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79273161e3f994/college/Grad School/AY24-25/"/>
    </mc:Choice>
  </mc:AlternateContent>
  <xr:revisionPtr revIDLastSave="0" documentId="8_{9A239785-9F60-4650-995A-FCDB0FABDB0B}" xr6:coauthVersionLast="47" xr6:coauthVersionMax="47" xr10:uidLastSave="{00000000-0000-0000-0000-000000000000}"/>
  <bookViews>
    <workbookView xWindow="-108" yWindow="-108" windowWidth="23256" windowHeight="12576" tabRatio="864" activeTab="1" xr2:uid="{00000000-000D-0000-FFFF-FFFF00000000}"/>
  </bookViews>
  <sheets>
    <sheet name="AlphaC" sheetId="13" r:id="rId1"/>
    <sheet name="Exercise 2" sheetId="10" r:id="rId2"/>
    <sheet name="Canopy Quantum Yield" sheetId="8" r:id="rId3"/>
    <sheet name="Canopy Conductance" sheetId="12" r:id="rId4"/>
    <sheet name="f_Temp" sheetId="1" r:id="rId5"/>
    <sheet name="f_SW" sheetId="3" r:id="rId6"/>
    <sheet name="f_VPD" sheetId="2" r:id="rId7"/>
    <sheet name="f_Nutr" sheetId="4" r:id="rId8"/>
    <sheet name="f_Frost" sheetId="5" r:id="rId9"/>
    <sheet name="f_Age" sheetId="6" r:id="rId10"/>
    <sheet name="f_CO2" sheetId="7" r:id="rId11"/>
    <sheet name="Sheet1" sheetId="11" r:id="rId12"/>
    <sheet name="Gc" sheetId="9" state="hidden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2" l="1"/>
  <c r="D26" i="12"/>
  <c r="E26" i="12"/>
  <c r="B26" i="12"/>
  <c r="C20" i="12"/>
  <c r="D20" i="12"/>
  <c r="E20" i="12"/>
  <c r="B20" i="12"/>
  <c r="Y26" i="8"/>
  <c r="X26" i="8"/>
  <c r="W26" i="8"/>
  <c r="V26" i="8"/>
  <c r="V20" i="8"/>
  <c r="V24" i="8" s="1"/>
  <c r="W20" i="8"/>
  <c r="W24" i="8" s="1"/>
  <c r="Y20" i="8"/>
  <c r="X20" i="8"/>
  <c r="V11" i="10"/>
  <c r="U11" i="10"/>
  <c r="N15" i="10"/>
  <c r="V10" i="10"/>
  <c r="U10" i="10"/>
  <c r="N14" i="10"/>
  <c r="V9" i="10"/>
  <c r="U9" i="10"/>
  <c r="N11" i="10"/>
  <c r="V7" i="10"/>
  <c r="U7" i="10"/>
  <c r="N7" i="10"/>
  <c r="V6" i="10"/>
  <c r="U6" i="10"/>
  <c r="N10" i="10"/>
  <c r="V5" i="10"/>
  <c r="U5" i="10"/>
  <c r="V4" i="10"/>
  <c r="U4" i="10"/>
  <c r="N3" i="10"/>
  <c r="V8" i="10"/>
  <c r="U8" i="10"/>
  <c r="V21" i="10"/>
  <c r="U21" i="10"/>
  <c r="O15" i="10"/>
  <c r="O14" i="10"/>
  <c r="O10" i="10"/>
  <c r="O8" i="10"/>
  <c r="O7" i="10"/>
  <c r="O3" i="10"/>
  <c r="Q25" i="10"/>
  <c r="P25" i="10"/>
  <c r="R19" i="10"/>
  <c r="Q19" i="10"/>
  <c r="Q15" i="13" l="1"/>
  <c r="Q14" i="13"/>
  <c r="Q13" i="13"/>
  <c r="Q12" i="13"/>
  <c r="B10" i="13"/>
  <c r="E16" i="13" s="1"/>
  <c r="B9" i="13"/>
  <c r="E14" i="13" s="1"/>
  <c r="B8" i="13"/>
  <c r="B7" i="13"/>
  <c r="E10" i="13" s="1"/>
  <c r="B6" i="13"/>
  <c r="E8" i="13" s="1"/>
  <c r="B5" i="13"/>
  <c r="E6" i="13" s="1"/>
  <c r="B4" i="13"/>
  <c r="I3" i="13"/>
  <c r="E24" i="12"/>
  <c r="D24" i="12"/>
  <c r="C24" i="12"/>
  <c r="B24" i="12"/>
  <c r="Y24" i="8"/>
  <c r="X24" i="8"/>
  <c r="Q15" i="9" l="1"/>
  <c r="Q14" i="9" l="1"/>
  <c r="Q13" i="9"/>
  <c r="Q12" i="9"/>
  <c r="Q15" i="8"/>
  <c r="Q14" i="8"/>
  <c r="Q13" i="8"/>
  <c r="Q12" i="8"/>
  <c r="E7" i="1"/>
  <c r="B10" i="7" l="1"/>
  <c r="B14" i="7"/>
  <c r="D7" i="4" l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D67" i="7" s="1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68" i="6" l="1"/>
  <c r="E67" i="6"/>
  <c r="F67" i="6" s="1"/>
  <c r="E27" i="4"/>
  <c r="D28" i="4"/>
  <c r="E28" i="4" s="1"/>
  <c r="D47" i="1"/>
  <c r="E46" i="1"/>
  <c r="D18" i="3"/>
  <c r="E17" i="3"/>
  <c r="E67" i="7"/>
  <c r="C68" i="7"/>
  <c r="D58" i="2"/>
  <c r="E57" i="2"/>
  <c r="E47" i="1"/>
  <c r="D48" i="1"/>
  <c r="E7" i="7"/>
  <c r="E6" i="7"/>
  <c r="D7" i="7"/>
  <c r="D6" i="7"/>
  <c r="E7" i="6"/>
  <c r="F7" i="6" s="1"/>
  <c r="E8" i="6"/>
  <c r="F8" i="6" s="1"/>
  <c r="E6" i="6"/>
  <c r="F6" i="6" s="1"/>
  <c r="E6" i="5"/>
  <c r="D7" i="5"/>
  <c r="D8" i="5" s="1"/>
  <c r="E7" i="4"/>
  <c r="E8" i="4"/>
  <c r="E9" i="4"/>
  <c r="E6" i="4"/>
  <c r="E10" i="4"/>
  <c r="E7" i="3"/>
  <c r="E8" i="3"/>
  <c r="E10" i="3"/>
  <c r="E11" i="3"/>
  <c r="E12" i="3"/>
  <c r="E15" i="3"/>
  <c r="E16" i="3"/>
  <c r="E6" i="3"/>
  <c r="F6" i="3" s="1"/>
  <c r="E7" i="2"/>
  <c r="E6" i="2"/>
  <c r="E7" i="5" l="1"/>
  <c r="D29" i="4"/>
  <c r="D9" i="5"/>
  <c r="E8" i="5"/>
  <c r="D19" i="3"/>
  <c r="E18" i="3"/>
  <c r="E68" i="6"/>
  <c r="F68" i="6" s="1"/>
  <c r="D69" i="6"/>
  <c r="F7" i="3"/>
  <c r="F8" i="3" s="1"/>
  <c r="E29" i="4"/>
  <c r="D30" i="4"/>
  <c r="E14" i="4"/>
  <c r="E13" i="4"/>
  <c r="E15" i="4"/>
  <c r="E12" i="4"/>
  <c r="E11" i="4"/>
  <c r="D68" i="7"/>
  <c r="C69" i="7"/>
  <c r="E68" i="7"/>
  <c r="E37" i="6"/>
  <c r="F37" i="6" s="1"/>
  <c r="E36" i="6"/>
  <c r="F36" i="6" s="1"/>
  <c r="E28" i="6"/>
  <c r="F28" i="6" s="1"/>
  <c r="E20" i="6"/>
  <c r="F20" i="6" s="1"/>
  <c r="E12" i="6"/>
  <c r="F12" i="6" s="1"/>
  <c r="E35" i="6"/>
  <c r="F35" i="6" s="1"/>
  <c r="E27" i="6"/>
  <c r="F27" i="6" s="1"/>
  <c r="E19" i="6"/>
  <c r="F19" i="6" s="1"/>
  <c r="E11" i="6"/>
  <c r="F11" i="6" s="1"/>
  <c r="E34" i="6"/>
  <c r="F34" i="6" s="1"/>
  <c r="E26" i="6"/>
  <c r="F26" i="6" s="1"/>
  <c r="E18" i="6"/>
  <c r="F18" i="6" s="1"/>
  <c r="E10" i="6"/>
  <c r="F10" i="6" s="1"/>
  <c r="E33" i="6"/>
  <c r="F33" i="6" s="1"/>
  <c r="E25" i="6"/>
  <c r="F25" i="6" s="1"/>
  <c r="E17" i="6"/>
  <c r="F17" i="6" s="1"/>
  <c r="E9" i="6"/>
  <c r="F9" i="6" s="1"/>
  <c r="E32" i="6"/>
  <c r="F32" i="6" s="1"/>
  <c r="E24" i="6"/>
  <c r="F24" i="6" s="1"/>
  <c r="E16" i="6"/>
  <c r="F16" i="6" s="1"/>
  <c r="E31" i="6"/>
  <c r="F31" i="6" s="1"/>
  <c r="E23" i="6"/>
  <c r="F23" i="6" s="1"/>
  <c r="E15" i="6"/>
  <c r="F15" i="6" s="1"/>
  <c r="E30" i="6"/>
  <c r="F30" i="6" s="1"/>
  <c r="E22" i="6"/>
  <c r="F22" i="6" s="1"/>
  <c r="E14" i="6"/>
  <c r="F14" i="6" s="1"/>
  <c r="E29" i="6"/>
  <c r="F29" i="6" s="1"/>
  <c r="E21" i="6"/>
  <c r="F21" i="6" s="1"/>
  <c r="E13" i="6"/>
  <c r="F13" i="6" s="1"/>
  <c r="E9" i="3"/>
  <c r="E14" i="3"/>
  <c r="E13" i="3"/>
  <c r="D59" i="2"/>
  <c r="E58" i="2"/>
  <c r="E56" i="2"/>
  <c r="E48" i="1"/>
  <c r="D49" i="1"/>
  <c r="E9" i="1"/>
  <c r="E10" i="1"/>
  <c r="E8" i="1"/>
  <c r="D70" i="6" l="1"/>
  <c r="E69" i="6"/>
  <c r="F69" i="6" s="1"/>
  <c r="D20" i="3"/>
  <c r="E19" i="3"/>
  <c r="E9" i="5"/>
  <c r="D10" i="5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D31" i="4"/>
  <c r="E30" i="4"/>
  <c r="E16" i="4"/>
  <c r="C70" i="7"/>
  <c r="D69" i="7"/>
  <c r="E69" i="7"/>
  <c r="D8" i="7"/>
  <c r="E8" i="7"/>
  <c r="E38" i="6"/>
  <c r="F38" i="6" s="1"/>
  <c r="D60" i="2"/>
  <c r="E59" i="2"/>
  <c r="E49" i="1"/>
  <c r="D50" i="1"/>
  <c r="E11" i="1"/>
  <c r="E8" i="2"/>
  <c r="D11" i="5" l="1"/>
  <c r="E10" i="5"/>
  <c r="D21" i="3"/>
  <c r="E20" i="3"/>
  <c r="F20" i="3" s="1"/>
  <c r="E70" i="6"/>
  <c r="F70" i="6" s="1"/>
  <c r="D71" i="6"/>
  <c r="E31" i="4"/>
  <c r="D32" i="4"/>
  <c r="E17" i="4"/>
  <c r="C71" i="7"/>
  <c r="D70" i="7"/>
  <c r="E70" i="7"/>
  <c r="D9" i="7"/>
  <c r="E9" i="7"/>
  <c r="E39" i="6"/>
  <c r="F39" i="6" s="1"/>
  <c r="E60" i="2"/>
  <c r="D61" i="2"/>
  <c r="E50" i="1"/>
  <c r="D51" i="1"/>
  <c r="E9" i="2"/>
  <c r="E12" i="1"/>
  <c r="E71" i="6" l="1"/>
  <c r="F71" i="6" s="1"/>
  <c r="D72" i="6"/>
  <c r="D22" i="3"/>
  <c r="E21" i="3"/>
  <c r="F21" i="3" s="1"/>
  <c r="D12" i="5"/>
  <c r="E11" i="5"/>
  <c r="E32" i="4"/>
  <c r="D33" i="4"/>
  <c r="E18" i="4"/>
  <c r="C72" i="7"/>
  <c r="E71" i="7"/>
  <c r="D71" i="7"/>
  <c r="D10" i="7"/>
  <c r="E10" i="7"/>
  <c r="E40" i="6"/>
  <c r="F40" i="6" s="1"/>
  <c r="D62" i="2"/>
  <c r="E61" i="2"/>
  <c r="E51" i="1"/>
  <c r="D52" i="1"/>
  <c r="E10" i="2"/>
  <c r="E13" i="1"/>
  <c r="D13" i="5" l="1"/>
  <c r="E12" i="5"/>
  <c r="D23" i="3"/>
  <c r="E22" i="3"/>
  <c r="F22" i="3" s="1"/>
  <c r="E72" i="6"/>
  <c r="F72" i="6" s="1"/>
  <c r="D73" i="6"/>
  <c r="E33" i="4"/>
  <c r="D34" i="4"/>
  <c r="E19" i="4"/>
  <c r="C73" i="7"/>
  <c r="E72" i="7"/>
  <c r="D72" i="7"/>
  <c r="D11" i="7"/>
  <c r="E11" i="7"/>
  <c r="E41" i="6"/>
  <c r="F41" i="6" s="1"/>
  <c r="D63" i="2"/>
  <c r="E62" i="2"/>
  <c r="E52" i="1"/>
  <c r="D53" i="1"/>
  <c r="E11" i="2"/>
  <c r="E14" i="1"/>
  <c r="D24" i="3" l="1"/>
  <c r="E23" i="3"/>
  <c r="F23" i="3" s="1"/>
  <c r="E73" i="6"/>
  <c r="F73" i="6" s="1"/>
  <c r="D74" i="6"/>
  <c r="D14" i="5"/>
  <c r="E13" i="5"/>
  <c r="D35" i="4"/>
  <c r="E34" i="4"/>
  <c r="E20" i="4"/>
  <c r="E73" i="7"/>
  <c r="D73" i="7"/>
  <c r="C74" i="7"/>
  <c r="E12" i="7"/>
  <c r="D12" i="7"/>
  <c r="E42" i="6"/>
  <c r="F42" i="6" s="1"/>
  <c r="E63" i="2"/>
  <c r="D64" i="2"/>
  <c r="E53" i="1"/>
  <c r="D54" i="1"/>
  <c r="E12" i="2"/>
  <c r="E15" i="1"/>
  <c r="D75" i="6" l="1"/>
  <c r="E74" i="6"/>
  <c r="F74" i="6" s="1"/>
  <c r="D15" i="5"/>
  <c r="E14" i="5"/>
  <c r="D25" i="3"/>
  <c r="E24" i="3"/>
  <c r="F24" i="3" s="1"/>
  <c r="E35" i="4"/>
  <c r="D36" i="4"/>
  <c r="E21" i="4"/>
  <c r="E74" i="7"/>
  <c r="C75" i="7"/>
  <c r="D74" i="7"/>
  <c r="E13" i="7"/>
  <c r="D13" i="7"/>
  <c r="E43" i="6"/>
  <c r="F43" i="6" s="1"/>
  <c r="E64" i="2"/>
  <c r="D65" i="2"/>
  <c r="D55" i="1"/>
  <c r="E54" i="1"/>
  <c r="E13" i="2"/>
  <c r="E16" i="1"/>
  <c r="D26" i="3" l="1"/>
  <c r="E25" i="3"/>
  <c r="F25" i="3" s="1"/>
  <c r="D16" i="5"/>
  <c r="E15" i="5"/>
  <c r="D76" i="6"/>
  <c r="E75" i="6"/>
  <c r="F75" i="6" s="1"/>
  <c r="E36" i="4"/>
  <c r="D37" i="4"/>
  <c r="E22" i="4"/>
  <c r="E75" i="7"/>
  <c r="C76" i="7"/>
  <c r="D75" i="7"/>
  <c r="D14" i="7"/>
  <c r="E14" i="7"/>
  <c r="E44" i="6"/>
  <c r="F44" i="6" s="1"/>
  <c r="D66" i="2"/>
  <c r="E65" i="2"/>
  <c r="E55" i="1"/>
  <c r="D56" i="1"/>
  <c r="E14" i="2"/>
  <c r="E17" i="1"/>
  <c r="E76" i="6" l="1"/>
  <c r="F76" i="6" s="1"/>
  <c r="D77" i="6"/>
  <c r="D17" i="5"/>
  <c r="E16" i="5"/>
  <c r="D27" i="3"/>
  <c r="E26" i="3"/>
  <c r="F26" i="3" s="1"/>
  <c r="E37" i="4"/>
  <c r="D38" i="4"/>
  <c r="E23" i="4"/>
  <c r="D76" i="7"/>
  <c r="C77" i="7"/>
  <c r="E76" i="7"/>
  <c r="D15" i="7"/>
  <c r="E15" i="7"/>
  <c r="E45" i="6"/>
  <c r="F45" i="6" s="1"/>
  <c r="D67" i="2"/>
  <c r="E66" i="2"/>
  <c r="E56" i="1"/>
  <c r="D57" i="1"/>
  <c r="E15" i="2"/>
  <c r="E18" i="1"/>
  <c r="D28" i="3" l="1"/>
  <c r="E27" i="3"/>
  <c r="F27" i="3" s="1"/>
  <c r="D18" i="5"/>
  <c r="E17" i="5"/>
  <c r="D78" i="6"/>
  <c r="E77" i="6"/>
  <c r="F77" i="6" s="1"/>
  <c r="D39" i="4"/>
  <c r="E38" i="4"/>
  <c r="E24" i="4"/>
  <c r="D77" i="7"/>
  <c r="C78" i="7"/>
  <c r="E77" i="7"/>
  <c r="D16" i="7"/>
  <c r="E16" i="7"/>
  <c r="E46" i="6"/>
  <c r="F46" i="6" s="1"/>
  <c r="D68" i="2"/>
  <c r="E67" i="2"/>
  <c r="E57" i="1"/>
  <c r="D58" i="1"/>
  <c r="E16" i="2"/>
  <c r="E19" i="1"/>
  <c r="D19" i="5" l="1"/>
  <c r="E18" i="5"/>
  <c r="D79" i="6"/>
  <c r="E78" i="6"/>
  <c r="F78" i="6" s="1"/>
  <c r="D29" i="3"/>
  <c r="E28" i="3"/>
  <c r="F28" i="3" s="1"/>
  <c r="E39" i="4"/>
  <c r="D40" i="4"/>
  <c r="E26" i="4"/>
  <c r="E25" i="4"/>
  <c r="C79" i="7"/>
  <c r="D78" i="7"/>
  <c r="E78" i="7"/>
  <c r="D17" i="7"/>
  <c r="E17" i="7"/>
  <c r="E47" i="6"/>
  <c r="F47" i="6" s="1"/>
  <c r="E68" i="2"/>
  <c r="D69" i="2"/>
  <c r="D59" i="1"/>
  <c r="E58" i="1"/>
  <c r="E17" i="2"/>
  <c r="E20" i="1"/>
  <c r="D30" i="3" l="1"/>
  <c r="E29" i="3"/>
  <c r="F29" i="3" s="1"/>
  <c r="D80" i="6"/>
  <c r="E79" i="6"/>
  <c r="F79" i="6" s="1"/>
  <c r="D20" i="5"/>
  <c r="E19" i="5"/>
  <c r="E40" i="4"/>
  <c r="D41" i="4"/>
  <c r="D79" i="7"/>
  <c r="E79" i="7"/>
  <c r="C80" i="7"/>
  <c r="D18" i="7"/>
  <c r="E18" i="7"/>
  <c r="E48" i="6"/>
  <c r="F48" i="6" s="1"/>
  <c r="D70" i="2"/>
  <c r="E69" i="2"/>
  <c r="E59" i="1"/>
  <c r="D60" i="1"/>
  <c r="E18" i="2"/>
  <c r="E21" i="1"/>
  <c r="D21" i="5" l="1"/>
  <c r="E4" i="9"/>
  <c r="E8" i="8"/>
  <c r="E20" i="5"/>
  <c r="D81" i="6"/>
  <c r="E80" i="6"/>
  <c r="F80" i="6" s="1"/>
  <c r="D31" i="3"/>
  <c r="E30" i="3"/>
  <c r="F30" i="3" s="1"/>
  <c r="E41" i="4"/>
  <c r="D42" i="4"/>
  <c r="C81" i="7"/>
  <c r="E80" i="7"/>
  <c r="D80" i="7"/>
  <c r="E19" i="7"/>
  <c r="D19" i="7"/>
  <c r="E49" i="6"/>
  <c r="F49" i="6" s="1"/>
  <c r="E70" i="2"/>
  <c r="D71" i="2"/>
  <c r="E60" i="1"/>
  <c r="D61" i="1"/>
  <c r="E19" i="2"/>
  <c r="E22" i="1"/>
  <c r="D32" i="3" l="1"/>
  <c r="E31" i="3"/>
  <c r="F31" i="3" s="1"/>
  <c r="E61" i="1"/>
  <c r="D62" i="1"/>
  <c r="E81" i="6"/>
  <c r="F81" i="6" s="1"/>
  <c r="D82" i="6"/>
  <c r="D22" i="5"/>
  <c r="E21" i="5"/>
  <c r="D43" i="4"/>
  <c r="E42" i="4"/>
  <c r="E81" i="7"/>
  <c r="D81" i="7"/>
  <c r="C82" i="7"/>
  <c r="E20" i="7"/>
  <c r="D20" i="7"/>
  <c r="E50" i="6"/>
  <c r="F50" i="6" s="1"/>
  <c r="D72" i="2"/>
  <c r="E71" i="2"/>
  <c r="E20" i="2"/>
  <c r="E23" i="1"/>
  <c r="D23" i="5" l="1"/>
  <c r="E22" i="5"/>
  <c r="E62" i="1"/>
  <c r="D63" i="1"/>
  <c r="D83" i="6"/>
  <c r="E82" i="6"/>
  <c r="F82" i="6" s="1"/>
  <c r="D33" i="3"/>
  <c r="E32" i="3"/>
  <c r="F32" i="3" s="1"/>
  <c r="E43" i="4"/>
  <c r="D44" i="4"/>
  <c r="C83" i="7"/>
  <c r="E82" i="7"/>
  <c r="D82" i="7"/>
  <c r="E21" i="7"/>
  <c r="D21" i="7"/>
  <c r="E51" i="6"/>
  <c r="F51" i="6" s="1"/>
  <c r="E72" i="2"/>
  <c r="D73" i="2"/>
  <c r="E24" i="1"/>
  <c r="E21" i="2"/>
  <c r="D34" i="3" l="1"/>
  <c r="E33" i="3"/>
  <c r="F33" i="3" s="1"/>
  <c r="E63" i="1"/>
  <c r="D64" i="1"/>
  <c r="D24" i="5"/>
  <c r="E23" i="5"/>
  <c r="D84" i="6"/>
  <c r="E83" i="6"/>
  <c r="F83" i="6" s="1"/>
  <c r="E44" i="4"/>
  <c r="D45" i="4"/>
  <c r="E83" i="7"/>
  <c r="C84" i="7"/>
  <c r="D83" i="7"/>
  <c r="D22" i="7"/>
  <c r="E22" i="7"/>
  <c r="E52" i="6"/>
  <c r="F52" i="6" s="1"/>
  <c r="D74" i="2"/>
  <c r="E73" i="2"/>
  <c r="E25" i="1"/>
  <c r="E22" i="2"/>
  <c r="E84" i="6" l="1"/>
  <c r="F84" i="6" s="1"/>
  <c r="D85" i="6"/>
  <c r="D25" i="5"/>
  <c r="E24" i="5"/>
  <c r="D65" i="1"/>
  <c r="E64" i="1"/>
  <c r="D35" i="3"/>
  <c r="E34" i="3"/>
  <c r="F34" i="3" s="1"/>
  <c r="E45" i="4"/>
  <c r="D46" i="4"/>
  <c r="D84" i="7"/>
  <c r="C85" i="7"/>
  <c r="E84" i="7"/>
  <c r="D23" i="7"/>
  <c r="E23" i="7"/>
  <c r="E53" i="6"/>
  <c r="F53" i="6" s="1"/>
  <c r="D75" i="2"/>
  <c r="E74" i="2"/>
  <c r="E26" i="1"/>
  <c r="E23" i="2"/>
  <c r="D36" i="3" l="1"/>
  <c r="E35" i="3"/>
  <c r="F35" i="3" s="1"/>
  <c r="D26" i="5"/>
  <c r="E25" i="5"/>
  <c r="D86" i="6"/>
  <c r="E85" i="6"/>
  <c r="F85" i="6" s="1"/>
  <c r="D66" i="1"/>
  <c r="E65" i="1"/>
  <c r="D47" i="4"/>
  <c r="E46" i="4"/>
  <c r="E85" i="7"/>
  <c r="C86" i="7"/>
  <c r="D85" i="7"/>
  <c r="E24" i="7"/>
  <c r="D24" i="7"/>
  <c r="E54" i="6"/>
  <c r="F54" i="6" s="1"/>
  <c r="D76" i="2"/>
  <c r="E75" i="2"/>
  <c r="E27" i="1"/>
  <c r="E24" i="2"/>
  <c r="E66" i="1" l="1"/>
  <c r="D67" i="1"/>
  <c r="D27" i="5"/>
  <c r="E26" i="5"/>
  <c r="D87" i="6"/>
  <c r="E86" i="6"/>
  <c r="F86" i="6" s="1"/>
  <c r="D37" i="3"/>
  <c r="E36" i="3"/>
  <c r="F36" i="3" s="1"/>
  <c r="E47" i="4"/>
  <c r="D48" i="4"/>
  <c r="C87" i="7"/>
  <c r="D86" i="7"/>
  <c r="E86" i="7"/>
  <c r="D25" i="7"/>
  <c r="E25" i="7"/>
  <c r="E55" i="6"/>
  <c r="F55" i="6" s="1"/>
  <c r="E76" i="2"/>
  <c r="D77" i="2"/>
  <c r="E28" i="1"/>
  <c r="E25" i="2"/>
  <c r="E87" i="6" l="1"/>
  <c r="F87" i="6" s="1"/>
  <c r="D88" i="6"/>
  <c r="D38" i="3"/>
  <c r="E37" i="3"/>
  <c r="F37" i="3" s="1"/>
  <c r="D28" i="5"/>
  <c r="E27" i="5"/>
  <c r="E67" i="1"/>
  <c r="D68" i="1"/>
  <c r="E48" i="4"/>
  <c r="D49" i="4"/>
  <c r="E87" i="7"/>
  <c r="C88" i="7"/>
  <c r="D87" i="7"/>
  <c r="D26" i="7"/>
  <c r="E26" i="7"/>
  <c r="E56" i="6"/>
  <c r="D78" i="2"/>
  <c r="E77" i="2"/>
  <c r="E29" i="1"/>
  <c r="E26" i="2"/>
  <c r="D29" i="5" l="1"/>
  <c r="E28" i="5"/>
  <c r="D39" i="3"/>
  <c r="E38" i="3"/>
  <c r="F38" i="3" s="1"/>
  <c r="E88" i="6"/>
  <c r="F88" i="6" s="1"/>
  <c r="D89" i="6"/>
  <c r="E68" i="1"/>
  <c r="D69" i="1"/>
  <c r="E49" i="4"/>
  <c r="D50" i="4"/>
  <c r="C89" i="7"/>
  <c r="E88" i="7"/>
  <c r="D88" i="7"/>
  <c r="D27" i="7"/>
  <c r="E27" i="7"/>
  <c r="F56" i="6"/>
  <c r="E57" i="6"/>
  <c r="F57" i="6" s="1"/>
  <c r="D79" i="2"/>
  <c r="E78" i="2"/>
  <c r="E30" i="1"/>
  <c r="E27" i="2"/>
  <c r="D90" i="6" l="1"/>
  <c r="E89" i="6"/>
  <c r="F89" i="6" s="1"/>
  <c r="D40" i="3"/>
  <c r="E39" i="3"/>
  <c r="F39" i="3" s="1"/>
  <c r="D30" i="5"/>
  <c r="E29" i="5"/>
  <c r="D70" i="1"/>
  <c r="E69" i="1"/>
  <c r="D51" i="4"/>
  <c r="E50" i="4"/>
  <c r="E89" i="7"/>
  <c r="D89" i="7"/>
  <c r="C90" i="7"/>
  <c r="E28" i="7"/>
  <c r="D28" i="7"/>
  <c r="E58" i="6"/>
  <c r="F58" i="6" s="1"/>
  <c r="D80" i="2"/>
  <c r="E79" i="2"/>
  <c r="E31" i="1"/>
  <c r="E28" i="2"/>
  <c r="E70" i="1" l="1"/>
  <c r="D71" i="1"/>
  <c r="D41" i="3"/>
  <c r="E40" i="3"/>
  <c r="F40" i="3" s="1"/>
  <c r="D91" i="6"/>
  <c r="E90" i="6"/>
  <c r="F90" i="6" s="1"/>
  <c r="D31" i="5"/>
  <c r="E30" i="5"/>
  <c r="E51" i="4"/>
  <c r="D52" i="4"/>
  <c r="D90" i="7"/>
  <c r="E90" i="7"/>
  <c r="C91" i="7"/>
  <c r="E29" i="7"/>
  <c r="D29" i="7"/>
  <c r="E59" i="6"/>
  <c r="F59" i="6" s="1"/>
  <c r="E80" i="2"/>
  <c r="D81" i="2"/>
  <c r="E32" i="1"/>
  <c r="E29" i="2"/>
  <c r="D42" i="3" l="1"/>
  <c r="E41" i="3"/>
  <c r="F41" i="3" s="1"/>
  <c r="E91" i="6"/>
  <c r="F91" i="6" s="1"/>
  <c r="D92" i="6"/>
  <c r="E71" i="1"/>
  <c r="D72" i="1"/>
  <c r="D32" i="5"/>
  <c r="E31" i="5"/>
  <c r="E52" i="4"/>
  <c r="D53" i="4"/>
  <c r="E91" i="7"/>
  <c r="C92" i="7"/>
  <c r="D91" i="7"/>
  <c r="D30" i="7"/>
  <c r="E30" i="7"/>
  <c r="E60" i="6"/>
  <c r="F60" i="6" s="1"/>
  <c r="D82" i="2"/>
  <c r="E81" i="2"/>
  <c r="E33" i="1"/>
  <c r="E30" i="2"/>
  <c r="D33" i="5" l="1"/>
  <c r="E32" i="5"/>
  <c r="E72" i="1"/>
  <c r="D73" i="1"/>
  <c r="E92" i="6"/>
  <c r="F92" i="6" s="1"/>
  <c r="D93" i="6"/>
  <c r="D43" i="3"/>
  <c r="E42" i="3"/>
  <c r="F42" i="3" s="1"/>
  <c r="E53" i="4"/>
  <c r="D54" i="4"/>
  <c r="D92" i="7"/>
  <c r="C93" i="7"/>
  <c r="E92" i="7"/>
  <c r="D31" i="7"/>
  <c r="E31" i="7"/>
  <c r="E61" i="6"/>
  <c r="F61" i="6" s="1"/>
  <c r="D83" i="2"/>
  <c r="E82" i="2"/>
  <c r="E34" i="1"/>
  <c r="E31" i="2"/>
  <c r="E93" i="6" l="1"/>
  <c r="F93" i="6" s="1"/>
  <c r="D94" i="6"/>
  <c r="D74" i="1"/>
  <c r="E73" i="1"/>
  <c r="E33" i="5"/>
  <c r="D34" i="5"/>
  <c r="D44" i="3"/>
  <c r="E43" i="3"/>
  <c r="F43" i="3" s="1"/>
  <c r="D55" i="4"/>
  <c r="E54" i="4"/>
  <c r="C94" i="7"/>
  <c r="E93" i="7"/>
  <c r="D93" i="7"/>
  <c r="D32" i="7"/>
  <c r="E32" i="7"/>
  <c r="E62" i="6"/>
  <c r="F62" i="6" s="1"/>
  <c r="D84" i="2"/>
  <c r="E83" i="2"/>
  <c r="E35" i="1"/>
  <c r="E32" i="2"/>
  <c r="E34" i="5" l="1"/>
  <c r="D35" i="5"/>
  <c r="D45" i="3"/>
  <c r="E44" i="3"/>
  <c r="F44" i="3" s="1"/>
  <c r="D95" i="6"/>
  <c r="E94" i="6"/>
  <c r="F94" i="6" s="1"/>
  <c r="E74" i="1"/>
  <c r="D75" i="1"/>
  <c r="E55" i="4"/>
  <c r="D56" i="4"/>
  <c r="C95" i="7"/>
  <c r="D94" i="7"/>
  <c r="E94" i="7"/>
  <c r="D33" i="7"/>
  <c r="E33" i="7"/>
  <c r="E63" i="6"/>
  <c r="F63" i="6" s="1"/>
  <c r="E84" i="2"/>
  <c r="D85" i="2"/>
  <c r="E36" i="1"/>
  <c r="E33" i="2"/>
  <c r="E95" i="6" l="1"/>
  <c r="F95" i="6" s="1"/>
  <c r="D96" i="6"/>
  <c r="D46" i="3"/>
  <c r="E45" i="3"/>
  <c r="F45" i="3" s="1"/>
  <c r="E35" i="5"/>
  <c r="D36" i="5"/>
  <c r="E36" i="5" s="1"/>
  <c r="E75" i="1"/>
  <c r="D76" i="1"/>
  <c r="E56" i="4"/>
  <c r="D57" i="4"/>
  <c r="C96" i="7"/>
  <c r="E95" i="7"/>
  <c r="D95" i="7"/>
  <c r="D34" i="7"/>
  <c r="E34" i="7"/>
  <c r="E64" i="6"/>
  <c r="F64" i="6" s="1"/>
  <c r="D86" i="2"/>
  <c r="E85" i="2"/>
  <c r="E37" i="1"/>
  <c r="E34" i="2"/>
  <c r="E46" i="3" l="1"/>
  <c r="F46" i="3" s="1"/>
  <c r="D47" i="3"/>
  <c r="E96" i="6"/>
  <c r="F96" i="6" s="1"/>
  <c r="D97" i="6"/>
  <c r="E76" i="1"/>
  <c r="D77" i="1"/>
  <c r="E57" i="4"/>
  <c r="D58" i="4"/>
  <c r="C97" i="7"/>
  <c r="D96" i="7"/>
  <c r="E96" i="7"/>
  <c r="E35" i="7"/>
  <c r="D35" i="7"/>
  <c r="E66" i="6"/>
  <c r="F66" i="6" s="1"/>
  <c r="E65" i="6"/>
  <c r="F65" i="6" s="1"/>
  <c r="D87" i="2"/>
  <c r="E86" i="2"/>
  <c r="E38" i="1"/>
  <c r="E35" i="2"/>
  <c r="D98" i="6" l="1"/>
  <c r="E97" i="6"/>
  <c r="F97" i="6" s="1"/>
  <c r="E47" i="3"/>
  <c r="F47" i="3" s="1"/>
  <c r="D48" i="3"/>
  <c r="D78" i="1"/>
  <c r="E77" i="1"/>
  <c r="D59" i="4"/>
  <c r="E58" i="4"/>
  <c r="E97" i="7"/>
  <c r="D97" i="7"/>
  <c r="C98" i="7"/>
  <c r="E36" i="7"/>
  <c r="D36" i="7"/>
  <c r="D88" i="2"/>
  <c r="E87" i="2"/>
  <c r="E39" i="1"/>
  <c r="E36" i="2"/>
  <c r="E78" i="1" l="1"/>
  <c r="D79" i="1"/>
  <c r="E48" i="3"/>
  <c r="F48" i="3" s="1"/>
  <c r="D49" i="3"/>
  <c r="D99" i="6"/>
  <c r="E98" i="6"/>
  <c r="F98" i="6" s="1"/>
  <c r="E59" i="4"/>
  <c r="D60" i="4"/>
  <c r="E98" i="7"/>
  <c r="C99" i="7"/>
  <c r="D98" i="7"/>
  <c r="E37" i="7"/>
  <c r="D37" i="7"/>
  <c r="E88" i="2"/>
  <c r="D89" i="2"/>
  <c r="E40" i="1"/>
  <c r="E37" i="2"/>
  <c r="E99" i="6" l="1"/>
  <c r="F99" i="6" s="1"/>
  <c r="D100" i="6"/>
  <c r="D80" i="1"/>
  <c r="E79" i="1"/>
  <c r="E49" i="3"/>
  <c r="F49" i="3" s="1"/>
  <c r="D50" i="3"/>
  <c r="E60" i="4"/>
  <c r="D61" i="4"/>
  <c r="E99" i="7"/>
  <c r="C100" i="7"/>
  <c r="D99" i="7"/>
  <c r="D38" i="7"/>
  <c r="E38" i="7"/>
  <c r="D90" i="2"/>
  <c r="E89" i="2"/>
  <c r="E41" i="1"/>
  <c r="E38" i="2"/>
  <c r="E80" i="1" l="1"/>
  <c r="D81" i="1"/>
  <c r="D101" i="6"/>
  <c r="E100" i="6"/>
  <c r="F100" i="6" s="1"/>
  <c r="E50" i="3"/>
  <c r="F50" i="3" s="1"/>
  <c r="D51" i="3"/>
  <c r="E61" i="4"/>
  <c r="D62" i="4"/>
  <c r="D100" i="7"/>
  <c r="E100" i="7"/>
  <c r="C101" i="7"/>
  <c r="D39" i="7"/>
  <c r="E39" i="7"/>
  <c r="D91" i="2"/>
  <c r="E90" i="2"/>
  <c r="E42" i="1"/>
  <c r="E39" i="2"/>
  <c r="E51" i="3" l="1"/>
  <c r="F51" i="3" s="1"/>
  <c r="D52" i="3"/>
  <c r="D102" i="6"/>
  <c r="E101" i="6"/>
  <c r="F101" i="6" s="1"/>
  <c r="D82" i="1"/>
  <c r="E81" i="1"/>
  <c r="D63" i="4"/>
  <c r="E62" i="4"/>
  <c r="E101" i="7"/>
  <c r="D101" i="7"/>
  <c r="C102" i="7"/>
  <c r="E40" i="7"/>
  <c r="D40" i="7"/>
  <c r="D92" i="2"/>
  <c r="E91" i="2"/>
  <c r="E43" i="1"/>
  <c r="E40" i="2"/>
  <c r="E82" i="1" l="1"/>
  <c r="D83" i="1"/>
  <c r="E102" i="6"/>
  <c r="F102" i="6" s="1"/>
  <c r="D103" i="6"/>
  <c r="E52" i="3"/>
  <c r="F52" i="3" s="1"/>
  <c r="D53" i="3"/>
  <c r="E63" i="4"/>
  <c r="D64" i="4"/>
  <c r="C103" i="7"/>
  <c r="D102" i="7"/>
  <c r="E102" i="7"/>
  <c r="D41" i="7"/>
  <c r="E41" i="7"/>
  <c r="E92" i="2"/>
  <c r="D93" i="2"/>
  <c r="E44" i="1"/>
  <c r="E45" i="1"/>
  <c r="E41" i="2"/>
  <c r="E103" i="6" l="1"/>
  <c r="F103" i="6" s="1"/>
  <c r="D104" i="6"/>
  <c r="E53" i="3"/>
  <c r="F53" i="3" s="1"/>
  <c r="D54" i="3"/>
  <c r="E83" i="1"/>
  <c r="D84" i="1"/>
  <c r="E64" i="4"/>
  <c r="D65" i="4"/>
  <c r="D103" i="7"/>
  <c r="C104" i="7"/>
  <c r="E103" i="7"/>
  <c r="D42" i="7"/>
  <c r="E42" i="7"/>
  <c r="D94" i="2"/>
  <c r="E93" i="2"/>
  <c r="E42" i="2"/>
  <c r="E54" i="3" l="1"/>
  <c r="F54" i="3" s="1"/>
  <c r="D55" i="3"/>
  <c r="D105" i="6"/>
  <c r="E104" i="6"/>
  <c r="F104" i="6" s="1"/>
  <c r="D85" i="1"/>
  <c r="E84" i="1"/>
  <c r="E65" i="4"/>
  <c r="D66" i="4"/>
  <c r="C105" i="7"/>
  <c r="D104" i="7"/>
  <c r="E104" i="7"/>
  <c r="D43" i="7"/>
  <c r="E43" i="7"/>
  <c r="D95" i="2"/>
  <c r="E94" i="2"/>
  <c r="E43" i="2"/>
  <c r="D106" i="6" l="1"/>
  <c r="E105" i="6"/>
  <c r="F105" i="6" s="1"/>
  <c r="D86" i="1"/>
  <c r="E85" i="1"/>
  <c r="E55" i="3"/>
  <c r="F55" i="3" s="1"/>
  <c r="D56" i="3"/>
  <c r="D67" i="4"/>
  <c r="E66" i="4"/>
  <c r="E105" i="7"/>
  <c r="D105" i="7"/>
  <c r="C106" i="7"/>
  <c r="E44" i="7"/>
  <c r="D44" i="7"/>
  <c r="D96" i="2"/>
  <c r="E95" i="2"/>
  <c r="E44" i="2"/>
  <c r="D87" i="1" l="1"/>
  <c r="E86" i="1"/>
  <c r="E56" i="3"/>
  <c r="F56" i="3" s="1"/>
  <c r="D57" i="3"/>
  <c r="D107" i="6"/>
  <c r="E106" i="6"/>
  <c r="F106" i="6" s="1"/>
  <c r="E67" i="4"/>
  <c r="D68" i="4"/>
  <c r="C107" i="7"/>
  <c r="D106" i="7"/>
  <c r="E106" i="7"/>
  <c r="E45" i="7"/>
  <c r="D45" i="7"/>
  <c r="E96" i="2"/>
  <c r="D97" i="2"/>
  <c r="E45" i="2"/>
  <c r="D88" i="1" l="1"/>
  <c r="E87" i="1"/>
  <c r="D108" i="6"/>
  <c r="E107" i="6"/>
  <c r="F107" i="6" s="1"/>
  <c r="E57" i="3"/>
  <c r="F57" i="3" s="1"/>
  <c r="D58" i="3"/>
  <c r="E68" i="4"/>
  <c r="D69" i="4"/>
  <c r="E107" i="7"/>
  <c r="C108" i="7"/>
  <c r="D107" i="7"/>
  <c r="D46" i="7"/>
  <c r="E46" i="7"/>
  <c r="D98" i="2"/>
  <c r="E97" i="2"/>
  <c r="E46" i="2"/>
  <c r="E58" i="3" l="1"/>
  <c r="F58" i="3" s="1"/>
  <c r="D59" i="3"/>
  <c r="D109" i="6"/>
  <c r="E108" i="6"/>
  <c r="F108" i="6" s="1"/>
  <c r="D89" i="1"/>
  <c r="E88" i="1"/>
  <c r="E69" i="4"/>
  <c r="D70" i="4"/>
  <c r="D108" i="7"/>
  <c r="C109" i="7"/>
  <c r="E108" i="7"/>
  <c r="D47" i="7"/>
  <c r="E47" i="7"/>
  <c r="D99" i="2"/>
  <c r="E98" i="2"/>
  <c r="E47" i="2"/>
  <c r="D90" i="1" l="1"/>
  <c r="E89" i="1"/>
  <c r="D110" i="6"/>
  <c r="E109" i="6"/>
  <c r="F109" i="6" s="1"/>
  <c r="E59" i="3"/>
  <c r="F59" i="3" s="1"/>
  <c r="D60" i="3"/>
  <c r="D71" i="4"/>
  <c r="E70" i="4"/>
  <c r="D109" i="7"/>
  <c r="C110" i="7"/>
  <c r="E109" i="7"/>
  <c r="D48" i="7"/>
  <c r="E48" i="7"/>
  <c r="D100" i="2"/>
  <c r="E99" i="2"/>
  <c r="E48" i="2"/>
  <c r="D111" i="6" l="1"/>
  <c r="E110" i="6"/>
  <c r="F110" i="6" s="1"/>
  <c r="E90" i="1"/>
  <c r="D91" i="1"/>
  <c r="E60" i="3"/>
  <c r="F60" i="3" s="1"/>
  <c r="D61" i="3"/>
  <c r="E71" i="4"/>
  <c r="D72" i="4"/>
  <c r="C111" i="7"/>
  <c r="D110" i="7"/>
  <c r="E110" i="7"/>
  <c r="D49" i="7"/>
  <c r="E49" i="7"/>
  <c r="E100" i="2"/>
  <c r="D101" i="2"/>
  <c r="E49" i="2"/>
  <c r="E61" i="3" l="1"/>
  <c r="F61" i="3" s="1"/>
  <c r="D62" i="3"/>
  <c r="E91" i="1"/>
  <c r="D92" i="1"/>
  <c r="E111" i="6"/>
  <c r="F111" i="6" s="1"/>
  <c r="D112" i="6"/>
  <c r="E72" i="4"/>
  <c r="D73" i="4"/>
  <c r="E111" i="7"/>
  <c r="D111" i="7"/>
  <c r="C112" i="7"/>
  <c r="D50" i="7"/>
  <c r="E50" i="7"/>
  <c r="D102" i="2"/>
  <c r="E101" i="2"/>
  <c r="E50" i="2"/>
  <c r="E112" i="6" l="1"/>
  <c r="F112" i="6" s="1"/>
  <c r="D113" i="6"/>
  <c r="E62" i="3"/>
  <c r="F62" i="3" s="1"/>
  <c r="D63" i="3"/>
  <c r="E92" i="1"/>
  <c r="D93" i="1"/>
  <c r="E73" i="4"/>
  <c r="D74" i="4"/>
  <c r="C113" i="7"/>
  <c r="E112" i="7"/>
  <c r="D112" i="7"/>
  <c r="E51" i="7"/>
  <c r="D51" i="7"/>
  <c r="D103" i="2"/>
  <c r="E102" i="2"/>
  <c r="E51" i="2"/>
  <c r="D114" i="6" l="1"/>
  <c r="E113" i="6"/>
  <c r="F113" i="6" s="1"/>
  <c r="E93" i="1"/>
  <c r="D94" i="1"/>
  <c r="E63" i="3"/>
  <c r="F63" i="3" s="1"/>
  <c r="D64" i="3"/>
  <c r="D75" i="4"/>
  <c r="E74" i="4"/>
  <c r="E113" i="7"/>
  <c r="D113" i="7"/>
  <c r="C114" i="7"/>
  <c r="E52" i="7"/>
  <c r="D52" i="7"/>
  <c r="D104" i="2"/>
  <c r="E103" i="2"/>
  <c r="E52" i="2"/>
  <c r="E94" i="1" l="1"/>
  <c r="D95" i="1"/>
  <c r="D115" i="6"/>
  <c r="E114" i="6"/>
  <c r="F114" i="6" s="1"/>
  <c r="E64" i="3"/>
  <c r="F64" i="3" s="1"/>
  <c r="D65" i="3"/>
  <c r="D76" i="4"/>
  <c r="E75" i="4"/>
  <c r="C115" i="7"/>
  <c r="E114" i="7"/>
  <c r="D114" i="7"/>
  <c r="E53" i="7"/>
  <c r="D53" i="7"/>
  <c r="E104" i="2"/>
  <c r="D105" i="2"/>
  <c r="E53" i="2"/>
  <c r="E65" i="3" l="1"/>
  <c r="F65" i="3" s="1"/>
  <c r="D66" i="3"/>
  <c r="D116" i="6"/>
  <c r="E115" i="6"/>
  <c r="F115" i="6" s="1"/>
  <c r="E95" i="1"/>
  <c r="D96" i="1"/>
  <c r="E76" i="4"/>
  <c r="D77" i="4"/>
  <c r="E115" i="7"/>
  <c r="C116" i="7"/>
  <c r="D115" i="7"/>
  <c r="D54" i="7"/>
  <c r="E54" i="7"/>
  <c r="D106" i="2"/>
  <c r="E105" i="2"/>
  <c r="E54" i="2"/>
  <c r="E55" i="2"/>
  <c r="E66" i="3" l="1"/>
  <c r="F66" i="3" s="1"/>
  <c r="D67" i="3"/>
  <c r="E116" i="6"/>
  <c r="F116" i="6" s="1"/>
  <c r="D117" i="6"/>
  <c r="E96" i="1"/>
  <c r="D97" i="1"/>
  <c r="E77" i="4"/>
  <c r="D78" i="4"/>
  <c r="D116" i="7"/>
  <c r="C117" i="7"/>
  <c r="E116" i="7"/>
  <c r="D55" i="7"/>
  <c r="E55" i="7"/>
  <c r="D107" i="2"/>
  <c r="E106" i="2"/>
  <c r="D98" i="1" l="1"/>
  <c r="E97" i="1"/>
  <c r="D118" i="6"/>
  <c r="E117" i="6"/>
  <c r="F117" i="6" s="1"/>
  <c r="E67" i="3"/>
  <c r="F67" i="3" s="1"/>
  <c r="D68" i="3"/>
  <c r="D79" i="4"/>
  <c r="E78" i="4"/>
  <c r="D117" i="7"/>
  <c r="C118" i="7"/>
  <c r="E117" i="7"/>
  <c r="E56" i="7"/>
  <c r="D56" i="7"/>
  <c r="D108" i="2"/>
  <c r="E107" i="2"/>
  <c r="E68" i="3" l="1"/>
  <c r="F68" i="3" s="1"/>
  <c r="D69" i="3"/>
  <c r="D119" i="6"/>
  <c r="E118" i="6"/>
  <c r="F118" i="6" s="1"/>
  <c r="E98" i="1"/>
  <c r="D99" i="1"/>
  <c r="E79" i="4"/>
  <c r="D80" i="4"/>
  <c r="C119" i="7"/>
  <c r="D118" i="7"/>
  <c r="E118" i="7"/>
  <c r="D57" i="7"/>
  <c r="E57" i="7"/>
  <c r="E108" i="2"/>
  <c r="D109" i="2"/>
  <c r="D100" i="1" l="1"/>
  <c r="E99" i="1"/>
  <c r="D120" i="6"/>
  <c r="E119" i="6"/>
  <c r="F119" i="6" s="1"/>
  <c r="E69" i="3"/>
  <c r="F69" i="3" s="1"/>
  <c r="D70" i="3"/>
  <c r="E80" i="4"/>
  <c r="D81" i="4"/>
  <c r="E6" i="8" s="1"/>
  <c r="C120" i="7"/>
  <c r="D119" i="7"/>
  <c r="E119" i="7"/>
  <c r="D58" i="7"/>
  <c r="E58" i="7"/>
  <c r="D110" i="2"/>
  <c r="E109" i="2"/>
  <c r="E120" i="6" l="1"/>
  <c r="F120" i="6" s="1"/>
  <c r="D121" i="6"/>
  <c r="E70" i="3"/>
  <c r="F70" i="3" s="1"/>
  <c r="D71" i="3"/>
  <c r="E100" i="1"/>
  <c r="D101" i="1"/>
  <c r="E81" i="4"/>
  <c r="D82" i="4"/>
  <c r="C121" i="7"/>
  <c r="E120" i="7"/>
  <c r="D120" i="7"/>
  <c r="D59" i="7"/>
  <c r="E59" i="7"/>
  <c r="D111" i="2"/>
  <c r="E110" i="2"/>
  <c r="E71" i="3" l="1"/>
  <c r="F71" i="3" s="1"/>
  <c r="D72" i="3"/>
  <c r="E101" i="1"/>
  <c r="D102" i="1"/>
  <c r="E121" i="6"/>
  <c r="F121" i="6" s="1"/>
  <c r="D122" i="6"/>
  <c r="D83" i="4"/>
  <c r="E82" i="4"/>
  <c r="E121" i="7"/>
  <c r="D121" i="7"/>
  <c r="C122" i="7"/>
  <c r="E60" i="7"/>
  <c r="D60" i="7"/>
  <c r="D112" i="2"/>
  <c r="E111" i="2"/>
  <c r="E122" i="6" l="1"/>
  <c r="F122" i="6" s="1"/>
  <c r="D123" i="6"/>
  <c r="E72" i="3"/>
  <c r="F72" i="3" s="1"/>
  <c r="D73" i="3"/>
  <c r="D103" i="1"/>
  <c r="E102" i="1"/>
  <c r="D84" i="4"/>
  <c r="E83" i="4"/>
  <c r="C123" i="7"/>
  <c r="E122" i="7"/>
  <c r="D122" i="7"/>
  <c r="E61" i="7"/>
  <c r="D61" i="7"/>
  <c r="E112" i="2"/>
  <c r="D113" i="2"/>
  <c r="D104" i="1" l="1"/>
  <c r="E103" i="1"/>
  <c r="D124" i="6"/>
  <c r="E123" i="6"/>
  <c r="F123" i="6" s="1"/>
  <c r="E73" i="3"/>
  <c r="F73" i="3" s="1"/>
  <c r="D74" i="3"/>
  <c r="E84" i="4"/>
  <c r="D85" i="4"/>
  <c r="E123" i="7"/>
  <c r="C124" i="7"/>
  <c r="D123" i="7"/>
  <c r="D62" i="7"/>
  <c r="E62" i="7"/>
  <c r="D114" i="2"/>
  <c r="E113" i="2"/>
  <c r="D125" i="6" l="1"/>
  <c r="E124" i="6"/>
  <c r="F124" i="6" s="1"/>
  <c r="E104" i="1"/>
  <c r="D105" i="1"/>
  <c r="E74" i="3"/>
  <c r="F74" i="3" s="1"/>
  <c r="D75" i="3"/>
  <c r="E85" i="4"/>
  <c r="D86" i="4"/>
  <c r="D124" i="7"/>
  <c r="E124" i="7"/>
  <c r="C125" i="7"/>
  <c r="D63" i="7"/>
  <c r="E63" i="7"/>
  <c r="D115" i="2"/>
  <c r="E114" i="2"/>
  <c r="E125" i="6" l="1"/>
  <c r="F125" i="6" s="1"/>
  <c r="D126" i="6"/>
  <c r="E75" i="3"/>
  <c r="F75" i="3" s="1"/>
  <c r="D76" i="3"/>
  <c r="D106" i="1"/>
  <c r="E105" i="1"/>
  <c r="D87" i="4"/>
  <c r="E86" i="4"/>
  <c r="E125" i="7"/>
  <c r="C126" i="7"/>
  <c r="D125" i="7"/>
  <c r="D64" i="7"/>
  <c r="E64" i="7"/>
  <c r="D116" i="2"/>
  <c r="E115" i="2"/>
  <c r="E76" i="3" l="1"/>
  <c r="F76" i="3" s="1"/>
  <c r="D77" i="3"/>
  <c r="E106" i="1"/>
  <c r="D107" i="1"/>
  <c r="E126" i="6"/>
  <c r="F126" i="6" s="1"/>
  <c r="D127" i="6"/>
  <c r="E87" i="4"/>
  <c r="D88" i="4"/>
  <c r="C127" i="7"/>
  <c r="D126" i="7"/>
  <c r="E126" i="7"/>
  <c r="D65" i="7"/>
  <c r="E65" i="7"/>
  <c r="E116" i="2"/>
  <c r="D117" i="2"/>
  <c r="D128" i="6" l="1"/>
  <c r="E127" i="6"/>
  <c r="F127" i="6" s="1"/>
  <c r="E107" i="1"/>
  <c r="D108" i="1"/>
  <c r="E77" i="3"/>
  <c r="F77" i="3" s="1"/>
  <c r="D78" i="3"/>
  <c r="E88" i="4"/>
  <c r="D89" i="4"/>
  <c r="C128" i="7"/>
  <c r="E127" i="7"/>
  <c r="D127" i="7"/>
  <c r="D66" i="7"/>
  <c r="E66" i="7"/>
  <c r="D118" i="2"/>
  <c r="E117" i="2"/>
  <c r="D109" i="1" l="1"/>
  <c r="E108" i="1"/>
  <c r="E128" i="6"/>
  <c r="F128" i="6" s="1"/>
  <c r="D129" i="6"/>
  <c r="E78" i="3"/>
  <c r="F78" i="3" s="1"/>
  <c r="D79" i="3"/>
  <c r="E89" i="4"/>
  <c r="D90" i="4"/>
  <c r="C129" i="7"/>
  <c r="D128" i="7"/>
  <c r="E128" i="7"/>
  <c r="D119" i="2"/>
  <c r="E118" i="2"/>
  <c r="E79" i="3" l="1"/>
  <c r="F79" i="3" s="1"/>
  <c r="D80" i="3"/>
  <c r="D130" i="6"/>
  <c r="E129" i="6"/>
  <c r="F129" i="6" s="1"/>
  <c r="D110" i="1"/>
  <c r="E109" i="1"/>
  <c r="D91" i="4"/>
  <c r="E90" i="4"/>
  <c r="E129" i="7"/>
  <c r="D129" i="7"/>
  <c r="C130" i="7"/>
  <c r="D120" i="2"/>
  <c r="E119" i="2"/>
  <c r="E80" i="3" l="1"/>
  <c r="F80" i="3" s="1"/>
  <c r="D81" i="3"/>
  <c r="E110" i="1"/>
  <c r="D111" i="1"/>
  <c r="E130" i="6"/>
  <c r="F130" i="6" s="1"/>
  <c r="D131" i="6"/>
  <c r="D92" i="4"/>
  <c r="E91" i="4"/>
  <c r="D130" i="7"/>
  <c r="E130" i="7"/>
  <c r="C131" i="7"/>
  <c r="E120" i="2"/>
  <c r="D121" i="2"/>
  <c r="D132" i="6" l="1"/>
  <c r="E131" i="6"/>
  <c r="F131" i="6" s="1"/>
  <c r="D112" i="1"/>
  <c r="E111" i="1"/>
  <c r="E81" i="3"/>
  <c r="F81" i="3" s="1"/>
  <c r="D82" i="3"/>
  <c r="E92" i="4"/>
  <c r="D93" i="4"/>
  <c r="E131" i="7"/>
  <c r="C132" i="7"/>
  <c r="D131" i="7"/>
  <c r="D122" i="2"/>
  <c r="E121" i="2"/>
  <c r="E82" i="3" l="1"/>
  <c r="F82" i="3" s="1"/>
  <c r="D83" i="3"/>
  <c r="D133" i="6"/>
  <c r="E132" i="6"/>
  <c r="F132" i="6" s="1"/>
  <c r="E112" i="1"/>
  <c r="D113" i="1"/>
  <c r="E93" i="4"/>
  <c r="D94" i="4"/>
  <c r="D132" i="7"/>
  <c r="C133" i="7"/>
  <c r="E132" i="7"/>
  <c r="D123" i="2"/>
  <c r="E122" i="2"/>
  <c r="E133" i="6" l="1"/>
  <c r="F133" i="6" s="1"/>
  <c r="D134" i="6"/>
  <c r="D114" i="1"/>
  <c r="E113" i="1"/>
  <c r="E83" i="3"/>
  <c r="F83" i="3" s="1"/>
  <c r="D84" i="3"/>
  <c r="D95" i="4"/>
  <c r="E94" i="4"/>
  <c r="C134" i="7"/>
  <c r="E133" i="7"/>
  <c r="D133" i="7"/>
  <c r="D124" i="2"/>
  <c r="E123" i="2"/>
  <c r="E84" i="3" l="1"/>
  <c r="F84" i="3" s="1"/>
  <c r="D85" i="3"/>
  <c r="E134" i="6"/>
  <c r="F134" i="6" s="1"/>
  <c r="D135" i="6"/>
  <c r="E114" i="1"/>
  <c r="D115" i="1"/>
  <c r="E95" i="4"/>
  <c r="D96" i="4"/>
  <c r="C135" i="7"/>
  <c r="D134" i="7"/>
  <c r="E134" i="7"/>
  <c r="E124" i="2"/>
  <c r="D125" i="2"/>
  <c r="E115" i="1" l="1"/>
  <c r="D116" i="1"/>
  <c r="E135" i="6"/>
  <c r="F135" i="6" s="1"/>
  <c r="D136" i="6"/>
  <c r="E85" i="3"/>
  <c r="F85" i="3" s="1"/>
  <c r="D86" i="3"/>
  <c r="E96" i="4"/>
  <c r="D97" i="4"/>
  <c r="C136" i="7"/>
  <c r="E135" i="7"/>
  <c r="D135" i="7"/>
  <c r="D126" i="2"/>
  <c r="E125" i="2"/>
  <c r="E136" i="6" l="1"/>
  <c r="F136" i="6" s="1"/>
  <c r="D137" i="6"/>
  <c r="E86" i="3"/>
  <c r="F86" i="3" s="1"/>
  <c r="D87" i="3"/>
  <c r="D117" i="1"/>
  <c r="E116" i="1"/>
  <c r="E97" i="4"/>
  <c r="D98" i="4"/>
  <c r="C137" i="7"/>
  <c r="E136" i="7"/>
  <c r="D136" i="7"/>
  <c r="D127" i="2"/>
  <c r="E126" i="2"/>
  <c r="E87" i="3" l="1"/>
  <c r="F87" i="3" s="1"/>
  <c r="D88" i="3"/>
  <c r="D118" i="1"/>
  <c r="E117" i="1"/>
  <c r="E137" i="6"/>
  <c r="F137" i="6" s="1"/>
  <c r="D138" i="6"/>
  <c r="D99" i="4"/>
  <c r="E98" i="4"/>
  <c r="E137" i="7"/>
  <c r="D137" i="7"/>
  <c r="C138" i="7"/>
  <c r="D128" i="2"/>
  <c r="E127" i="2"/>
  <c r="E138" i="6" l="1"/>
  <c r="F138" i="6" s="1"/>
  <c r="D139" i="6"/>
  <c r="D119" i="1"/>
  <c r="E118" i="1"/>
  <c r="E88" i="3"/>
  <c r="F88" i="3" s="1"/>
  <c r="D89" i="3"/>
  <c r="D100" i="4"/>
  <c r="E99" i="4"/>
  <c r="E138" i="7"/>
  <c r="D138" i="7"/>
  <c r="C139" i="7"/>
  <c r="E128" i="2"/>
  <c r="D129" i="2"/>
  <c r="E119" i="1" l="1"/>
  <c r="D120" i="1"/>
  <c r="D140" i="6"/>
  <c r="E139" i="6"/>
  <c r="F139" i="6" s="1"/>
  <c r="E89" i="3"/>
  <c r="F89" i="3" s="1"/>
  <c r="D90" i="3"/>
  <c r="E100" i="4"/>
  <c r="D101" i="4"/>
  <c r="E139" i="7"/>
  <c r="C140" i="7"/>
  <c r="D139" i="7"/>
  <c r="D130" i="2"/>
  <c r="E129" i="2"/>
  <c r="E140" i="6" l="1"/>
  <c r="F140" i="6" s="1"/>
  <c r="D141" i="6"/>
  <c r="E90" i="3"/>
  <c r="F90" i="3" s="1"/>
  <c r="D91" i="3"/>
  <c r="E120" i="1"/>
  <c r="D121" i="1"/>
  <c r="E101" i="4"/>
  <c r="D102" i="4"/>
  <c r="D140" i="7"/>
  <c r="C141" i="7"/>
  <c r="E140" i="7"/>
  <c r="D131" i="2"/>
  <c r="E130" i="2"/>
  <c r="D122" i="1" l="1"/>
  <c r="E121" i="1"/>
  <c r="E141" i="6"/>
  <c r="F141" i="6" s="1"/>
  <c r="D142" i="6"/>
  <c r="E91" i="3"/>
  <c r="F91" i="3" s="1"/>
  <c r="D92" i="3"/>
  <c r="D103" i="4"/>
  <c r="E102" i="4"/>
  <c r="D141" i="7"/>
  <c r="E141" i="7"/>
  <c r="C142" i="7"/>
  <c r="D132" i="2"/>
  <c r="E131" i="2"/>
  <c r="D143" i="6" l="1"/>
  <c r="E142" i="6"/>
  <c r="F142" i="6" s="1"/>
  <c r="E92" i="3"/>
  <c r="F92" i="3" s="1"/>
  <c r="D93" i="3"/>
  <c r="E122" i="1"/>
  <c r="D123" i="1"/>
  <c r="E103" i="4"/>
  <c r="D104" i="4"/>
  <c r="C143" i="7"/>
  <c r="D142" i="7"/>
  <c r="E142" i="7"/>
  <c r="E132" i="2"/>
  <c r="D133" i="2"/>
  <c r="E123" i="1" l="1"/>
  <c r="D124" i="1"/>
  <c r="D144" i="6"/>
  <c r="E143" i="6"/>
  <c r="F143" i="6" s="1"/>
  <c r="E93" i="3"/>
  <c r="F93" i="3" s="1"/>
  <c r="D94" i="3"/>
  <c r="E104" i="4"/>
  <c r="D105" i="4"/>
  <c r="D143" i="7"/>
  <c r="C144" i="7"/>
  <c r="E143" i="7"/>
  <c r="D134" i="2"/>
  <c r="E133" i="2"/>
  <c r="E144" i="6" l="1"/>
  <c r="F144" i="6" s="1"/>
  <c r="D145" i="6"/>
  <c r="D125" i="1"/>
  <c r="E124" i="1"/>
  <c r="E94" i="3"/>
  <c r="F94" i="3" s="1"/>
  <c r="D95" i="3"/>
  <c r="E105" i="4"/>
  <c r="D106" i="4"/>
  <c r="C145" i="7"/>
  <c r="D144" i="7"/>
  <c r="E144" i="7"/>
  <c r="D135" i="2"/>
  <c r="E134" i="2"/>
  <c r="E95" i="3" l="1"/>
  <c r="F95" i="3" s="1"/>
  <c r="D96" i="3"/>
  <c r="D126" i="1"/>
  <c r="E125" i="1"/>
  <c r="D146" i="6"/>
  <c r="E145" i="6"/>
  <c r="F145" i="6" s="1"/>
  <c r="E106" i="4"/>
  <c r="E145" i="7"/>
  <c r="C146" i="7"/>
  <c r="D145" i="7"/>
  <c r="D136" i="2"/>
  <c r="E135" i="2"/>
  <c r="E96" i="3" l="1"/>
  <c r="F96" i="3" s="1"/>
  <c r="D97" i="3"/>
  <c r="E146" i="6"/>
  <c r="F146" i="6" s="1"/>
  <c r="D147" i="6"/>
  <c r="D127" i="1"/>
  <c r="E126" i="1"/>
  <c r="D146" i="7"/>
  <c r="C147" i="7"/>
  <c r="E146" i="7"/>
  <c r="E136" i="2"/>
  <c r="D137" i="2"/>
  <c r="E127" i="1" l="1"/>
  <c r="D128" i="1"/>
  <c r="E147" i="6"/>
  <c r="F147" i="6" s="1"/>
  <c r="D148" i="6"/>
  <c r="E97" i="3"/>
  <c r="F97" i="3" s="1"/>
  <c r="D98" i="3"/>
  <c r="C148" i="7"/>
  <c r="D147" i="7"/>
  <c r="E147" i="7"/>
  <c r="D138" i="2"/>
  <c r="E137" i="2"/>
  <c r="E148" i="6" l="1"/>
  <c r="F148" i="6" s="1"/>
  <c r="D149" i="6"/>
  <c r="E98" i="3"/>
  <c r="F98" i="3" s="1"/>
  <c r="D99" i="3"/>
  <c r="D129" i="1"/>
  <c r="E128" i="1"/>
  <c r="E148" i="7"/>
  <c r="D148" i="7"/>
  <c r="C149" i="7"/>
  <c r="D139" i="2"/>
  <c r="E138" i="2"/>
  <c r="E99" i="3" l="1"/>
  <c r="F99" i="3" s="1"/>
  <c r="D100" i="3"/>
  <c r="E149" i="6"/>
  <c r="F149" i="6" s="1"/>
  <c r="D150" i="6"/>
  <c r="E129" i="1"/>
  <c r="D130" i="1"/>
  <c r="D149" i="7"/>
  <c r="C150" i="7"/>
  <c r="E149" i="7"/>
  <c r="D140" i="2"/>
  <c r="E139" i="2"/>
  <c r="E150" i="6" l="1"/>
  <c r="F150" i="6" s="1"/>
  <c r="D151" i="6"/>
  <c r="D131" i="1"/>
  <c r="E130" i="1"/>
  <c r="E100" i="3"/>
  <c r="D101" i="3"/>
  <c r="F100" i="3"/>
  <c r="C151" i="7"/>
  <c r="E150" i="7"/>
  <c r="D150" i="7"/>
  <c r="E140" i="2"/>
  <c r="D141" i="2"/>
  <c r="E131" i="1" l="1"/>
  <c r="D132" i="1"/>
  <c r="D152" i="6"/>
  <c r="E151" i="6"/>
  <c r="F151" i="6" s="1"/>
  <c r="E101" i="3"/>
  <c r="F101" i="3" s="1"/>
  <c r="D102" i="3"/>
  <c r="D151" i="7"/>
  <c r="C152" i="7"/>
  <c r="E151" i="7"/>
  <c r="D142" i="2"/>
  <c r="E141" i="2"/>
  <c r="E102" i="3" l="1"/>
  <c r="F102" i="3" s="1"/>
  <c r="D103" i="3"/>
  <c r="D153" i="6"/>
  <c r="E152" i="6"/>
  <c r="F152" i="6" s="1"/>
  <c r="E132" i="1"/>
  <c r="D133" i="1"/>
  <c r="E152" i="7"/>
  <c r="D152" i="7"/>
  <c r="C153" i="7"/>
  <c r="D143" i="2"/>
  <c r="E142" i="2"/>
  <c r="E133" i="1" l="1"/>
  <c r="D134" i="1"/>
  <c r="D154" i="6"/>
  <c r="E153" i="6"/>
  <c r="F153" i="6" s="1"/>
  <c r="E103" i="3"/>
  <c r="F103" i="3" s="1"/>
  <c r="D104" i="3"/>
  <c r="C154" i="7"/>
  <c r="E153" i="7"/>
  <c r="D153" i="7"/>
  <c r="D144" i="2"/>
  <c r="E143" i="2"/>
  <c r="D155" i="6" l="1"/>
  <c r="E154" i="6"/>
  <c r="F154" i="6" s="1"/>
  <c r="E104" i="3"/>
  <c r="F104" i="3" s="1"/>
  <c r="D105" i="3"/>
  <c r="D135" i="1"/>
  <c r="E134" i="1"/>
  <c r="C155" i="7"/>
  <c r="E154" i="7"/>
  <c r="D154" i="7"/>
  <c r="E144" i="2"/>
  <c r="D145" i="2"/>
  <c r="E105" i="3" l="1"/>
  <c r="F105" i="3" s="1"/>
  <c r="D106" i="3"/>
  <c r="E14" i="8"/>
  <c r="D156" i="6"/>
  <c r="E155" i="6"/>
  <c r="F155" i="6" s="1"/>
  <c r="E135" i="1"/>
  <c r="D136" i="1"/>
  <c r="C156" i="7"/>
  <c r="D155" i="7"/>
  <c r="E155" i="7"/>
  <c r="D146" i="2"/>
  <c r="E145" i="2"/>
  <c r="E106" i="3" l="1"/>
  <c r="F106" i="3" s="1"/>
  <c r="D107" i="3"/>
  <c r="D137" i="1"/>
  <c r="E136" i="1"/>
  <c r="D157" i="6"/>
  <c r="E156" i="6"/>
  <c r="F156" i="6" s="1"/>
  <c r="E156" i="7"/>
  <c r="D156" i="7"/>
  <c r="C157" i="7"/>
  <c r="D147" i="2"/>
  <c r="E146" i="2"/>
  <c r="E157" i="6" l="1"/>
  <c r="F157" i="6" s="1"/>
  <c r="D158" i="6"/>
  <c r="E137" i="1"/>
  <c r="D138" i="1"/>
  <c r="E107" i="3"/>
  <c r="F107" i="3" s="1"/>
  <c r="D108" i="3"/>
  <c r="D157" i="7"/>
  <c r="E157" i="7"/>
  <c r="C158" i="7"/>
  <c r="D148" i="2"/>
  <c r="E147" i="2"/>
  <c r="E108" i="3" l="1"/>
  <c r="F108" i="3" s="1"/>
  <c r="D109" i="3"/>
  <c r="D139" i="1"/>
  <c r="E138" i="1"/>
  <c r="E158" i="6"/>
  <c r="F158" i="6" s="1"/>
  <c r="D159" i="6"/>
  <c r="C159" i="7"/>
  <c r="E158" i="7"/>
  <c r="D158" i="7"/>
  <c r="E148" i="2"/>
  <c r="D149" i="2"/>
  <c r="D160" i="6" l="1"/>
  <c r="E159" i="6"/>
  <c r="F159" i="6" s="1"/>
  <c r="E109" i="3"/>
  <c r="F109" i="3" s="1"/>
  <c r="D110" i="3"/>
  <c r="D140" i="1"/>
  <c r="E139" i="1"/>
  <c r="D159" i="7"/>
  <c r="C160" i="7"/>
  <c r="E159" i="7"/>
  <c r="D150" i="2"/>
  <c r="E149" i="2"/>
  <c r="D161" i="6" l="1"/>
  <c r="E160" i="6"/>
  <c r="F160" i="6" s="1"/>
  <c r="D141" i="1"/>
  <c r="E140" i="1"/>
  <c r="E110" i="3"/>
  <c r="F110" i="3" s="1"/>
  <c r="D111" i="3"/>
  <c r="E160" i="7"/>
  <c r="D160" i="7"/>
  <c r="C161" i="7"/>
  <c r="D151" i="2"/>
  <c r="E150" i="2"/>
  <c r="E111" i="3" l="1"/>
  <c r="F111" i="3" s="1"/>
  <c r="D112" i="3"/>
  <c r="E141" i="1"/>
  <c r="D142" i="1"/>
  <c r="D162" i="6"/>
  <c r="E161" i="6"/>
  <c r="F161" i="6" s="1"/>
  <c r="C162" i="7"/>
  <c r="E161" i="7"/>
  <c r="D161" i="7"/>
  <c r="D152" i="2"/>
  <c r="E151" i="2"/>
  <c r="D163" i="6" l="1"/>
  <c r="E162" i="6"/>
  <c r="F162" i="6" s="1"/>
  <c r="E112" i="3"/>
  <c r="F112" i="3" s="1"/>
  <c r="D113" i="3"/>
  <c r="D143" i="1"/>
  <c r="E142" i="1"/>
  <c r="E162" i="7"/>
  <c r="C163" i="7"/>
  <c r="D162" i="7"/>
  <c r="E152" i="2"/>
  <c r="D153" i="2"/>
  <c r="D164" i="6" l="1"/>
  <c r="E163" i="6"/>
  <c r="F163" i="6" s="1"/>
  <c r="D144" i="1"/>
  <c r="E143" i="1"/>
  <c r="E113" i="3"/>
  <c r="F113" i="3" s="1"/>
  <c r="D114" i="3"/>
  <c r="D163" i="7"/>
  <c r="E163" i="7"/>
  <c r="C164" i="7"/>
  <c r="D154" i="2"/>
  <c r="E153" i="2"/>
  <c r="E114" i="3" l="1"/>
  <c r="F114" i="3" s="1"/>
  <c r="D115" i="3"/>
  <c r="D165" i="6"/>
  <c r="E164" i="6"/>
  <c r="F164" i="6" s="1"/>
  <c r="E144" i="1"/>
  <c r="D145" i="1"/>
  <c r="E164" i="7"/>
  <c r="D164" i="7"/>
  <c r="C165" i="7"/>
  <c r="D155" i="2"/>
  <c r="E154" i="2"/>
  <c r="D146" i="1" l="1"/>
  <c r="E145" i="1"/>
  <c r="E115" i="3"/>
  <c r="F115" i="3" s="1"/>
  <c r="D116" i="3"/>
  <c r="E165" i="6"/>
  <c r="F165" i="6" s="1"/>
  <c r="D166" i="6"/>
  <c r="C166" i="7"/>
  <c r="E165" i="7"/>
  <c r="D165" i="7"/>
  <c r="D156" i="2"/>
  <c r="E155" i="2"/>
  <c r="E166" i="6" l="1"/>
  <c r="F166" i="6" s="1"/>
  <c r="D167" i="6"/>
  <c r="E116" i="3"/>
  <c r="F116" i="3" s="1"/>
  <c r="D117" i="3"/>
  <c r="E146" i="1"/>
  <c r="D147" i="1"/>
  <c r="C167" i="7"/>
  <c r="E166" i="7"/>
  <c r="D166" i="7"/>
  <c r="E156" i="2"/>
  <c r="D157" i="2"/>
  <c r="D168" i="6" l="1"/>
  <c r="E167" i="6"/>
  <c r="F167" i="6" s="1"/>
  <c r="E147" i="1"/>
  <c r="D148" i="1"/>
  <c r="E117" i="3"/>
  <c r="F117" i="3" s="1"/>
  <c r="D118" i="3"/>
  <c r="D167" i="7"/>
  <c r="C168" i="7"/>
  <c r="E167" i="7"/>
  <c r="D158" i="2"/>
  <c r="E157" i="2"/>
  <c r="D169" i="6" l="1"/>
  <c r="E168" i="6"/>
  <c r="F168" i="6" s="1"/>
  <c r="E118" i="3"/>
  <c r="F118" i="3" s="1"/>
  <c r="D119" i="3"/>
  <c r="D149" i="1"/>
  <c r="E148" i="1"/>
  <c r="D168" i="7"/>
  <c r="C169" i="7"/>
  <c r="E168" i="7"/>
  <c r="D159" i="2"/>
  <c r="E158" i="2"/>
  <c r="D150" i="1" l="1"/>
  <c r="E149" i="1"/>
  <c r="D170" i="6"/>
  <c r="E169" i="6"/>
  <c r="F169" i="6" s="1"/>
  <c r="E119" i="3"/>
  <c r="F119" i="3" s="1"/>
  <c r="D120" i="3"/>
  <c r="C170" i="7"/>
  <c r="E169" i="7"/>
  <c r="D169" i="7"/>
  <c r="D160" i="2"/>
  <c r="E159" i="2"/>
  <c r="E120" i="3" l="1"/>
  <c r="F120" i="3" s="1"/>
  <c r="D121" i="3"/>
  <c r="E170" i="6"/>
  <c r="F170" i="6" s="1"/>
  <c r="D171" i="6"/>
  <c r="E150" i="1"/>
  <c r="D151" i="1"/>
  <c r="E170" i="7"/>
  <c r="D170" i="7"/>
  <c r="C171" i="7"/>
  <c r="E160" i="2"/>
  <c r="D161" i="2"/>
  <c r="E171" i="6" l="1"/>
  <c r="F171" i="6" s="1"/>
  <c r="D172" i="6"/>
  <c r="E151" i="1"/>
  <c r="D152" i="1"/>
  <c r="E121" i="3"/>
  <c r="F121" i="3" s="1"/>
  <c r="D122" i="3"/>
  <c r="D171" i="7"/>
  <c r="C172" i="7"/>
  <c r="E171" i="7"/>
  <c r="D162" i="2"/>
  <c r="E161" i="2"/>
  <c r="E122" i="3" l="1"/>
  <c r="F122" i="3" s="1"/>
  <c r="D123" i="3"/>
  <c r="E172" i="6"/>
  <c r="F172" i="6" s="1"/>
  <c r="D173" i="6"/>
  <c r="E152" i="1"/>
  <c r="D153" i="1"/>
  <c r="E172" i="7"/>
  <c r="D172" i="7"/>
  <c r="C173" i="7"/>
  <c r="D163" i="2"/>
  <c r="E162" i="2"/>
  <c r="D154" i="1" l="1"/>
  <c r="E153" i="1"/>
  <c r="E123" i="3"/>
  <c r="F123" i="3" s="1"/>
  <c r="D124" i="3"/>
  <c r="E173" i="6"/>
  <c r="F173" i="6" s="1"/>
  <c r="D174" i="6"/>
  <c r="C174" i="7"/>
  <c r="D173" i="7"/>
  <c r="E173" i="7"/>
  <c r="D164" i="2"/>
  <c r="E163" i="2"/>
  <c r="E174" i="6" l="1"/>
  <c r="F174" i="6" s="1"/>
  <c r="D175" i="6"/>
  <c r="D155" i="1"/>
  <c r="E154" i="1"/>
  <c r="E124" i="3"/>
  <c r="F124" i="3" s="1"/>
  <c r="D125" i="3"/>
  <c r="C175" i="7"/>
  <c r="D174" i="7"/>
  <c r="E174" i="7"/>
  <c r="E164" i="2"/>
  <c r="D165" i="2"/>
  <c r="D176" i="6" l="1"/>
  <c r="E175" i="6"/>
  <c r="F175" i="6" s="1"/>
  <c r="E125" i="3"/>
  <c r="F125" i="3" s="1"/>
  <c r="D126" i="3"/>
  <c r="D156" i="1"/>
  <c r="E155" i="1"/>
  <c r="D175" i="7"/>
  <c r="C176" i="7"/>
  <c r="E175" i="7"/>
  <c r="D166" i="2"/>
  <c r="E165" i="2"/>
  <c r="E126" i="3" l="1"/>
  <c r="F126" i="3" s="1"/>
  <c r="D127" i="3"/>
  <c r="D177" i="6"/>
  <c r="E176" i="6"/>
  <c r="F176" i="6" s="1"/>
  <c r="E156" i="1"/>
  <c r="D157" i="1"/>
  <c r="C177" i="7"/>
  <c r="E176" i="7"/>
  <c r="D176" i="7"/>
  <c r="D167" i="2"/>
  <c r="E166" i="2"/>
  <c r="E127" i="3" l="1"/>
  <c r="F127" i="3" s="1"/>
  <c r="D128" i="3"/>
  <c r="E157" i="1"/>
  <c r="D158" i="1"/>
  <c r="E177" i="6"/>
  <c r="F177" i="6" s="1"/>
  <c r="D178" i="6"/>
  <c r="C178" i="7"/>
  <c r="E177" i="7"/>
  <c r="D177" i="7"/>
  <c r="D168" i="2"/>
  <c r="E167" i="2"/>
  <c r="D159" i="1" l="1"/>
  <c r="E158" i="1"/>
  <c r="E128" i="3"/>
  <c r="F128" i="3" s="1"/>
  <c r="D129" i="3"/>
  <c r="D179" i="6"/>
  <c r="E178" i="6"/>
  <c r="F178" i="6" s="1"/>
  <c r="E178" i="7"/>
  <c r="D178" i="7"/>
  <c r="C179" i="7"/>
  <c r="E168" i="2"/>
  <c r="D169" i="2"/>
  <c r="E179" i="6" l="1"/>
  <c r="F179" i="6" s="1"/>
  <c r="D180" i="6"/>
  <c r="E129" i="3"/>
  <c r="F129" i="3" s="1"/>
  <c r="D130" i="3"/>
  <c r="E159" i="1"/>
  <c r="D160" i="1"/>
  <c r="C180" i="7"/>
  <c r="D179" i="7"/>
  <c r="E179" i="7"/>
  <c r="D170" i="2"/>
  <c r="E169" i="2"/>
  <c r="D161" i="1" l="1"/>
  <c r="E160" i="1"/>
  <c r="D181" i="6"/>
  <c r="E180" i="6"/>
  <c r="F180" i="6" s="1"/>
  <c r="E130" i="3"/>
  <c r="F130" i="3" s="1"/>
  <c r="D131" i="3"/>
  <c r="E180" i="7"/>
  <c r="D180" i="7"/>
  <c r="C181" i="7"/>
  <c r="D171" i="2"/>
  <c r="E170" i="2"/>
  <c r="E181" i="6" l="1"/>
  <c r="F181" i="6" s="1"/>
  <c r="D182" i="6"/>
  <c r="E161" i="1"/>
  <c r="D162" i="1"/>
  <c r="E131" i="3"/>
  <c r="F131" i="3" s="1"/>
  <c r="D132" i="3"/>
  <c r="D181" i="7"/>
  <c r="C182" i="7"/>
  <c r="E181" i="7"/>
  <c r="D172" i="2"/>
  <c r="E171" i="2"/>
  <c r="D163" i="1" l="1"/>
  <c r="E162" i="1"/>
  <c r="E182" i="6"/>
  <c r="F182" i="6" s="1"/>
  <c r="D183" i="6"/>
  <c r="E132" i="3"/>
  <c r="F132" i="3" s="1"/>
  <c r="D133" i="3"/>
  <c r="C183" i="7"/>
  <c r="E182" i="7"/>
  <c r="D182" i="7"/>
  <c r="E172" i="2"/>
  <c r="D173" i="2"/>
  <c r="E133" i="3" l="1"/>
  <c r="F133" i="3" s="1"/>
  <c r="D134" i="3"/>
  <c r="D184" i="6"/>
  <c r="E183" i="6"/>
  <c r="F183" i="6" s="1"/>
  <c r="D164" i="1"/>
  <c r="E163" i="1"/>
  <c r="D183" i="7"/>
  <c r="C184" i="7"/>
  <c r="E183" i="7"/>
  <c r="D174" i="2"/>
  <c r="E173" i="2"/>
  <c r="E134" i="3" l="1"/>
  <c r="F134" i="3" s="1"/>
  <c r="D135" i="3"/>
  <c r="E164" i="1"/>
  <c r="D165" i="1"/>
  <c r="D185" i="6"/>
  <c r="E184" i="6"/>
  <c r="F184" i="6" s="1"/>
  <c r="E184" i="7"/>
  <c r="D184" i="7"/>
  <c r="C185" i="7"/>
  <c r="D175" i="2"/>
  <c r="E174" i="2"/>
  <c r="E185" i="6" l="1"/>
  <c r="F185" i="6" s="1"/>
  <c r="D186" i="6"/>
  <c r="E165" i="1"/>
  <c r="D166" i="1"/>
  <c r="E135" i="3"/>
  <c r="F135" i="3" s="1"/>
  <c r="D136" i="3"/>
  <c r="C186" i="7"/>
  <c r="E185" i="7"/>
  <c r="D185" i="7"/>
  <c r="D176" i="2"/>
  <c r="E175" i="2"/>
  <c r="E136" i="3" l="1"/>
  <c r="F136" i="3" s="1"/>
  <c r="D137" i="3"/>
  <c r="E186" i="6"/>
  <c r="F186" i="6" s="1"/>
  <c r="D187" i="6"/>
  <c r="D167" i="1"/>
  <c r="E166" i="1"/>
  <c r="C187" i="7"/>
  <c r="D186" i="7"/>
  <c r="E186" i="7"/>
  <c r="E176" i="2"/>
  <c r="D177" i="2"/>
  <c r="E167" i="1" l="1"/>
  <c r="D168" i="1"/>
  <c r="D188" i="6"/>
  <c r="E187" i="6"/>
  <c r="F187" i="6" s="1"/>
  <c r="E137" i="3"/>
  <c r="F137" i="3" s="1"/>
  <c r="D138" i="3"/>
  <c r="C188" i="7"/>
  <c r="D187" i="7"/>
  <c r="E187" i="7"/>
  <c r="D178" i="2"/>
  <c r="E177" i="2"/>
  <c r="D169" i="1" l="1"/>
  <c r="E168" i="1"/>
  <c r="E138" i="3"/>
  <c r="F138" i="3" s="1"/>
  <c r="D139" i="3"/>
  <c r="D189" i="6"/>
  <c r="E188" i="6"/>
  <c r="F188" i="6" s="1"/>
  <c r="E188" i="7"/>
  <c r="D188" i="7"/>
  <c r="C189" i="7"/>
  <c r="D179" i="2"/>
  <c r="E178" i="2"/>
  <c r="E189" i="6" l="1"/>
  <c r="F189" i="6" s="1"/>
  <c r="D190" i="6"/>
  <c r="E139" i="3"/>
  <c r="F139" i="3" s="1"/>
  <c r="D140" i="3"/>
  <c r="E169" i="1"/>
  <c r="D170" i="1"/>
  <c r="C190" i="7"/>
  <c r="E189" i="7"/>
  <c r="D189" i="7"/>
  <c r="D180" i="2"/>
  <c r="E179" i="2"/>
  <c r="E140" i="3" l="1"/>
  <c r="F140" i="3" s="1"/>
  <c r="D141" i="3"/>
  <c r="D171" i="1"/>
  <c r="E170" i="1"/>
  <c r="E190" i="6"/>
  <c r="F190" i="6" s="1"/>
  <c r="D191" i="6"/>
  <c r="C191" i="7"/>
  <c r="E190" i="7"/>
  <c r="D190" i="7"/>
  <c r="E180" i="2"/>
  <c r="D181" i="2"/>
  <c r="E141" i="3" l="1"/>
  <c r="F141" i="3" s="1"/>
  <c r="D142" i="3"/>
  <c r="D192" i="6"/>
  <c r="E191" i="6"/>
  <c r="F191" i="6" s="1"/>
  <c r="D172" i="1"/>
  <c r="E171" i="1"/>
  <c r="D191" i="7"/>
  <c r="C192" i="7"/>
  <c r="E191" i="7"/>
  <c r="D182" i="2"/>
  <c r="E181" i="2"/>
  <c r="E142" i="3" l="1"/>
  <c r="F142" i="3" s="1"/>
  <c r="D143" i="3"/>
  <c r="D173" i="1"/>
  <c r="E172" i="1"/>
  <c r="D193" i="6"/>
  <c r="E192" i="6"/>
  <c r="F192" i="6" s="1"/>
  <c r="C193" i="7"/>
  <c r="E192" i="7"/>
  <c r="D192" i="7"/>
  <c r="D183" i="2"/>
  <c r="E182" i="2"/>
  <c r="D194" i="6" l="1"/>
  <c r="E193" i="6"/>
  <c r="F193" i="6" s="1"/>
  <c r="E143" i="3"/>
  <c r="F143" i="3" s="1"/>
  <c r="D144" i="3"/>
  <c r="E173" i="1"/>
  <c r="D174" i="1"/>
  <c r="C194" i="7"/>
  <c r="E193" i="7"/>
  <c r="D193" i="7"/>
  <c r="D184" i="2"/>
  <c r="E183" i="2"/>
  <c r="E144" i="3" l="1"/>
  <c r="F144" i="3" s="1"/>
  <c r="D145" i="3"/>
  <c r="D195" i="6"/>
  <c r="E194" i="6"/>
  <c r="F194" i="6" s="1"/>
  <c r="D175" i="1"/>
  <c r="E174" i="1"/>
  <c r="E194" i="7"/>
  <c r="C195" i="7"/>
  <c r="D194" i="7"/>
  <c r="E184" i="2"/>
  <c r="D185" i="2"/>
  <c r="E145" i="3" l="1"/>
  <c r="F145" i="3" s="1"/>
  <c r="D146" i="3"/>
  <c r="E175" i="1"/>
  <c r="D176" i="1"/>
  <c r="D196" i="6"/>
  <c r="E195" i="6"/>
  <c r="F195" i="6" s="1"/>
  <c r="D195" i="7"/>
  <c r="C196" i="7"/>
  <c r="E195" i="7"/>
  <c r="D186" i="2"/>
  <c r="E185" i="2"/>
  <c r="D197" i="6" l="1"/>
  <c r="E196" i="6"/>
  <c r="F196" i="6" s="1"/>
  <c r="D177" i="1"/>
  <c r="E176" i="1"/>
  <c r="E146" i="3"/>
  <c r="F146" i="3" s="1"/>
  <c r="D147" i="3"/>
  <c r="E196" i="7"/>
  <c r="D196" i="7"/>
  <c r="C197" i="7"/>
  <c r="D187" i="2"/>
  <c r="E186" i="2"/>
  <c r="E147" i="3" l="1"/>
  <c r="F147" i="3" s="1"/>
  <c r="D148" i="3"/>
  <c r="E197" i="6"/>
  <c r="F197" i="6" s="1"/>
  <c r="D198" i="6"/>
  <c r="E177" i="1"/>
  <c r="D178" i="1"/>
  <c r="C198" i="7"/>
  <c r="D197" i="7"/>
  <c r="E197" i="7"/>
  <c r="D188" i="2"/>
  <c r="E187" i="2"/>
  <c r="D179" i="1" l="1"/>
  <c r="E178" i="1"/>
  <c r="E198" i="6"/>
  <c r="F198" i="6" s="1"/>
  <c r="D199" i="6"/>
  <c r="E148" i="3"/>
  <c r="F148" i="3" s="1"/>
  <c r="D149" i="3"/>
  <c r="C199" i="7"/>
  <c r="E198" i="7"/>
  <c r="D198" i="7"/>
  <c r="E188" i="2"/>
  <c r="D189" i="2"/>
  <c r="E149" i="3" l="1"/>
  <c r="F149" i="3" s="1"/>
  <c r="D150" i="3"/>
  <c r="D200" i="6"/>
  <c r="E199" i="6"/>
  <c r="F199" i="6" s="1"/>
  <c r="D180" i="1"/>
  <c r="E179" i="1"/>
  <c r="D199" i="7"/>
  <c r="E199" i="7"/>
  <c r="C200" i="7"/>
  <c r="D190" i="2"/>
  <c r="E189" i="2"/>
  <c r="E180" i="1" l="1"/>
  <c r="D181" i="1"/>
  <c r="D201" i="6"/>
  <c r="E200" i="6"/>
  <c r="F200" i="6" s="1"/>
  <c r="E150" i="3"/>
  <c r="F150" i="3" s="1"/>
  <c r="D151" i="3"/>
  <c r="C201" i="7"/>
  <c r="E200" i="7"/>
  <c r="D200" i="7"/>
  <c r="D191" i="2"/>
  <c r="E190" i="2"/>
  <c r="D202" i="6" l="1"/>
  <c r="E201" i="6"/>
  <c r="F201" i="6" s="1"/>
  <c r="E151" i="3"/>
  <c r="F151" i="3" s="1"/>
  <c r="D152" i="3"/>
  <c r="E181" i="1"/>
  <c r="D182" i="1"/>
  <c r="E201" i="7"/>
  <c r="C202" i="7"/>
  <c r="D201" i="7"/>
  <c r="D192" i="2"/>
  <c r="E191" i="2"/>
  <c r="D183" i="1" l="1"/>
  <c r="E182" i="1"/>
  <c r="E152" i="3"/>
  <c r="F152" i="3" s="1"/>
  <c r="D153" i="3"/>
  <c r="D203" i="6"/>
  <c r="E202" i="6"/>
  <c r="F202" i="6" s="1"/>
  <c r="E202" i="7"/>
  <c r="D202" i="7"/>
  <c r="C203" i="7"/>
  <c r="E192" i="2"/>
  <c r="D193" i="2"/>
  <c r="E153" i="3" l="1"/>
  <c r="F153" i="3" s="1"/>
  <c r="D154" i="3"/>
  <c r="D184" i="1"/>
  <c r="E183" i="1"/>
  <c r="D204" i="6"/>
  <c r="E203" i="6"/>
  <c r="F203" i="6" s="1"/>
  <c r="D203" i="7"/>
  <c r="E203" i="7"/>
  <c r="C204" i="7"/>
  <c r="D194" i="2"/>
  <c r="E193" i="2"/>
  <c r="E204" i="6" l="1"/>
  <c r="F204" i="6" s="1"/>
  <c r="D205" i="6"/>
  <c r="D185" i="1"/>
  <c r="E184" i="1"/>
  <c r="E154" i="3"/>
  <c r="F154" i="3" s="1"/>
  <c r="D155" i="3"/>
  <c r="D204" i="7"/>
  <c r="C205" i="7"/>
  <c r="E204" i="7"/>
  <c r="D195" i="2"/>
  <c r="E194" i="2"/>
  <c r="E155" i="3" l="1"/>
  <c r="D156" i="3"/>
  <c r="E205" i="6"/>
  <c r="F205" i="6" s="1"/>
  <c r="D206" i="6"/>
  <c r="E185" i="1"/>
  <c r="D186" i="1"/>
  <c r="D205" i="7"/>
  <c r="C206" i="7"/>
  <c r="E205" i="7"/>
  <c r="D196" i="2"/>
  <c r="E195" i="2"/>
  <c r="E206" i="6" l="1"/>
  <c r="F206" i="6" s="1"/>
  <c r="D207" i="6"/>
  <c r="E156" i="3"/>
  <c r="D157" i="3"/>
  <c r="D187" i="1"/>
  <c r="E186" i="1"/>
  <c r="F155" i="3"/>
  <c r="C207" i="7"/>
  <c r="E206" i="7"/>
  <c r="D206" i="7"/>
  <c r="E196" i="2"/>
  <c r="D197" i="2"/>
  <c r="E157" i="3" l="1"/>
  <c r="D158" i="3"/>
  <c r="D208" i="6"/>
  <c r="E207" i="6"/>
  <c r="F207" i="6" s="1"/>
  <c r="D188" i="1"/>
  <c r="E187" i="1"/>
  <c r="F156" i="3"/>
  <c r="C208" i="7"/>
  <c r="E207" i="7"/>
  <c r="D207" i="7"/>
  <c r="D198" i="2"/>
  <c r="E197" i="2"/>
  <c r="F157" i="3" l="1"/>
  <c r="D189" i="1"/>
  <c r="E188" i="1"/>
  <c r="E158" i="3"/>
  <c r="D159" i="3"/>
  <c r="D209" i="6"/>
  <c r="E208" i="6"/>
  <c r="F208" i="6" s="1"/>
  <c r="C209" i="7"/>
  <c r="E208" i="7"/>
  <c r="D208" i="7"/>
  <c r="D199" i="2"/>
  <c r="E198" i="2"/>
  <c r="F158" i="3" l="1"/>
  <c r="E209" i="6"/>
  <c r="F209" i="6" s="1"/>
  <c r="D210" i="6"/>
  <c r="E159" i="3"/>
  <c r="D160" i="3"/>
  <c r="E189" i="1"/>
  <c r="D190" i="1"/>
  <c r="E209" i="7"/>
  <c r="D209" i="7"/>
  <c r="C210" i="7"/>
  <c r="D200" i="2"/>
  <c r="E199" i="2"/>
  <c r="F159" i="3" l="1"/>
  <c r="D211" i="6"/>
  <c r="E210" i="6"/>
  <c r="F210" i="6" s="1"/>
  <c r="D191" i="1"/>
  <c r="E190" i="1"/>
  <c r="E160" i="3"/>
  <c r="D161" i="3"/>
  <c r="E210" i="7"/>
  <c r="D210" i="7"/>
  <c r="C211" i="7"/>
  <c r="E200" i="2"/>
  <c r="D201" i="2"/>
  <c r="F160" i="3" l="1"/>
  <c r="E191" i="1"/>
  <c r="D192" i="1"/>
  <c r="E161" i="3"/>
  <c r="D162" i="3"/>
  <c r="E211" i="6"/>
  <c r="F211" i="6" s="1"/>
  <c r="D212" i="6"/>
  <c r="C212" i="7"/>
  <c r="D211" i="7"/>
  <c r="E211" i="7"/>
  <c r="D202" i="2"/>
  <c r="E201" i="2"/>
  <c r="F161" i="3" l="1"/>
  <c r="E212" i="6"/>
  <c r="F212" i="6" s="1"/>
  <c r="D213" i="6"/>
  <c r="E162" i="3"/>
  <c r="F162" i="3" s="1"/>
  <c r="D163" i="3"/>
  <c r="D193" i="1"/>
  <c r="E192" i="1"/>
  <c r="D212" i="7"/>
  <c r="C213" i="7"/>
  <c r="E212" i="7"/>
  <c r="D203" i="2"/>
  <c r="E202" i="2"/>
  <c r="E193" i="1" l="1"/>
  <c r="D194" i="1"/>
  <c r="E163" i="3"/>
  <c r="F163" i="3" s="1"/>
  <c r="D164" i="3"/>
  <c r="E213" i="6"/>
  <c r="F213" i="6" s="1"/>
  <c r="D214" i="6"/>
  <c r="D213" i="7"/>
  <c r="C214" i="7"/>
  <c r="E213" i="7"/>
  <c r="D204" i="2"/>
  <c r="E203" i="2"/>
  <c r="D215" i="6" l="1"/>
  <c r="E214" i="6"/>
  <c r="F214" i="6" s="1"/>
  <c r="E164" i="3"/>
  <c r="F164" i="3" s="1"/>
  <c r="D165" i="3"/>
  <c r="D195" i="1"/>
  <c r="E194" i="1"/>
  <c r="C215" i="7"/>
  <c r="E214" i="7"/>
  <c r="D214" i="7"/>
  <c r="E204" i="2"/>
  <c r="D205" i="2"/>
  <c r="D196" i="1" l="1"/>
  <c r="E195" i="1"/>
  <c r="E165" i="3"/>
  <c r="F165" i="3" s="1"/>
  <c r="D166" i="3"/>
  <c r="D216" i="6"/>
  <c r="E215" i="6"/>
  <c r="F215" i="6" s="1"/>
  <c r="C216" i="7"/>
  <c r="E215" i="7"/>
  <c r="D215" i="7"/>
  <c r="D206" i="2"/>
  <c r="E205" i="2"/>
  <c r="E216" i="6" l="1"/>
  <c r="F216" i="6" s="1"/>
  <c r="D217" i="6"/>
  <c r="E166" i="3"/>
  <c r="F166" i="3" s="1"/>
  <c r="D167" i="3"/>
  <c r="E196" i="1"/>
  <c r="D197" i="1"/>
  <c r="E216" i="7"/>
  <c r="D216" i="7"/>
  <c r="C217" i="7"/>
  <c r="E206" i="2"/>
  <c r="D207" i="2"/>
  <c r="E197" i="1" l="1"/>
  <c r="D198" i="1"/>
  <c r="D218" i="6"/>
  <c r="E217" i="6"/>
  <c r="F217" i="6" s="1"/>
  <c r="E167" i="3"/>
  <c r="F167" i="3" s="1"/>
  <c r="D168" i="3"/>
  <c r="E217" i="7"/>
  <c r="D217" i="7"/>
  <c r="C218" i="7"/>
  <c r="D208" i="2"/>
  <c r="E207" i="2"/>
  <c r="E218" i="6" l="1"/>
  <c r="F218" i="6" s="1"/>
  <c r="D219" i="6"/>
  <c r="D199" i="1"/>
  <c r="E198" i="1"/>
  <c r="E168" i="3"/>
  <c r="F168" i="3" s="1"/>
  <c r="D169" i="3"/>
  <c r="E218" i="7"/>
  <c r="D218" i="7"/>
  <c r="C219" i="7"/>
  <c r="E208" i="2"/>
  <c r="D209" i="2"/>
  <c r="E169" i="3" l="1"/>
  <c r="F169" i="3" s="1"/>
  <c r="D170" i="3"/>
  <c r="D220" i="6"/>
  <c r="E219" i="6"/>
  <c r="F219" i="6" s="1"/>
  <c r="D200" i="1"/>
  <c r="E199" i="1"/>
  <c r="C220" i="7"/>
  <c r="E219" i="7"/>
  <c r="D219" i="7"/>
  <c r="D210" i="2"/>
  <c r="E209" i="2"/>
  <c r="D201" i="1" l="1"/>
  <c r="E200" i="1"/>
  <c r="E220" i="6"/>
  <c r="F220" i="6" s="1"/>
  <c r="D221" i="6"/>
  <c r="E170" i="3"/>
  <c r="F170" i="3" s="1"/>
  <c r="D171" i="3"/>
  <c r="D220" i="7"/>
  <c r="C221" i="7"/>
  <c r="E220" i="7"/>
  <c r="D211" i="2"/>
  <c r="E210" i="2"/>
  <c r="E171" i="3" l="1"/>
  <c r="F171" i="3" s="1"/>
  <c r="D172" i="3"/>
  <c r="D222" i="6"/>
  <c r="E221" i="6"/>
  <c r="F221" i="6" s="1"/>
  <c r="E201" i="1"/>
  <c r="D202" i="1"/>
  <c r="D221" i="7"/>
  <c r="C222" i="7"/>
  <c r="E221" i="7"/>
  <c r="D212" i="2"/>
  <c r="E211" i="2"/>
  <c r="D203" i="1" l="1"/>
  <c r="E202" i="1"/>
  <c r="E222" i="6"/>
  <c r="F222" i="6" s="1"/>
  <c r="D223" i="6"/>
  <c r="E172" i="3"/>
  <c r="F172" i="3" s="1"/>
  <c r="D173" i="3"/>
  <c r="C223" i="7"/>
  <c r="E222" i="7"/>
  <c r="D222" i="7"/>
  <c r="E212" i="2"/>
  <c r="D213" i="2"/>
  <c r="E173" i="3" l="1"/>
  <c r="F173" i="3" s="1"/>
  <c r="D174" i="3"/>
  <c r="D224" i="6"/>
  <c r="E223" i="6"/>
  <c r="F223" i="6" s="1"/>
  <c r="D204" i="1"/>
  <c r="E203" i="1"/>
  <c r="C224" i="7"/>
  <c r="E223" i="7"/>
  <c r="D223" i="7"/>
  <c r="D214" i="2"/>
  <c r="E213" i="2"/>
  <c r="E204" i="1" l="1"/>
  <c r="D205" i="1"/>
  <c r="E174" i="3"/>
  <c r="F174" i="3" s="1"/>
  <c r="D175" i="3"/>
  <c r="E224" i="6"/>
  <c r="F224" i="6" s="1"/>
  <c r="D225" i="6"/>
  <c r="C225" i="7"/>
  <c r="E224" i="7"/>
  <c r="D224" i="7"/>
  <c r="D215" i="2"/>
  <c r="E214" i="2"/>
  <c r="D206" i="1" l="1"/>
  <c r="E205" i="1"/>
  <c r="D226" i="6"/>
  <c r="E225" i="6"/>
  <c r="F225" i="6" s="1"/>
  <c r="E175" i="3"/>
  <c r="F175" i="3" s="1"/>
  <c r="D176" i="3"/>
  <c r="E225" i="7"/>
  <c r="C226" i="7"/>
  <c r="D225" i="7"/>
  <c r="D216" i="2"/>
  <c r="E215" i="2"/>
  <c r="E216" i="2" l="1"/>
  <c r="D217" i="2"/>
  <c r="E176" i="3"/>
  <c r="F176" i="3" s="1"/>
  <c r="D177" i="3"/>
  <c r="D227" i="6"/>
  <c r="E226" i="6"/>
  <c r="F226" i="6" s="1"/>
  <c r="D207" i="1"/>
  <c r="E206" i="1"/>
  <c r="E226" i="7"/>
  <c r="C227" i="7"/>
  <c r="D226" i="7"/>
  <c r="E177" i="3" l="1"/>
  <c r="F177" i="3" s="1"/>
  <c r="D178" i="3"/>
  <c r="D218" i="2"/>
  <c r="E217" i="2"/>
  <c r="E207" i="1"/>
  <c r="D208" i="1"/>
  <c r="D228" i="6"/>
  <c r="E227" i="6"/>
  <c r="F227" i="6" s="1"/>
  <c r="D227" i="7"/>
  <c r="C228" i="7"/>
  <c r="E227" i="7"/>
  <c r="D209" i="1" l="1"/>
  <c r="E208" i="1"/>
  <c r="D219" i="2"/>
  <c r="E218" i="2"/>
  <c r="D229" i="6"/>
  <c r="E228" i="6"/>
  <c r="F228" i="6" s="1"/>
  <c r="E178" i="3"/>
  <c r="F178" i="3" s="1"/>
  <c r="D179" i="3"/>
  <c r="D228" i="7"/>
  <c r="E228" i="7"/>
  <c r="C229" i="7"/>
  <c r="E229" i="6" l="1"/>
  <c r="F229" i="6" s="1"/>
  <c r="D230" i="6"/>
  <c r="E179" i="3"/>
  <c r="D180" i="3"/>
  <c r="D220" i="2"/>
  <c r="E219" i="2"/>
  <c r="F179" i="3"/>
  <c r="E209" i="1"/>
  <c r="D210" i="1"/>
  <c r="D229" i="7"/>
  <c r="C230" i="7"/>
  <c r="E229" i="7"/>
  <c r="D211" i="1" l="1"/>
  <c r="E210" i="1"/>
  <c r="E220" i="2"/>
  <c r="D221" i="2"/>
  <c r="E180" i="3"/>
  <c r="D181" i="3"/>
  <c r="F180" i="3"/>
  <c r="E230" i="6"/>
  <c r="F230" i="6" s="1"/>
  <c r="D231" i="6"/>
  <c r="C231" i="7"/>
  <c r="E230" i="7"/>
  <c r="D230" i="7"/>
  <c r="E181" i="3" l="1"/>
  <c r="F181" i="3" s="1"/>
  <c r="D182" i="3"/>
  <c r="D222" i="2"/>
  <c r="E221" i="2"/>
  <c r="E231" i="6"/>
  <c r="F231" i="6" s="1"/>
  <c r="D232" i="6"/>
  <c r="E211" i="1"/>
  <c r="D212" i="1"/>
  <c r="C232" i="7"/>
  <c r="E231" i="7"/>
  <c r="D231" i="7"/>
  <c r="D223" i="2" l="1"/>
  <c r="E222" i="2"/>
  <c r="E182" i="3"/>
  <c r="F182" i="3" s="1"/>
  <c r="D183" i="3"/>
  <c r="E232" i="6"/>
  <c r="F232" i="6" s="1"/>
  <c r="D233" i="6"/>
  <c r="E212" i="1"/>
  <c r="D213" i="1"/>
  <c r="C233" i="7"/>
  <c r="E232" i="7"/>
  <c r="D232" i="7"/>
  <c r="E213" i="1" l="1"/>
  <c r="D214" i="1"/>
  <c r="D234" i="6"/>
  <c r="E233" i="6"/>
  <c r="F233" i="6" s="1"/>
  <c r="E183" i="3"/>
  <c r="F183" i="3" s="1"/>
  <c r="D184" i="3"/>
  <c r="D224" i="2"/>
  <c r="E223" i="2"/>
  <c r="E233" i="7"/>
  <c r="C234" i="7"/>
  <c r="D233" i="7"/>
  <c r="E184" i="3" l="1"/>
  <c r="F184" i="3" s="1"/>
  <c r="D185" i="3"/>
  <c r="D215" i="1"/>
  <c r="E214" i="1"/>
  <c r="D225" i="2"/>
  <c r="E224" i="2"/>
  <c r="D235" i="6"/>
  <c r="E234" i="6"/>
  <c r="F234" i="6" s="1"/>
  <c r="E234" i="7"/>
  <c r="D234" i="7"/>
  <c r="C235" i="7"/>
  <c r="E215" i="1" l="1"/>
  <c r="D216" i="1"/>
  <c r="E185" i="3"/>
  <c r="F185" i="3" s="1"/>
  <c r="D186" i="3"/>
  <c r="E235" i="6"/>
  <c r="F235" i="6" s="1"/>
  <c r="D236" i="6"/>
  <c r="E225" i="2"/>
  <c r="D226" i="2"/>
  <c r="C236" i="7"/>
  <c r="D235" i="7"/>
  <c r="E235" i="7"/>
  <c r="E236" i="6" l="1"/>
  <c r="F236" i="6" s="1"/>
  <c r="D237" i="6"/>
  <c r="E186" i="3"/>
  <c r="F186" i="3" s="1"/>
  <c r="D187" i="3"/>
  <c r="D217" i="1"/>
  <c r="E216" i="1"/>
  <c r="E226" i="2"/>
  <c r="D227" i="2"/>
  <c r="D236" i="7"/>
  <c r="E236" i="7"/>
  <c r="C237" i="7"/>
  <c r="E237" i="6" l="1"/>
  <c r="F237" i="6" s="1"/>
  <c r="D238" i="6"/>
  <c r="E217" i="1"/>
  <c r="D218" i="1"/>
  <c r="E187" i="3"/>
  <c r="F187" i="3" s="1"/>
  <c r="D188" i="3"/>
  <c r="E227" i="2"/>
  <c r="D228" i="2"/>
  <c r="D237" i="7"/>
  <c r="C238" i="7"/>
  <c r="E237" i="7"/>
  <c r="D219" i="1" l="1"/>
  <c r="E218" i="1"/>
  <c r="E238" i="6"/>
  <c r="F238" i="6" s="1"/>
  <c r="D239" i="6"/>
  <c r="E188" i="3"/>
  <c r="F188" i="3" s="1"/>
  <c r="D189" i="3"/>
  <c r="E228" i="2"/>
  <c r="D229" i="2"/>
  <c r="C239" i="7"/>
  <c r="E238" i="7"/>
  <c r="D238" i="7"/>
  <c r="D240" i="6" l="1"/>
  <c r="E239" i="6"/>
  <c r="F239" i="6" s="1"/>
  <c r="D220" i="1"/>
  <c r="E219" i="1"/>
  <c r="E189" i="3"/>
  <c r="F189" i="3" s="1"/>
  <c r="D190" i="3"/>
  <c r="D230" i="2"/>
  <c r="E229" i="2"/>
  <c r="C240" i="7"/>
  <c r="E239" i="7"/>
  <c r="D239" i="7"/>
  <c r="E230" i="2" l="1"/>
  <c r="D231" i="2"/>
  <c r="E220" i="1"/>
  <c r="D221" i="1"/>
  <c r="E190" i="3"/>
  <c r="F190" i="3" s="1"/>
  <c r="D191" i="3"/>
  <c r="E240" i="6"/>
  <c r="F240" i="6" s="1"/>
  <c r="D241" i="6"/>
  <c r="C241" i="7"/>
  <c r="E240" i="7"/>
  <c r="D240" i="7"/>
  <c r="E221" i="1" l="1"/>
  <c r="D222" i="1"/>
  <c r="D232" i="2"/>
  <c r="E231" i="2"/>
  <c r="E10" i="8"/>
  <c r="E6" i="9"/>
  <c r="E191" i="3"/>
  <c r="F191" i="3" s="1"/>
  <c r="D192" i="3"/>
  <c r="E241" i="6"/>
  <c r="F241" i="6" s="1"/>
  <c r="D242" i="6"/>
  <c r="E241" i="7"/>
  <c r="D241" i="7"/>
  <c r="C242" i="7"/>
  <c r="E232" i="2" l="1"/>
  <c r="D233" i="2"/>
  <c r="E242" i="6"/>
  <c r="F242" i="6" s="1"/>
  <c r="D243" i="6"/>
  <c r="D223" i="1"/>
  <c r="E222" i="1"/>
  <c r="E192" i="3"/>
  <c r="F192" i="3" s="1"/>
  <c r="D193" i="3"/>
  <c r="E242" i="7"/>
  <c r="C243" i="7"/>
  <c r="D242" i="7"/>
  <c r="E223" i="1" l="1"/>
  <c r="D224" i="1"/>
  <c r="E243" i="6"/>
  <c r="F243" i="6" s="1"/>
  <c r="D244" i="6"/>
  <c r="D234" i="2"/>
  <c r="E233" i="2"/>
  <c r="E193" i="3"/>
  <c r="F193" i="3" s="1"/>
  <c r="D194" i="3"/>
  <c r="C244" i="7"/>
  <c r="D243" i="7"/>
  <c r="E243" i="7"/>
  <c r="E244" i="6" l="1"/>
  <c r="F244" i="6" s="1"/>
  <c r="D245" i="6"/>
  <c r="D225" i="1"/>
  <c r="E224" i="1"/>
  <c r="E234" i="2"/>
  <c r="D235" i="2"/>
  <c r="E194" i="3"/>
  <c r="F194" i="3" s="1"/>
  <c r="D195" i="3"/>
  <c r="D244" i="7"/>
  <c r="C245" i="7"/>
  <c r="E244" i="7"/>
  <c r="E235" i="2" l="1"/>
  <c r="D236" i="2"/>
  <c r="E225" i="1"/>
  <c r="D226" i="1"/>
  <c r="E245" i="6"/>
  <c r="F245" i="6" s="1"/>
  <c r="D246" i="6"/>
  <c r="E195" i="3"/>
  <c r="F195" i="3" s="1"/>
  <c r="D196" i="3"/>
  <c r="D245" i="7"/>
  <c r="C246" i="7"/>
  <c r="E245" i="7"/>
  <c r="E226" i="1" l="1"/>
  <c r="D227" i="1"/>
  <c r="E246" i="6"/>
  <c r="F246" i="6" s="1"/>
  <c r="D247" i="6"/>
  <c r="D237" i="2"/>
  <c r="E236" i="2"/>
  <c r="E196" i="3"/>
  <c r="F196" i="3" s="1"/>
  <c r="D197" i="3"/>
  <c r="C247" i="7"/>
  <c r="E246" i="7"/>
  <c r="D246" i="7"/>
  <c r="E237" i="2" l="1"/>
  <c r="D238" i="2"/>
  <c r="D248" i="6"/>
  <c r="E247" i="6"/>
  <c r="F247" i="6" s="1"/>
  <c r="D228" i="1"/>
  <c r="E227" i="1"/>
  <c r="E197" i="3"/>
  <c r="F197" i="3" s="1"/>
  <c r="D198" i="3"/>
  <c r="C248" i="7"/>
  <c r="E247" i="7"/>
  <c r="D247" i="7"/>
  <c r="E228" i="1" l="1"/>
  <c r="D229" i="1"/>
  <c r="E248" i="6"/>
  <c r="F248" i="6" s="1"/>
  <c r="D249" i="6"/>
  <c r="E238" i="2"/>
  <c r="D239" i="2"/>
  <c r="E198" i="3"/>
  <c r="F198" i="3" s="1"/>
  <c r="D199" i="3"/>
  <c r="E248" i="7"/>
  <c r="D248" i="7"/>
  <c r="C249" i="7"/>
  <c r="E239" i="2" l="1"/>
  <c r="D240" i="2"/>
  <c r="D250" i="6"/>
  <c r="E249" i="6"/>
  <c r="F249" i="6" s="1"/>
  <c r="E229" i="1"/>
  <c r="D230" i="1"/>
  <c r="E199" i="3"/>
  <c r="F199" i="3" s="1"/>
  <c r="D200" i="3"/>
  <c r="E249" i="7"/>
  <c r="D249" i="7"/>
  <c r="C250" i="7"/>
  <c r="E230" i="1" l="1"/>
  <c r="D231" i="1"/>
  <c r="E250" i="6"/>
  <c r="F250" i="6" s="1"/>
  <c r="D251" i="6"/>
  <c r="D241" i="2"/>
  <c r="E240" i="2"/>
  <c r="E200" i="3"/>
  <c r="F200" i="3" s="1"/>
  <c r="D201" i="3"/>
  <c r="E250" i="7"/>
  <c r="D250" i="7"/>
  <c r="C251" i="7"/>
  <c r="D242" i="2" l="1"/>
  <c r="E241" i="2"/>
  <c r="D252" i="6"/>
  <c r="E251" i="6"/>
  <c r="F251" i="6" s="1"/>
  <c r="E231" i="1"/>
  <c r="D232" i="1"/>
  <c r="E201" i="3"/>
  <c r="F201" i="3" s="1"/>
  <c r="D202" i="3"/>
  <c r="C252" i="7"/>
  <c r="E251" i="7"/>
  <c r="D251" i="7"/>
  <c r="E232" i="1" l="1"/>
  <c r="D233" i="1"/>
  <c r="D243" i="2"/>
  <c r="E242" i="2"/>
  <c r="E252" i="6"/>
  <c r="F252" i="6" s="1"/>
  <c r="D253" i="6"/>
  <c r="E202" i="3"/>
  <c r="F202" i="3" s="1"/>
  <c r="D203" i="3"/>
  <c r="D252" i="7"/>
  <c r="E252" i="7"/>
  <c r="C253" i="7"/>
  <c r="E233" i="1" l="1"/>
  <c r="D234" i="1"/>
  <c r="E253" i="6"/>
  <c r="F253" i="6" s="1"/>
  <c r="D254" i="6"/>
  <c r="E243" i="2"/>
  <c r="D244" i="2"/>
  <c r="E203" i="3"/>
  <c r="F203" i="3" s="1"/>
  <c r="D204" i="3"/>
  <c r="D253" i="7"/>
  <c r="C254" i="7"/>
  <c r="E253" i="7"/>
  <c r="E244" i="2" l="1"/>
  <c r="D245" i="2"/>
  <c r="E254" i="6"/>
  <c r="F254" i="6" s="1"/>
  <c r="D255" i="6"/>
  <c r="E234" i="1"/>
  <c r="D235" i="1"/>
  <c r="E204" i="3"/>
  <c r="F204" i="3" s="1"/>
  <c r="D205" i="3"/>
  <c r="C255" i="7"/>
  <c r="E254" i="7"/>
  <c r="D254" i="7"/>
  <c r="D236" i="1" l="1"/>
  <c r="E235" i="1"/>
  <c r="E255" i="6"/>
  <c r="F255" i="6" s="1"/>
  <c r="D256" i="6"/>
  <c r="E245" i="2"/>
  <c r="D246" i="2"/>
  <c r="E205" i="3"/>
  <c r="F205" i="3" s="1"/>
  <c r="D206" i="3"/>
  <c r="C256" i="7"/>
  <c r="E255" i="7"/>
  <c r="D255" i="7"/>
  <c r="E246" i="2" l="1"/>
  <c r="D247" i="2"/>
  <c r="E206" i="3"/>
  <c r="F206" i="3" s="1"/>
  <c r="D207" i="3"/>
  <c r="D257" i="6"/>
  <c r="E256" i="6"/>
  <c r="F256" i="6" s="1"/>
  <c r="D237" i="1"/>
  <c r="E236" i="1"/>
  <c r="E256" i="7"/>
  <c r="D256" i="7"/>
  <c r="C257" i="7"/>
  <c r="E257" i="6" l="1"/>
  <c r="F257" i="6" s="1"/>
  <c r="D258" i="6"/>
  <c r="D248" i="2"/>
  <c r="E247" i="2"/>
  <c r="E237" i="1"/>
  <c r="D238" i="1"/>
  <c r="E207" i="3"/>
  <c r="F207" i="3" s="1"/>
  <c r="D208" i="3"/>
  <c r="E257" i="7"/>
  <c r="C258" i="7"/>
  <c r="D257" i="7"/>
  <c r="F208" i="3" l="1"/>
  <c r="D239" i="1"/>
  <c r="E238" i="1"/>
  <c r="E208" i="3"/>
  <c r="D209" i="3"/>
  <c r="E248" i="2"/>
  <c r="D249" i="2"/>
  <c r="D259" i="6"/>
  <c r="E258" i="6"/>
  <c r="F258" i="6" s="1"/>
  <c r="E258" i="7"/>
  <c r="C259" i="7"/>
  <c r="D258" i="7"/>
  <c r="D260" i="6" l="1"/>
  <c r="E259" i="6"/>
  <c r="F259" i="6" s="1"/>
  <c r="D250" i="2"/>
  <c r="E249" i="2"/>
  <c r="E209" i="3"/>
  <c r="F209" i="3" s="1"/>
  <c r="D210" i="3"/>
  <c r="D240" i="1"/>
  <c r="E239" i="1"/>
  <c r="D259" i="7"/>
  <c r="C260" i="7"/>
  <c r="E259" i="7"/>
  <c r="E210" i="3" l="1"/>
  <c r="F210" i="3" s="1"/>
  <c r="D211" i="3"/>
  <c r="D241" i="1"/>
  <c r="E240" i="1"/>
  <c r="E250" i="2"/>
  <c r="D251" i="2"/>
  <c r="E260" i="6"/>
  <c r="F260" i="6" s="1"/>
  <c r="D261" i="6"/>
  <c r="D260" i="7"/>
  <c r="E260" i="7"/>
  <c r="C261" i="7"/>
  <c r="D252" i="2" l="1"/>
  <c r="E251" i="2"/>
  <c r="E211" i="3"/>
  <c r="F211" i="3" s="1"/>
  <c r="D212" i="3"/>
  <c r="E261" i="6"/>
  <c r="F261" i="6" s="1"/>
  <c r="D262" i="6"/>
  <c r="E241" i="1"/>
  <c r="D242" i="1"/>
  <c r="D261" i="7"/>
  <c r="C262" i="7"/>
  <c r="E261" i="7"/>
  <c r="E242" i="1" l="1"/>
  <c r="D243" i="1"/>
  <c r="E262" i="6"/>
  <c r="F262" i="6" s="1"/>
  <c r="D263" i="6"/>
  <c r="E212" i="3"/>
  <c r="F212" i="3" s="1"/>
  <c r="D213" i="3"/>
  <c r="E252" i="2"/>
  <c r="D253" i="2"/>
  <c r="C263" i="7"/>
  <c r="E262" i="7"/>
  <c r="D262" i="7"/>
  <c r="F213" i="3" l="1"/>
  <c r="E253" i="2"/>
  <c r="D254" i="2"/>
  <c r="E213" i="3"/>
  <c r="D214" i="3"/>
  <c r="D264" i="6"/>
  <c r="E263" i="6"/>
  <c r="F263" i="6" s="1"/>
  <c r="D244" i="1"/>
  <c r="E243" i="1"/>
  <c r="C264" i="7"/>
  <c r="E263" i="7"/>
  <c r="D263" i="7"/>
  <c r="E214" i="3" l="1"/>
  <c r="F214" i="3" s="1"/>
  <c r="D215" i="3"/>
  <c r="D265" i="6"/>
  <c r="E264" i="6"/>
  <c r="F264" i="6" s="1"/>
  <c r="D255" i="2"/>
  <c r="E254" i="2"/>
  <c r="E244" i="1"/>
  <c r="D245" i="1"/>
  <c r="E264" i="7"/>
  <c r="D264" i="7"/>
  <c r="C265" i="7"/>
  <c r="F215" i="3" l="1"/>
  <c r="E245" i="1"/>
  <c r="D246" i="1"/>
  <c r="E255" i="2"/>
  <c r="D256" i="2"/>
  <c r="D266" i="6"/>
  <c r="E265" i="6"/>
  <c r="F265" i="6" s="1"/>
  <c r="E215" i="3"/>
  <c r="D216" i="3"/>
  <c r="E265" i="7"/>
  <c r="C266" i="7"/>
  <c r="D265" i="7"/>
  <c r="F216" i="3" l="1"/>
  <c r="E216" i="3"/>
  <c r="D217" i="3"/>
  <c r="E256" i="2"/>
  <c r="D257" i="2"/>
  <c r="E266" i="6"/>
  <c r="F266" i="6" s="1"/>
  <c r="D267" i="6"/>
  <c r="D247" i="1"/>
  <c r="E246" i="1"/>
  <c r="E266" i="7"/>
  <c r="D266" i="7"/>
  <c r="C267" i="7"/>
  <c r="F217" i="3" l="1"/>
  <c r="E267" i="6"/>
  <c r="F267" i="6" s="1"/>
  <c r="D268" i="6"/>
  <c r="E217" i="3"/>
  <c r="D218" i="3"/>
  <c r="E247" i="1"/>
  <c r="D248" i="1"/>
  <c r="D258" i="2"/>
  <c r="E257" i="2"/>
  <c r="C268" i="7"/>
  <c r="E267" i="7"/>
  <c r="D267" i="7"/>
  <c r="F218" i="3" l="1"/>
  <c r="D259" i="2"/>
  <c r="E258" i="2"/>
  <c r="E248" i="1"/>
  <c r="D249" i="1"/>
  <c r="E268" i="6"/>
  <c r="F268" i="6" s="1"/>
  <c r="D269" i="6"/>
  <c r="E218" i="3"/>
  <c r="D219" i="3"/>
  <c r="D268" i="7"/>
  <c r="C269" i="7"/>
  <c r="E268" i="7"/>
  <c r="F219" i="3" l="1"/>
  <c r="E269" i="6"/>
  <c r="F269" i="6" s="1"/>
  <c r="D270" i="6"/>
  <c r="E249" i="1"/>
  <c r="D250" i="1"/>
  <c r="E219" i="3"/>
  <c r="D220" i="3"/>
  <c r="D260" i="2"/>
  <c r="E259" i="2"/>
  <c r="D269" i="7"/>
  <c r="C270" i="7"/>
  <c r="E269" i="7"/>
  <c r="F220" i="3" l="1"/>
  <c r="E220" i="3"/>
  <c r="D221" i="3"/>
  <c r="E270" i="6"/>
  <c r="F270" i="6" s="1"/>
  <c r="D271" i="6"/>
  <c r="E260" i="2"/>
  <c r="D261" i="2"/>
  <c r="D251" i="1"/>
  <c r="E250" i="1"/>
  <c r="C271" i="7"/>
  <c r="E270" i="7"/>
  <c r="D270" i="7"/>
  <c r="F221" i="3" l="1"/>
  <c r="D272" i="6"/>
  <c r="E271" i="6"/>
  <c r="F271" i="6" s="1"/>
  <c r="D262" i="2"/>
  <c r="E261" i="2"/>
  <c r="E221" i="3"/>
  <c r="D222" i="3"/>
  <c r="E251" i="1"/>
  <c r="D252" i="1"/>
  <c r="C272" i="7"/>
  <c r="D271" i="7"/>
  <c r="E271" i="7"/>
  <c r="F222" i="3" l="1"/>
  <c r="E252" i="1"/>
  <c r="D253" i="1"/>
  <c r="E222" i="3"/>
  <c r="D223" i="3"/>
  <c r="D263" i="2"/>
  <c r="E262" i="2"/>
  <c r="D273" i="6"/>
  <c r="E272" i="6"/>
  <c r="F272" i="6" s="1"/>
  <c r="C273" i="7"/>
  <c r="E272" i="7"/>
  <c r="D272" i="7"/>
  <c r="E273" i="6" l="1"/>
  <c r="F273" i="6" s="1"/>
  <c r="D274" i="6"/>
  <c r="D264" i="2"/>
  <c r="E263" i="2"/>
  <c r="E223" i="3"/>
  <c r="F223" i="3" s="1"/>
  <c r="D224" i="3"/>
  <c r="D254" i="1"/>
  <c r="E253" i="1"/>
  <c r="E273" i="7"/>
  <c r="D273" i="7"/>
  <c r="C274" i="7"/>
  <c r="E224" i="3" l="1"/>
  <c r="F224" i="3" s="1"/>
  <c r="D225" i="3"/>
  <c r="E264" i="2"/>
  <c r="D265" i="2"/>
  <c r="D275" i="6"/>
  <c r="E274" i="6"/>
  <c r="F274" i="6" s="1"/>
  <c r="E254" i="1"/>
  <c r="D255" i="1"/>
  <c r="E274" i="7"/>
  <c r="D274" i="7"/>
  <c r="C275" i="7"/>
  <c r="D256" i="1" l="1"/>
  <c r="E255" i="1"/>
  <c r="D266" i="2"/>
  <c r="E265" i="2"/>
  <c r="E275" i="6"/>
  <c r="F275" i="6" s="1"/>
  <c r="D276" i="6"/>
  <c r="E225" i="3"/>
  <c r="F225" i="3" s="1"/>
  <c r="D226" i="3"/>
  <c r="E275" i="7"/>
  <c r="D275" i="7"/>
  <c r="C276" i="7"/>
  <c r="E226" i="3" l="1"/>
  <c r="F226" i="3" s="1"/>
  <c r="D227" i="3"/>
  <c r="E276" i="6"/>
  <c r="F276" i="6" s="1"/>
  <c r="D277" i="6"/>
  <c r="E266" i="2"/>
  <c r="D267" i="2"/>
  <c r="E256" i="1"/>
  <c r="D257" i="1"/>
  <c r="D276" i="7"/>
  <c r="C277" i="7"/>
  <c r="E276" i="7"/>
  <c r="E277" i="6" l="1"/>
  <c r="F277" i="6" s="1"/>
  <c r="D278" i="6"/>
  <c r="D258" i="1"/>
  <c r="E257" i="1"/>
  <c r="D268" i="2"/>
  <c r="E267" i="2"/>
  <c r="E227" i="3"/>
  <c r="F227" i="3" s="1"/>
  <c r="D228" i="3"/>
  <c r="D277" i="7"/>
  <c r="C278" i="7"/>
  <c r="E277" i="7"/>
  <c r="E228" i="3" l="1"/>
  <c r="F228" i="3" s="1"/>
  <c r="D229" i="3"/>
  <c r="D269" i="2"/>
  <c r="E268" i="2"/>
  <c r="E258" i="1"/>
  <c r="D259" i="1"/>
  <c r="E278" i="6"/>
  <c r="F278" i="6" s="1"/>
  <c r="D279" i="6"/>
  <c r="C279" i="7"/>
  <c r="E278" i="7"/>
  <c r="D278" i="7"/>
  <c r="F229" i="3" l="1"/>
  <c r="E279" i="6"/>
  <c r="F279" i="6" s="1"/>
  <c r="D280" i="6"/>
  <c r="E259" i="1"/>
  <c r="D260" i="1"/>
  <c r="D270" i="2"/>
  <c r="E269" i="2"/>
  <c r="E229" i="3"/>
  <c r="D230" i="3"/>
  <c r="C280" i="7"/>
  <c r="D279" i="7"/>
  <c r="E279" i="7"/>
  <c r="F230" i="3" l="1"/>
  <c r="E230" i="3"/>
  <c r="D231" i="3"/>
  <c r="D271" i="2"/>
  <c r="E270" i="2"/>
  <c r="E260" i="1"/>
  <c r="D261" i="1"/>
  <c r="D281" i="6"/>
  <c r="E280" i="6"/>
  <c r="F280" i="6" s="1"/>
  <c r="E280" i="7"/>
  <c r="D280" i="7"/>
  <c r="C281" i="7"/>
  <c r="E281" i="6" l="1"/>
  <c r="F281" i="6" s="1"/>
  <c r="D282" i="6"/>
  <c r="D262" i="1"/>
  <c r="E261" i="1"/>
  <c r="D272" i="2"/>
  <c r="E271" i="2"/>
  <c r="E231" i="3"/>
  <c r="D232" i="3"/>
  <c r="E281" i="7"/>
  <c r="D281" i="7"/>
  <c r="C282" i="7"/>
  <c r="E12" i="8" l="1"/>
  <c r="E8" i="9"/>
  <c r="F231" i="3"/>
  <c r="F232" i="3" s="1"/>
  <c r="E272" i="2"/>
  <c r="D273" i="2"/>
  <c r="E262" i="1"/>
  <c r="D263" i="1"/>
  <c r="E282" i="6"/>
  <c r="F282" i="6" s="1"/>
  <c r="D283" i="6"/>
  <c r="E232" i="3"/>
  <c r="D233" i="3"/>
  <c r="E282" i="7"/>
  <c r="D282" i="7"/>
  <c r="C283" i="7"/>
  <c r="F233" i="3" l="1"/>
  <c r="E233" i="3"/>
  <c r="D234" i="3"/>
  <c r="D284" i="6"/>
  <c r="E283" i="6"/>
  <c r="F283" i="6" s="1"/>
  <c r="E263" i="1"/>
  <c r="D264" i="1"/>
  <c r="D274" i="2"/>
  <c r="E273" i="2"/>
  <c r="C284" i="7"/>
  <c r="E283" i="7"/>
  <c r="D283" i="7"/>
  <c r="E274" i="2" l="1"/>
  <c r="D275" i="2"/>
  <c r="E264" i="1"/>
  <c r="D265" i="1"/>
  <c r="D285" i="6"/>
  <c r="E284" i="6"/>
  <c r="F284" i="6" s="1"/>
  <c r="E234" i="3"/>
  <c r="F234" i="3" s="1"/>
  <c r="D235" i="3"/>
  <c r="D284" i="7"/>
  <c r="C285" i="7"/>
  <c r="E284" i="7"/>
  <c r="F235" i="3" l="1"/>
  <c r="E235" i="3"/>
  <c r="D236" i="3"/>
  <c r="E285" i="6"/>
  <c r="F285" i="6" s="1"/>
  <c r="D286" i="6"/>
  <c r="D266" i="1"/>
  <c r="E265" i="1"/>
  <c r="D276" i="2"/>
  <c r="E275" i="2"/>
  <c r="D285" i="7"/>
  <c r="C286" i="7"/>
  <c r="E285" i="7"/>
  <c r="F236" i="3" l="1"/>
  <c r="E266" i="1"/>
  <c r="D267" i="1"/>
  <c r="E286" i="6"/>
  <c r="F286" i="6" s="1"/>
  <c r="D287" i="6"/>
  <c r="E276" i="2"/>
  <c r="D277" i="2"/>
  <c r="E236" i="3"/>
  <c r="D237" i="3"/>
  <c r="C287" i="7"/>
  <c r="E286" i="7"/>
  <c r="D286" i="7"/>
  <c r="F237" i="3" l="1"/>
  <c r="E237" i="3"/>
  <c r="D238" i="3"/>
  <c r="D288" i="6"/>
  <c r="E287" i="6"/>
  <c r="F287" i="6" s="1"/>
  <c r="E267" i="1"/>
  <c r="D268" i="1"/>
  <c r="D278" i="2"/>
  <c r="E277" i="2"/>
  <c r="C288" i="7"/>
  <c r="E287" i="7"/>
  <c r="D287" i="7"/>
  <c r="D289" i="6" l="1"/>
  <c r="E288" i="6"/>
  <c r="F288" i="6" s="1"/>
  <c r="E238" i="3"/>
  <c r="F238" i="3" s="1"/>
  <c r="D239" i="3"/>
  <c r="E278" i="2"/>
  <c r="D279" i="2"/>
  <c r="E268" i="1"/>
  <c r="D269" i="1"/>
  <c r="E288" i="7"/>
  <c r="D288" i="7"/>
  <c r="C289" i="7"/>
  <c r="D280" i="2" l="1"/>
  <c r="E279" i="2"/>
  <c r="E239" i="3"/>
  <c r="F239" i="3" s="1"/>
  <c r="D240" i="3"/>
  <c r="D270" i="1"/>
  <c r="E269" i="1"/>
  <c r="D290" i="6"/>
  <c r="E289" i="6"/>
  <c r="F289" i="6" s="1"/>
  <c r="E289" i="7"/>
  <c r="D289" i="7"/>
  <c r="C290" i="7"/>
  <c r="D291" i="6" l="1"/>
  <c r="E290" i="6"/>
  <c r="F290" i="6" s="1"/>
  <c r="E240" i="3"/>
  <c r="F240" i="3" s="1"/>
  <c r="D241" i="3"/>
  <c r="E270" i="1"/>
  <c r="D271" i="1"/>
  <c r="E280" i="2"/>
  <c r="D281" i="2"/>
  <c r="E290" i="7"/>
  <c r="C291" i="7"/>
  <c r="D290" i="7"/>
  <c r="E241" i="3" l="1"/>
  <c r="F241" i="3" s="1"/>
  <c r="D242" i="3"/>
  <c r="D282" i="2"/>
  <c r="E281" i="2"/>
  <c r="E271" i="1"/>
  <c r="D272" i="1"/>
  <c r="E291" i="6"/>
  <c r="F291" i="6" s="1"/>
  <c r="D292" i="6"/>
  <c r="D291" i="7"/>
  <c r="C292" i="7"/>
  <c r="E291" i="7"/>
  <c r="F242" i="3" l="1"/>
  <c r="D293" i="6"/>
  <c r="E292" i="6"/>
  <c r="F292" i="6" s="1"/>
  <c r="D273" i="1"/>
  <c r="E272" i="1"/>
  <c r="E242" i="3"/>
  <c r="D243" i="3"/>
  <c r="D283" i="2"/>
  <c r="E282" i="2"/>
  <c r="D292" i="7"/>
  <c r="C293" i="7"/>
  <c r="E292" i="7"/>
  <c r="D284" i="2" l="1"/>
  <c r="E283" i="2"/>
  <c r="E243" i="3"/>
  <c r="F243" i="3" s="1"/>
  <c r="D244" i="3"/>
  <c r="D274" i="1"/>
  <c r="E273" i="1"/>
  <c r="E293" i="6"/>
  <c r="F293" i="6" s="1"/>
  <c r="D294" i="6"/>
  <c r="D293" i="7"/>
  <c r="C294" i="7"/>
  <c r="E293" i="7"/>
  <c r="E294" i="6" l="1"/>
  <c r="F294" i="6" s="1"/>
  <c r="D295" i="6"/>
  <c r="E274" i="1"/>
  <c r="D275" i="1"/>
  <c r="E244" i="3"/>
  <c r="F244" i="3" s="1"/>
  <c r="D245" i="3"/>
  <c r="E284" i="2"/>
  <c r="D285" i="2"/>
  <c r="C295" i="7"/>
  <c r="E294" i="7"/>
  <c r="D294" i="7"/>
  <c r="F245" i="3" l="1"/>
  <c r="E285" i="2"/>
  <c r="D286" i="2"/>
  <c r="E245" i="3"/>
  <c r="D246" i="3"/>
  <c r="E275" i="1"/>
  <c r="D276" i="1"/>
  <c r="D296" i="6"/>
  <c r="E295" i="6"/>
  <c r="F295" i="6" s="1"/>
  <c r="C296" i="7"/>
  <c r="E295" i="7"/>
  <c r="D295" i="7"/>
  <c r="F246" i="3" l="1"/>
  <c r="E276" i="1"/>
  <c r="D277" i="1"/>
  <c r="D287" i="2"/>
  <c r="E286" i="2"/>
  <c r="D297" i="6"/>
  <c r="E296" i="6"/>
  <c r="F296" i="6" s="1"/>
  <c r="E246" i="3"/>
  <c r="D247" i="3"/>
  <c r="E296" i="7"/>
  <c r="C297" i="7"/>
  <c r="D296" i="7"/>
  <c r="F247" i="3" l="1"/>
  <c r="D298" i="6"/>
  <c r="E297" i="6"/>
  <c r="F297" i="6" s="1"/>
  <c r="D288" i="2"/>
  <c r="E287" i="2"/>
  <c r="D278" i="1"/>
  <c r="E277" i="1"/>
  <c r="E247" i="3"/>
  <c r="D248" i="3"/>
  <c r="E297" i="7"/>
  <c r="C298" i="7"/>
  <c r="D297" i="7"/>
  <c r="D249" i="3" l="1"/>
  <c r="E248" i="3"/>
  <c r="F248" i="3" s="1"/>
  <c r="D279" i="1"/>
  <c r="E278" i="1"/>
  <c r="E288" i="2"/>
  <c r="D289" i="2"/>
  <c r="D299" i="6"/>
  <c r="E298" i="6"/>
  <c r="F298" i="6" s="1"/>
  <c r="E298" i="7"/>
  <c r="D298" i="7"/>
  <c r="C299" i="7"/>
  <c r="F249" i="3" l="1"/>
  <c r="E299" i="6"/>
  <c r="F299" i="6" s="1"/>
  <c r="D300" i="6"/>
  <c r="D290" i="2"/>
  <c r="E289" i="2"/>
  <c r="D280" i="1"/>
  <c r="E279" i="1"/>
  <c r="E249" i="3"/>
  <c r="D250" i="3"/>
  <c r="C300" i="7"/>
  <c r="E299" i="7"/>
  <c r="D299" i="7"/>
  <c r="F250" i="3" l="1"/>
  <c r="E250" i="3"/>
  <c r="D251" i="3"/>
  <c r="E280" i="1"/>
  <c r="D281" i="1"/>
  <c r="E300" i="6"/>
  <c r="F300" i="6" s="1"/>
  <c r="D301" i="6"/>
  <c r="D291" i="2"/>
  <c r="E290" i="2"/>
  <c r="D300" i="7"/>
  <c r="C301" i="7"/>
  <c r="E300" i="7"/>
  <c r="F251" i="3" l="1"/>
  <c r="D282" i="1"/>
  <c r="E281" i="1"/>
  <c r="D292" i="2"/>
  <c r="E291" i="2"/>
  <c r="E301" i="6"/>
  <c r="F301" i="6" s="1"/>
  <c r="D302" i="6"/>
  <c r="E251" i="3"/>
  <c r="D252" i="3"/>
  <c r="D301" i="7"/>
  <c r="C302" i="7"/>
  <c r="E301" i="7"/>
  <c r="E252" i="3" l="1"/>
  <c r="F252" i="3" s="1"/>
  <c r="D253" i="3"/>
  <c r="E302" i="6"/>
  <c r="F302" i="6" s="1"/>
  <c r="D303" i="6"/>
  <c r="E292" i="2"/>
  <c r="D293" i="2"/>
  <c r="E282" i="1"/>
  <c r="D283" i="1"/>
  <c r="C303" i="7"/>
  <c r="E302" i="7"/>
  <c r="D302" i="7"/>
  <c r="E283" i="1" l="1"/>
  <c r="D284" i="1"/>
  <c r="E303" i="6"/>
  <c r="F303" i="6" s="1"/>
  <c r="D304" i="6"/>
  <c r="D294" i="2"/>
  <c r="E293" i="2"/>
  <c r="E253" i="3"/>
  <c r="F253" i="3" s="1"/>
  <c r="D254" i="3"/>
  <c r="C304" i="7"/>
  <c r="E303" i="7"/>
  <c r="D303" i="7"/>
  <c r="E254" i="3" l="1"/>
  <c r="F254" i="3" s="1"/>
  <c r="D255" i="3"/>
  <c r="E294" i="2"/>
  <c r="D295" i="2"/>
  <c r="D305" i="6"/>
  <c r="E304" i="6"/>
  <c r="F304" i="6" s="1"/>
  <c r="D285" i="1"/>
  <c r="E284" i="1"/>
  <c r="C305" i="7"/>
  <c r="D304" i="7"/>
  <c r="E304" i="7"/>
  <c r="E295" i="2" l="1"/>
  <c r="D296" i="2"/>
  <c r="E255" i="3"/>
  <c r="F255" i="3" s="1"/>
  <c r="D256" i="3"/>
  <c r="E285" i="1"/>
  <c r="D286" i="1"/>
  <c r="E305" i="6"/>
  <c r="F305" i="6" s="1"/>
  <c r="D306" i="6"/>
  <c r="E306" i="6" s="1"/>
  <c r="F306" i="6" s="1"/>
  <c r="E305" i="7"/>
  <c r="D305" i="7"/>
  <c r="C306" i="7"/>
  <c r="E296" i="2" l="1"/>
  <c r="D297" i="2"/>
  <c r="E286" i="1"/>
  <c r="D287" i="1"/>
  <c r="E256" i="3"/>
  <c r="F256" i="3" s="1"/>
  <c r="D257" i="3"/>
  <c r="E306" i="7"/>
  <c r="D306" i="7"/>
  <c r="C307" i="7"/>
  <c r="E257" i="3" l="1"/>
  <c r="F257" i="3" s="1"/>
  <c r="D258" i="3"/>
  <c r="D288" i="1"/>
  <c r="E287" i="1"/>
  <c r="D298" i="2"/>
  <c r="E297" i="2"/>
  <c r="D307" i="7"/>
  <c r="C308" i="7"/>
  <c r="E307" i="7"/>
  <c r="E258" i="3" l="1"/>
  <c r="F258" i="3" s="1"/>
  <c r="D259" i="3"/>
  <c r="D299" i="2"/>
  <c r="E298" i="2"/>
  <c r="D289" i="1"/>
  <c r="E288" i="1"/>
  <c r="D308" i="7"/>
  <c r="C309" i="7"/>
  <c r="E308" i="7"/>
  <c r="E259" i="3" l="1"/>
  <c r="F259" i="3" s="1"/>
  <c r="D260" i="3"/>
  <c r="D290" i="1"/>
  <c r="E289" i="1"/>
  <c r="D300" i="2"/>
  <c r="E299" i="2"/>
  <c r="D309" i="7"/>
  <c r="E309" i="7"/>
  <c r="C310" i="7"/>
  <c r="F260" i="3" l="1"/>
  <c r="D301" i="2"/>
  <c r="E300" i="2"/>
  <c r="E290" i="1"/>
  <c r="D291" i="1"/>
  <c r="E260" i="3"/>
  <c r="D261" i="3"/>
  <c r="C311" i="7"/>
  <c r="E310" i="7"/>
  <c r="D310" i="7"/>
  <c r="E261" i="3" l="1"/>
  <c r="F261" i="3" s="1"/>
  <c r="D262" i="3"/>
  <c r="D292" i="1"/>
  <c r="E291" i="1"/>
  <c r="E301" i="2"/>
  <c r="D302" i="2"/>
  <c r="C312" i="7"/>
  <c r="E311" i="7"/>
  <c r="D311" i="7"/>
  <c r="E262" i="3" l="1"/>
  <c r="F262" i="3" s="1"/>
  <c r="D263" i="3"/>
  <c r="D303" i="2"/>
  <c r="E302" i="2"/>
  <c r="D293" i="1"/>
  <c r="E292" i="1"/>
  <c r="E312" i="7"/>
  <c r="D312" i="7"/>
  <c r="C313" i="7"/>
  <c r="F263" i="3" l="1"/>
  <c r="D294" i="1"/>
  <c r="E293" i="1"/>
  <c r="D304" i="2"/>
  <c r="E303" i="2"/>
  <c r="E263" i="3"/>
  <c r="D264" i="3"/>
  <c r="E313" i="7"/>
  <c r="D313" i="7"/>
  <c r="C314" i="7"/>
  <c r="E264" i="3" l="1"/>
  <c r="F264" i="3" s="1"/>
  <c r="D265" i="3"/>
  <c r="E304" i="2"/>
  <c r="D305" i="2"/>
  <c r="D295" i="1"/>
  <c r="E294" i="1"/>
  <c r="E314" i="7"/>
  <c r="C315" i="7"/>
  <c r="D314" i="7"/>
  <c r="E295" i="1" l="1"/>
  <c r="D296" i="1"/>
  <c r="E305" i="2"/>
  <c r="D306" i="2"/>
  <c r="E306" i="2" s="1"/>
  <c r="E265" i="3"/>
  <c r="F265" i="3" s="1"/>
  <c r="D266" i="3"/>
  <c r="C316" i="7"/>
  <c r="E315" i="7"/>
  <c r="D315" i="7"/>
  <c r="E266" i="3" l="1"/>
  <c r="F266" i="3" s="1"/>
  <c r="D267" i="3"/>
  <c r="D297" i="1"/>
  <c r="E296" i="1"/>
  <c r="D316" i="7"/>
  <c r="C317" i="7"/>
  <c r="E316" i="7"/>
  <c r="E297" i="1" l="1"/>
  <c r="D298" i="1"/>
  <c r="E267" i="3"/>
  <c r="F267" i="3" s="1"/>
  <c r="D268" i="3"/>
  <c r="D317" i="7"/>
  <c r="E317" i="7"/>
  <c r="C318" i="7"/>
  <c r="E268" i="3" l="1"/>
  <c r="F268" i="3" s="1"/>
  <c r="D269" i="3"/>
  <c r="E298" i="1"/>
  <c r="D299" i="1"/>
  <c r="C319" i="7"/>
  <c r="E318" i="7"/>
  <c r="D318" i="7"/>
  <c r="E299" i="1" l="1"/>
  <c r="D300" i="1"/>
  <c r="E4" i="8"/>
  <c r="E269" i="3"/>
  <c r="F269" i="3" s="1"/>
  <c r="D270" i="3"/>
  <c r="C320" i="7"/>
  <c r="E319" i="7"/>
  <c r="D319" i="7"/>
  <c r="E270" i="3" l="1"/>
  <c r="F270" i="3" s="1"/>
  <c r="D271" i="3"/>
  <c r="E300" i="1"/>
  <c r="D301" i="1"/>
  <c r="E320" i="7"/>
  <c r="C321" i="7"/>
  <c r="D320" i="7"/>
  <c r="E301" i="1" l="1"/>
  <c r="D302" i="1"/>
  <c r="E271" i="3"/>
  <c r="F271" i="3" s="1"/>
  <c r="D272" i="3"/>
  <c r="E321" i="7"/>
  <c r="D321" i="7"/>
  <c r="C322" i="7"/>
  <c r="F272" i="3" l="1"/>
  <c r="D303" i="1"/>
  <c r="E302" i="1"/>
  <c r="E272" i="3"/>
  <c r="D273" i="3"/>
  <c r="E322" i="7"/>
  <c r="C323" i="7"/>
  <c r="D322" i="7"/>
  <c r="E273" i="3" l="1"/>
  <c r="F273" i="3" s="1"/>
  <c r="D274" i="3"/>
  <c r="D304" i="1"/>
  <c r="E303" i="1"/>
  <c r="D323" i="7"/>
  <c r="C324" i="7"/>
  <c r="E323" i="7"/>
  <c r="F274" i="3" l="1"/>
  <c r="D305" i="1"/>
  <c r="E304" i="1"/>
  <c r="E274" i="3"/>
  <c r="D275" i="3"/>
  <c r="D324" i="7"/>
  <c r="C325" i="7"/>
  <c r="E324" i="7"/>
  <c r="E275" i="3" l="1"/>
  <c r="F275" i="3" s="1"/>
  <c r="D276" i="3"/>
  <c r="E305" i="1"/>
  <c r="D306" i="1"/>
  <c r="D325" i="7"/>
  <c r="C326" i="7"/>
  <c r="E325" i="7"/>
  <c r="F276" i="3" l="1"/>
  <c r="D307" i="1"/>
  <c r="E306" i="1"/>
  <c r="E276" i="3"/>
  <c r="D277" i="3"/>
  <c r="C327" i="7"/>
  <c r="E326" i="7"/>
  <c r="D326" i="7"/>
  <c r="E277" i="3" l="1"/>
  <c r="F277" i="3" s="1"/>
  <c r="D278" i="3"/>
  <c r="E307" i="1"/>
  <c r="D308" i="1"/>
  <c r="C328" i="7"/>
  <c r="E327" i="7"/>
  <c r="D327" i="7"/>
  <c r="F278" i="3" l="1"/>
  <c r="E308" i="1"/>
  <c r="D309" i="1"/>
  <c r="E278" i="3"/>
  <c r="D279" i="3"/>
  <c r="C329" i="7"/>
  <c r="D328" i="7"/>
  <c r="E328" i="7"/>
  <c r="F279" i="3" l="1"/>
  <c r="E309" i="1"/>
  <c r="D310" i="1"/>
  <c r="E279" i="3"/>
  <c r="D280" i="3"/>
  <c r="E329" i="7"/>
  <c r="C330" i="7"/>
  <c r="D329" i="7"/>
  <c r="F280" i="3" l="1"/>
  <c r="D311" i="1"/>
  <c r="E310" i="1"/>
  <c r="E280" i="3"/>
  <c r="D281" i="3"/>
  <c r="E330" i="7"/>
  <c r="D330" i="7"/>
  <c r="C331" i="7"/>
  <c r="E281" i="3" l="1"/>
  <c r="F281" i="3" s="1"/>
  <c r="D282" i="3"/>
  <c r="D312" i="1"/>
  <c r="E311" i="1"/>
  <c r="D331" i="7"/>
  <c r="C332" i="7"/>
  <c r="E331" i="7"/>
  <c r="F282" i="3" l="1"/>
  <c r="E312" i="1"/>
  <c r="D313" i="1"/>
  <c r="E282" i="3"/>
  <c r="D283" i="3"/>
  <c r="D332" i="7"/>
  <c r="C333" i="7"/>
  <c r="E332" i="7"/>
  <c r="F283" i="3" l="1"/>
  <c r="E283" i="3"/>
  <c r="D284" i="3"/>
  <c r="D314" i="1"/>
  <c r="E313" i="1"/>
  <c r="D333" i="7"/>
  <c r="C334" i="7"/>
  <c r="E333" i="7"/>
  <c r="E314" i="1" l="1"/>
  <c r="D315" i="1"/>
  <c r="E284" i="3"/>
  <c r="F284" i="3" s="1"/>
  <c r="D285" i="3"/>
  <c r="C335" i="7"/>
  <c r="E334" i="7"/>
  <c r="D334" i="7"/>
  <c r="D316" i="1" l="1"/>
  <c r="E315" i="1"/>
  <c r="E285" i="3"/>
  <c r="F285" i="3" s="1"/>
  <c r="D286" i="3"/>
  <c r="C336" i="7"/>
  <c r="E335" i="7"/>
  <c r="D335" i="7"/>
  <c r="F286" i="3" l="1"/>
  <c r="E286" i="3"/>
  <c r="D287" i="3"/>
  <c r="D317" i="1"/>
  <c r="E316" i="1"/>
  <c r="C337" i="7"/>
  <c r="E336" i="7"/>
  <c r="D336" i="7"/>
  <c r="F287" i="3" l="1"/>
  <c r="D318" i="1"/>
  <c r="E317" i="1"/>
  <c r="E287" i="3"/>
  <c r="D288" i="3"/>
  <c r="E337" i="7"/>
  <c r="D337" i="7"/>
  <c r="C338" i="7"/>
  <c r="E288" i="3" l="1"/>
  <c r="F288" i="3" s="1"/>
  <c r="D289" i="3"/>
  <c r="D319" i="1"/>
  <c r="E318" i="1"/>
  <c r="E338" i="7"/>
  <c r="C339" i="7"/>
  <c r="D338" i="7"/>
  <c r="F289" i="3" l="1"/>
  <c r="D320" i="1"/>
  <c r="E319" i="1"/>
  <c r="E289" i="3"/>
  <c r="D290" i="3"/>
  <c r="C340" i="7"/>
  <c r="D339" i="7"/>
  <c r="E339" i="7"/>
  <c r="E290" i="3" l="1"/>
  <c r="F290" i="3" s="1"/>
  <c r="D291" i="3"/>
  <c r="D321" i="1"/>
  <c r="E320" i="1"/>
  <c r="D340" i="7"/>
  <c r="C341" i="7"/>
  <c r="E340" i="7"/>
  <c r="F291" i="3" l="1"/>
  <c r="D322" i="1"/>
  <c r="E321" i="1"/>
  <c r="E291" i="3"/>
  <c r="D292" i="3"/>
  <c r="D341" i="7"/>
  <c r="C342" i="7"/>
  <c r="E341" i="7"/>
  <c r="E292" i="3" l="1"/>
  <c r="F292" i="3" s="1"/>
  <c r="D293" i="3"/>
  <c r="E322" i="1"/>
  <c r="D323" i="1"/>
  <c r="C343" i="7"/>
  <c r="D342" i="7"/>
  <c r="E342" i="7"/>
  <c r="F293" i="3" l="1"/>
  <c r="D324" i="1"/>
  <c r="E323" i="1"/>
  <c r="E293" i="3"/>
  <c r="D294" i="3"/>
  <c r="C344" i="7"/>
  <c r="E343" i="7"/>
  <c r="D343" i="7"/>
  <c r="E294" i="3" l="1"/>
  <c r="F294" i="3" s="1"/>
  <c r="D295" i="3"/>
  <c r="D325" i="1"/>
  <c r="E324" i="1"/>
  <c r="E344" i="7"/>
  <c r="D344" i="7"/>
  <c r="C345" i="7"/>
  <c r="F295" i="3" l="1"/>
  <c r="D326" i="1"/>
  <c r="E325" i="1"/>
  <c r="E295" i="3"/>
  <c r="D296" i="3"/>
  <c r="E345" i="7"/>
  <c r="D345" i="7"/>
  <c r="C346" i="7"/>
  <c r="E296" i="3" l="1"/>
  <c r="F296" i="3" s="1"/>
  <c r="D297" i="3"/>
  <c r="D327" i="1"/>
  <c r="E326" i="1"/>
  <c r="E346" i="7"/>
  <c r="C347" i="7"/>
  <c r="D346" i="7"/>
  <c r="F297" i="3" l="1"/>
  <c r="D328" i="1"/>
  <c r="E327" i="1"/>
  <c r="E297" i="3"/>
  <c r="D298" i="3"/>
  <c r="C348" i="7"/>
  <c r="E347" i="7"/>
  <c r="D347" i="7"/>
  <c r="E298" i="3" l="1"/>
  <c r="F298" i="3" s="1"/>
  <c r="D299" i="3"/>
  <c r="D329" i="1"/>
  <c r="E328" i="1"/>
  <c r="D348" i="7"/>
  <c r="C349" i="7"/>
  <c r="E348" i="7"/>
  <c r="F299" i="3" l="1"/>
  <c r="D330" i="1"/>
  <c r="E329" i="1"/>
  <c r="E299" i="3"/>
  <c r="D300" i="3"/>
  <c r="D349" i="7"/>
  <c r="C350" i="7"/>
  <c r="E349" i="7"/>
  <c r="E300" i="3" l="1"/>
  <c r="F300" i="3" s="1"/>
  <c r="D301" i="3"/>
  <c r="E330" i="1"/>
  <c r="D331" i="1"/>
  <c r="C351" i="7"/>
  <c r="D350" i="7"/>
  <c r="E350" i="7"/>
  <c r="E331" i="1" l="1"/>
  <c r="D332" i="1"/>
  <c r="E301" i="3"/>
  <c r="F301" i="3" s="1"/>
  <c r="D302" i="3"/>
  <c r="C352" i="7"/>
  <c r="E351" i="7"/>
  <c r="D351" i="7"/>
  <c r="F302" i="3" l="1"/>
  <c r="D333" i="1"/>
  <c r="E332" i="1"/>
  <c r="E302" i="3"/>
  <c r="D303" i="3"/>
  <c r="C353" i="7"/>
  <c r="E352" i="7"/>
  <c r="D352" i="7"/>
  <c r="E303" i="3" l="1"/>
  <c r="F303" i="3" s="1"/>
  <c r="D304" i="3"/>
  <c r="D334" i="1"/>
  <c r="E333" i="1"/>
  <c r="E353" i="7"/>
  <c r="C354" i="7"/>
  <c r="D353" i="7"/>
  <c r="F304" i="3" l="1"/>
  <c r="D335" i="1"/>
  <c r="E334" i="1"/>
  <c r="E304" i="3"/>
  <c r="D305" i="3"/>
  <c r="E354" i="7"/>
  <c r="C355" i="7"/>
  <c r="D354" i="7"/>
  <c r="E305" i="3" l="1"/>
  <c r="F305" i="3" s="1"/>
  <c r="D306" i="3"/>
  <c r="D336" i="1"/>
  <c r="E335" i="1"/>
  <c r="D355" i="7"/>
  <c r="E355" i="7"/>
  <c r="C356" i="7"/>
  <c r="D337" i="1" l="1"/>
  <c r="E336" i="1"/>
  <c r="E306" i="3"/>
  <c r="F306" i="3" s="1"/>
  <c r="D307" i="3"/>
  <c r="D356" i="7"/>
  <c r="C357" i="7"/>
  <c r="E356" i="7"/>
  <c r="F307" i="3" l="1"/>
  <c r="E307" i="3"/>
  <c r="D308" i="3"/>
  <c r="D338" i="1"/>
  <c r="E337" i="1"/>
  <c r="D357" i="7"/>
  <c r="C358" i="7"/>
  <c r="E357" i="7"/>
  <c r="F308" i="3" l="1"/>
  <c r="E338" i="1"/>
  <c r="D339" i="1"/>
  <c r="E308" i="3"/>
  <c r="D309" i="3"/>
  <c r="C359" i="7"/>
  <c r="E358" i="7"/>
  <c r="D358" i="7"/>
  <c r="F309" i="3" l="1"/>
  <c r="D340" i="1"/>
  <c r="E339" i="1"/>
  <c r="E309" i="3"/>
  <c r="D310" i="3"/>
  <c r="C360" i="7"/>
  <c r="E359" i="7"/>
  <c r="D359" i="7"/>
  <c r="F310" i="3" l="1"/>
  <c r="E310" i="3"/>
  <c r="D311" i="3"/>
  <c r="D341" i="1"/>
  <c r="E340" i="1"/>
  <c r="C361" i="7"/>
  <c r="E360" i="7"/>
  <c r="D360" i="7"/>
  <c r="F311" i="3" l="1"/>
  <c r="D342" i="1"/>
  <c r="E341" i="1"/>
  <c r="E311" i="3"/>
  <c r="D312" i="3"/>
  <c r="E361" i="7"/>
  <c r="C362" i="7"/>
  <c r="D361" i="7"/>
  <c r="E312" i="3" l="1"/>
  <c r="F312" i="3" s="1"/>
  <c r="D313" i="3"/>
  <c r="D343" i="1"/>
  <c r="E342" i="1"/>
  <c r="E362" i="7"/>
  <c r="D362" i="7"/>
  <c r="C363" i="7"/>
  <c r="F313" i="3" l="1"/>
  <c r="D344" i="1"/>
  <c r="E343" i="1"/>
  <c r="E313" i="3"/>
  <c r="D314" i="3"/>
  <c r="C364" i="7"/>
  <c r="E363" i="7"/>
  <c r="D363" i="7"/>
  <c r="F314" i="3" l="1"/>
  <c r="E314" i="3"/>
  <c r="D315" i="3"/>
  <c r="D345" i="1"/>
  <c r="E344" i="1"/>
  <c r="D364" i="7"/>
  <c r="E364" i="7"/>
  <c r="C365" i="7"/>
  <c r="F315" i="3" l="1"/>
  <c r="E345" i="1"/>
  <c r="D346" i="1"/>
  <c r="E315" i="3"/>
  <c r="D316" i="3"/>
  <c r="D365" i="7"/>
  <c r="C366" i="7"/>
  <c r="E365" i="7"/>
  <c r="F316" i="3" l="1"/>
  <c r="D347" i="1"/>
  <c r="E346" i="1"/>
  <c r="E316" i="3"/>
  <c r="D317" i="3"/>
  <c r="C367" i="7"/>
  <c r="E366" i="7"/>
  <c r="D366" i="7"/>
  <c r="F317" i="3" l="1"/>
  <c r="E317" i="3"/>
  <c r="D318" i="3"/>
  <c r="E347" i="1"/>
  <c r="D348" i="1"/>
  <c r="C368" i="7"/>
  <c r="E367" i="7"/>
  <c r="D367" i="7"/>
  <c r="F318" i="3" l="1"/>
  <c r="E348" i="1"/>
  <c r="D349" i="1"/>
  <c r="E318" i="3"/>
  <c r="D319" i="3"/>
  <c r="C369" i="7"/>
  <c r="E368" i="7"/>
  <c r="D368" i="7"/>
  <c r="F319" i="3" l="1"/>
  <c r="D350" i="1"/>
  <c r="E349" i="1"/>
  <c r="E319" i="3"/>
  <c r="D320" i="3"/>
  <c r="E369" i="7"/>
  <c r="D369" i="7"/>
  <c r="C370" i="7"/>
  <c r="F320" i="3" l="1"/>
  <c r="E320" i="3"/>
  <c r="D321" i="3"/>
  <c r="E350" i="1"/>
  <c r="D351" i="1"/>
  <c r="E370" i="7"/>
  <c r="C371" i="7"/>
  <c r="D370" i="7"/>
  <c r="D352" i="1" l="1"/>
  <c r="E351" i="1"/>
  <c r="E321" i="3"/>
  <c r="F321" i="3" s="1"/>
  <c r="D322" i="3"/>
  <c r="E371" i="7"/>
  <c r="C372" i="7"/>
  <c r="D371" i="7"/>
  <c r="F322" i="3" l="1"/>
  <c r="E322" i="3"/>
  <c r="D323" i="3"/>
  <c r="E352" i="1"/>
  <c r="D353" i="1"/>
  <c r="D372" i="7"/>
  <c r="C373" i="7"/>
  <c r="E372" i="7"/>
  <c r="F323" i="3" l="1"/>
  <c r="E353" i="1"/>
  <c r="D354" i="1"/>
  <c r="E323" i="3"/>
  <c r="D324" i="3"/>
  <c r="D373" i="7"/>
  <c r="C374" i="7"/>
  <c r="E373" i="7"/>
  <c r="F324" i="3" l="1"/>
  <c r="D355" i="1"/>
  <c r="E354" i="1"/>
  <c r="E324" i="3"/>
  <c r="D325" i="3"/>
  <c r="C375" i="7"/>
  <c r="D374" i="7"/>
  <c r="E374" i="7"/>
  <c r="E325" i="3" l="1"/>
  <c r="F325" i="3" s="1"/>
  <c r="D326" i="3"/>
  <c r="D356" i="1"/>
  <c r="E355" i="1"/>
  <c r="C376" i="7"/>
  <c r="E375" i="7"/>
  <c r="D375" i="7"/>
  <c r="E356" i="1" l="1"/>
  <c r="D357" i="1"/>
  <c r="D327" i="3"/>
  <c r="E326" i="3"/>
  <c r="F326" i="3" s="1"/>
  <c r="E376" i="7"/>
  <c r="D376" i="7"/>
  <c r="C377" i="7"/>
  <c r="E357" i="1" l="1"/>
  <c r="D358" i="1"/>
  <c r="D328" i="3"/>
  <c r="E327" i="3"/>
  <c r="F327" i="3" s="1"/>
  <c r="E377" i="7"/>
  <c r="D377" i="7"/>
  <c r="C378" i="7"/>
  <c r="F328" i="3" l="1"/>
  <c r="E358" i="1"/>
  <c r="D359" i="1"/>
  <c r="D329" i="3"/>
  <c r="E328" i="3"/>
  <c r="E378" i="7"/>
  <c r="D378" i="7"/>
  <c r="C379" i="7"/>
  <c r="F329" i="3" l="1"/>
  <c r="D360" i="1"/>
  <c r="E359" i="1"/>
  <c r="E329" i="3"/>
  <c r="D330" i="3"/>
  <c r="C380" i="7"/>
  <c r="E379" i="7"/>
  <c r="D379" i="7"/>
  <c r="E330" i="3" l="1"/>
  <c r="F330" i="3" s="1"/>
  <c r="D331" i="3"/>
  <c r="E360" i="1"/>
  <c r="D361" i="1"/>
  <c r="D380" i="7"/>
  <c r="C381" i="7"/>
  <c r="E380" i="7"/>
  <c r="F331" i="3" l="1"/>
  <c r="E361" i="1"/>
  <c r="D362" i="1"/>
  <c r="E331" i="3"/>
  <c r="D332" i="3"/>
  <c r="E10" i="9"/>
  <c r="I5" i="9" s="1"/>
  <c r="E16" i="8"/>
  <c r="I5" i="8" s="1"/>
  <c r="I7" i="8" s="1"/>
  <c r="D381" i="7"/>
  <c r="E381" i="7"/>
  <c r="C382" i="7"/>
  <c r="E332" i="3" l="1"/>
  <c r="F332" i="3" s="1"/>
  <c r="D333" i="3"/>
  <c r="E362" i="1"/>
  <c r="D363" i="1"/>
  <c r="I7" i="9"/>
  <c r="C383" i="7"/>
  <c r="E382" i="7"/>
  <c r="D382" i="7"/>
  <c r="F333" i="3" l="1"/>
  <c r="E363" i="1"/>
  <c r="D364" i="1"/>
  <c r="E333" i="3"/>
  <c r="D334" i="3"/>
  <c r="C384" i="7"/>
  <c r="E383" i="7"/>
  <c r="D383" i="7"/>
  <c r="F334" i="3" l="1"/>
  <c r="E334" i="3"/>
  <c r="D335" i="3"/>
  <c r="E364" i="1"/>
  <c r="D365" i="1"/>
  <c r="D384" i="7"/>
  <c r="C385" i="7"/>
  <c r="E384" i="7"/>
  <c r="F335" i="3" l="1"/>
  <c r="E365" i="1"/>
  <c r="D366" i="1"/>
  <c r="E335" i="3"/>
  <c r="D336" i="3"/>
  <c r="E385" i="7"/>
  <c r="C386" i="7"/>
  <c r="D385" i="7"/>
  <c r="F336" i="3" l="1"/>
  <c r="E366" i="1"/>
  <c r="D367" i="1"/>
  <c r="E336" i="3"/>
  <c r="D337" i="3"/>
  <c r="E386" i="7"/>
  <c r="C387" i="7"/>
  <c r="D386" i="7"/>
  <c r="F337" i="3" l="1"/>
  <c r="E367" i="1"/>
  <c r="D368" i="1"/>
  <c r="E337" i="3"/>
  <c r="D338" i="3"/>
  <c r="D387" i="7"/>
  <c r="C388" i="7"/>
  <c r="E387" i="7"/>
  <c r="F338" i="3" l="1"/>
  <c r="E338" i="3"/>
  <c r="D339" i="3"/>
  <c r="E368" i="1"/>
  <c r="D369" i="1"/>
  <c r="D388" i="7"/>
  <c r="C389" i="7"/>
  <c r="E388" i="7"/>
  <c r="F339" i="3" l="1"/>
  <c r="D370" i="1"/>
  <c r="E369" i="1"/>
  <c r="E339" i="3"/>
  <c r="D340" i="3"/>
  <c r="D389" i="7"/>
  <c r="C390" i="7"/>
  <c r="E389" i="7"/>
  <c r="F340" i="3" l="1"/>
  <c r="E340" i="3"/>
  <c r="D341" i="3"/>
  <c r="E370" i="1"/>
  <c r="D371" i="1"/>
  <c r="C391" i="7"/>
  <c r="E390" i="7"/>
  <c r="D390" i="7"/>
  <c r="E371" i="1" l="1"/>
  <c r="D372" i="1"/>
  <c r="E341" i="3"/>
  <c r="F341" i="3" s="1"/>
  <c r="D342" i="3"/>
  <c r="C392" i="7"/>
  <c r="D391" i="7"/>
  <c r="E391" i="7"/>
  <c r="E342" i="3" l="1"/>
  <c r="F342" i="3" s="1"/>
  <c r="D343" i="3"/>
  <c r="D373" i="1"/>
  <c r="E372" i="1"/>
  <c r="E392" i="7"/>
  <c r="D392" i="7"/>
  <c r="C393" i="7"/>
  <c r="E373" i="1" l="1"/>
  <c r="D374" i="1"/>
  <c r="E343" i="3"/>
  <c r="F343" i="3" s="1"/>
  <c r="D344" i="3"/>
  <c r="E393" i="7"/>
  <c r="C394" i="7"/>
  <c r="D393" i="7"/>
  <c r="F344" i="3" l="1"/>
  <c r="E374" i="1"/>
  <c r="D375" i="1"/>
  <c r="E344" i="3"/>
  <c r="D345" i="3"/>
  <c r="E394" i="7"/>
  <c r="D394" i="7"/>
  <c r="C395" i="7"/>
  <c r="F345" i="3" l="1"/>
  <c r="E375" i="1"/>
  <c r="D376" i="1"/>
  <c r="E345" i="3"/>
  <c r="D346" i="3"/>
  <c r="C396" i="7"/>
  <c r="E395" i="7"/>
  <c r="D395" i="7"/>
  <c r="F346" i="3" l="1"/>
  <c r="E376" i="1"/>
  <c r="D377" i="1"/>
  <c r="E346" i="3"/>
  <c r="D347" i="3"/>
  <c r="D396" i="7"/>
  <c r="C397" i="7"/>
  <c r="E396" i="7"/>
  <c r="E347" i="3" l="1"/>
  <c r="F347" i="3" s="1"/>
  <c r="D348" i="3"/>
  <c r="D378" i="1"/>
  <c r="E377" i="1"/>
  <c r="D397" i="7"/>
  <c r="C398" i="7"/>
  <c r="E397" i="7"/>
  <c r="D379" i="1" l="1"/>
  <c r="E378" i="1"/>
  <c r="E348" i="3"/>
  <c r="F348" i="3" s="1"/>
  <c r="D349" i="3"/>
  <c r="C399" i="7"/>
  <c r="E398" i="7"/>
  <c r="D398" i="7"/>
  <c r="E349" i="3" l="1"/>
  <c r="F349" i="3" s="1"/>
  <c r="D350" i="3"/>
  <c r="E379" i="1"/>
  <c r="D380" i="1"/>
  <c r="C400" i="7"/>
  <c r="E399" i="7"/>
  <c r="D399" i="7"/>
  <c r="E380" i="1" l="1"/>
  <c r="D381" i="1"/>
  <c r="E350" i="3"/>
  <c r="F350" i="3" s="1"/>
  <c r="D351" i="3"/>
  <c r="C401" i="7"/>
  <c r="D400" i="7"/>
  <c r="E400" i="7"/>
  <c r="E351" i="3" l="1"/>
  <c r="F351" i="3" s="1"/>
  <c r="D352" i="3"/>
  <c r="E381" i="1"/>
  <c r="D382" i="1"/>
  <c r="E401" i="7"/>
  <c r="D401" i="7"/>
  <c r="C402" i="7"/>
  <c r="D383" i="1" l="1"/>
  <c r="E382" i="1"/>
  <c r="E352" i="3"/>
  <c r="F352" i="3" s="1"/>
  <c r="D353" i="3"/>
  <c r="E402" i="7"/>
  <c r="D402" i="7"/>
  <c r="C403" i="7"/>
  <c r="E353" i="3" l="1"/>
  <c r="F353" i="3" s="1"/>
  <c r="D354" i="3"/>
  <c r="E383" i="1"/>
  <c r="D384" i="1"/>
  <c r="C404" i="7"/>
  <c r="D403" i="7"/>
  <c r="E403" i="7"/>
  <c r="E384" i="1" l="1"/>
  <c r="D385" i="1"/>
  <c r="E354" i="3"/>
  <c r="F354" i="3" s="1"/>
  <c r="D355" i="3"/>
  <c r="D404" i="7"/>
  <c r="C405" i="7"/>
  <c r="E404" i="7"/>
  <c r="D386" i="1" l="1"/>
  <c r="E385" i="1"/>
  <c r="E355" i="3"/>
  <c r="F355" i="3" s="1"/>
  <c r="D356" i="3"/>
  <c r="D405" i="7"/>
  <c r="E405" i="7"/>
  <c r="C406" i="7"/>
  <c r="E356" i="3" l="1"/>
  <c r="F356" i="3" s="1"/>
  <c r="D357" i="3"/>
  <c r="D387" i="1"/>
  <c r="E386" i="1"/>
  <c r="C407" i="7"/>
  <c r="E406" i="7"/>
  <c r="D406" i="7"/>
  <c r="E387" i="1" l="1"/>
  <c r="D388" i="1"/>
  <c r="E357" i="3"/>
  <c r="F357" i="3" s="1"/>
  <c r="D358" i="3"/>
  <c r="C408" i="7"/>
  <c r="E407" i="7"/>
  <c r="D407" i="7"/>
  <c r="E358" i="3" l="1"/>
  <c r="F358" i="3" s="1"/>
  <c r="D359" i="3"/>
  <c r="E388" i="1"/>
  <c r="D389" i="1"/>
  <c r="E408" i="7"/>
  <c r="D408" i="7"/>
  <c r="C409" i="7"/>
  <c r="D390" i="1" l="1"/>
  <c r="E389" i="1"/>
  <c r="E359" i="3"/>
  <c r="F359" i="3" s="1"/>
  <c r="D360" i="3"/>
  <c r="E409" i="7"/>
  <c r="C410" i="7"/>
  <c r="D409" i="7"/>
  <c r="E360" i="3" l="1"/>
  <c r="F360" i="3" s="1"/>
  <c r="D361" i="3"/>
  <c r="D391" i="1"/>
  <c r="E390" i="1"/>
  <c r="E410" i="7"/>
  <c r="D410" i="7"/>
  <c r="C411" i="7"/>
  <c r="E391" i="1" l="1"/>
  <c r="D392" i="1"/>
  <c r="E361" i="3"/>
  <c r="F361" i="3" s="1"/>
  <c r="D362" i="3"/>
  <c r="C412" i="7"/>
  <c r="E411" i="7"/>
  <c r="D411" i="7"/>
  <c r="E392" i="1" l="1"/>
  <c r="D393" i="1"/>
  <c r="E362" i="3"/>
  <c r="F362" i="3" s="1"/>
  <c r="D363" i="3"/>
  <c r="D412" i="7"/>
  <c r="E412" i="7"/>
  <c r="C413" i="7"/>
  <c r="D394" i="1" l="1"/>
  <c r="E393" i="1"/>
  <c r="E363" i="3"/>
  <c r="F363" i="3" s="1"/>
  <c r="D364" i="3"/>
  <c r="D413" i="7"/>
  <c r="C414" i="7"/>
  <c r="E413" i="7"/>
  <c r="E364" i="3" l="1"/>
  <c r="F364" i="3" s="1"/>
  <c r="D365" i="3"/>
  <c r="D395" i="1"/>
  <c r="E394" i="1"/>
  <c r="C415" i="7"/>
  <c r="D414" i="7"/>
  <c r="E414" i="7"/>
  <c r="E395" i="1" l="1"/>
  <c r="D396" i="1"/>
  <c r="E365" i="3"/>
  <c r="F365" i="3" s="1"/>
  <c r="D366" i="3"/>
  <c r="C416" i="7"/>
  <c r="E415" i="7"/>
  <c r="D415" i="7"/>
  <c r="F366" i="3" l="1"/>
  <c r="E396" i="1"/>
  <c r="D397" i="1"/>
  <c r="E397" i="1" s="1"/>
  <c r="E366" i="3"/>
  <c r="D367" i="3"/>
  <c r="E416" i="7"/>
  <c r="D416" i="7"/>
  <c r="C417" i="7"/>
  <c r="E367" i="3" l="1"/>
  <c r="F367" i="3" s="1"/>
  <c r="D368" i="3"/>
  <c r="E417" i="7"/>
  <c r="C418" i="7"/>
  <c r="D417" i="7"/>
  <c r="F368" i="3" l="1"/>
  <c r="E368" i="3"/>
  <c r="D369" i="3"/>
  <c r="E418" i="7"/>
  <c r="C419" i="7"/>
  <c r="D418" i="7"/>
  <c r="F369" i="3" l="1"/>
  <c r="E369" i="3"/>
  <c r="D370" i="3"/>
  <c r="D419" i="7"/>
  <c r="C420" i="7"/>
  <c r="E419" i="7"/>
  <c r="F370" i="3" l="1"/>
  <c r="E370" i="3"/>
  <c r="D371" i="3"/>
  <c r="D420" i="7"/>
  <c r="C421" i="7"/>
  <c r="E420" i="7"/>
  <c r="F371" i="3" l="1"/>
  <c r="E371" i="3"/>
  <c r="D372" i="3"/>
  <c r="D421" i="7"/>
  <c r="E421" i="7"/>
  <c r="C422" i="7"/>
  <c r="F372" i="3" l="1"/>
  <c r="E372" i="3"/>
  <c r="D373" i="3"/>
  <c r="C423" i="7"/>
  <c r="E422" i="7"/>
  <c r="D422" i="7"/>
  <c r="F373" i="3" l="1"/>
  <c r="E373" i="3"/>
  <c r="D374" i="3"/>
  <c r="C424" i="7"/>
  <c r="E423" i="7"/>
  <c r="D423" i="7"/>
  <c r="F374" i="3" l="1"/>
  <c r="E374" i="3"/>
  <c r="D375" i="3"/>
  <c r="D424" i="7"/>
  <c r="C425" i="7"/>
  <c r="E424" i="7"/>
  <c r="E375" i="3" l="1"/>
  <c r="F375" i="3" s="1"/>
  <c r="D376" i="3"/>
  <c r="E425" i="7"/>
  <c r="C426" i="7"/>
  <c r="C427" i="7" s="1"/>
  <c r="D425" i="7"/>
  <c r="F376" i="3" l="1"/>
  <c r="E376" i="3"/>
  <c r="D377" i="3"/>
  <c r="C428" i="7"/>
  <c r="D427" i="7"/>
  <c r="E427" i="7"/>
  <c r="E426" i="7"/>
  <c r="D426" i="7"/>
  <c r="F377" i="3" l="1"/>
  <c r="E377" i="3"/>
  <c r="D378" i="3"/>
  <c r="C429" i="7"/>
  <c r="D428" i="7"/>
  <c r="E428" i="7"/>
  <c r="E378" i="3" l="1"/>
  <c r="F378" i="3" s="1"/>
  <c r="D379" i="3"/>
  <c r="E429" i="7"/>
  <c r="D429" i="7"/>
  <c r="C430" i="7"/>
  <c r="E379" i="3" l="1"/>
  <c r="F379" i="3" s="1"/>
  <c r="D380" i="3"/>
  <c r="E430" i="7"/>
  <c r="C431" i="7"/>
  <c r="D430" i="7"/>
  <c r="E380" i="3" l="1"/>
  <c r="F380" i="3" s="1"/>
  <c r="D381" i="3"/>
  <c r="E431" i="7"/>
  <c r="D431" i="7"/>
  <c r="C432" i="7"/>
  <c r="E381" i="3" l="1"/>
  <c r="F381" i="3" s="1"/>
  <c r="D382" i="3"/>
  <c r="E432" i="7"/>
  <c r="D432" i="7"/>
  <c r="C433" i="7"/>
  <c r="E382" i="3" l="1"/>
  <c r="F382" i="3" s="1"/>
  <c r="D383" i="3"/>
  <c r="E433" i="7"/>
  <c r="D433" i="7"/>
  <c r="C434" i="7"/>
  <c r="E383" i="3" l="1"/>
  <c r="F383" i="3" s="1"/>
  <c r="D384" i="3"/>
  <c r="D434" i="7"/>
  <c r="C435" i="7"/>
  <c r="E434" i="7"/>
  <c r="E384" i="3" l="1"/>
  <c r="F384" i="3" s="1"/>
  <c r="D385" i="3"/>
  <c r="D435" i="7"/>
  <c r="C436" i="7"/>
  <c r="E435" i="7"/>
  <c r="E385" i="3" l="1"/>
  <c r="F385" i="3" s="1"/>
  <c r="D386" i="3"/>
  <c r="E436" i="7"/>
  <c r="D436" i="7"/>
  <c r="C437" i="7"/>
  <c r="E386" i="3" l="1"/>
  <c r="F386" i="3" s="1"/>
  <c r="D387" i="3"/>
  <c r="C438" i="7"/>
  <c r="E437" i="7"/>
  <c r="D437" i="7"/>
  <c r="E387" i="3" l="1"/>
  <c r="F387" i="3" s="1"/>
  <c r="D388" i="3"/>
  <c r="C439" i="7"/>
  <c r="E438" i="7"/>
  <c r="D438" i="7"/>
  <c r="E388" i="3" l="1"/>
  <c r="F388" i="3" s="1"/>
  <c r="D389" i="3"/>
  <c r="E439" i="7"/>
  <c r="D439" i="7"/>
  <c r="C440" i="7"/>
  <c r="E389" i="3" l="1"/>
  <c r="F389" i="3" s="1"/>
  <c r="D390" i="3"/>
  <c r="C441" i="7"/>
  <c r="E440" i="7"/>
  <c r="D440" i="7"/>
  <c r="E390" i="3" l="1"/>
  <c r="F390" i="3" s="1"/>
  <c r="D391" i="3"/>
  <c r="C442" i="7"/>
  <c r="E441" i="7"/>
  <c r="D441" i="7"/>
  <c r="E391" i="3" l="1"/>
  <c r="F391" i="3" s="1"/>
  <c r="D392" i="3"/>
  <c r="C443" i="7"/>
  <c r="E442" i="7"/>
  <c r="D442" i="7"/>
  <c r="E392" i="3" l="1"/>
  <c r="F392" i="3" s="1"/>
  <c r="D393" i="3"/>
  <c r="C444" i="7"/>
  <c r="E443" i="7"/>
  <c r="D443" i="7"/>
  <c r="E393" i="3" l="1"/>
  <c r="F393" i="3" s="1"/>
  <c r="D394" i="3"/>
  <c r="E444" i="7"/>
  <c r="C445" i="7"/>
  <c r="D444" i="7"/>
  <c r="E394" i="3" l="1"/>
  <c r="F394" i="3" s="1"/>
  <c r="D395" i="3"/>
  <c r="E445" i="7"/>
  <c r="D445" i="7"/>
  <c r="C446" i="7"/>
  <c r="E395" i="3" l="1"/>
  <c r="F395" i="3" s="1"/>
  <c r="D396" i="3"/>
  <c r="E446" i="7"/>
  <c r="D446" i="7"/>
  <c r="C447" i="7"/>
  <c r="E396" i="3" l="1"/>
  <c r="F396" i="3" s="1"/>
  <c r="D397" i="3"/>
  <c r="D447" i="7"/>
  <c r="C448" i="7"/>
  <c r="E447" i="7"/>
  <c r="E397" i="3" l="1"/>
  <c r="F397" i="3" s="1"/>
  <c r="D398" i="3"/>
  <c r="D448" i="7"/>
  <c r="C449" i="7"/>
  <c r="E448" i="7"/>
  <c r="E398" i="3" l="1"/>
  <c r="F398" i="3" s="1"/>
  <c r="D399" i="3"/>
  <c r="E449" i="7"/>
  <c r="D449" i="7"/>
  <c r="C450" i="7"/>
  <c r="E399" i="3" l="1"/>
  <c r="F399" i="3" s="1"/>
  <c r="D400" i="3"/>
  <c r="C451" i="7"/>
  <c r="E450" i="7"/>
  <c r="D450" i="7"/>
  <c r="E400" i="3" l="1"/>
  <c r="F400" i="3" s="1"/>
  <c r="D401" i="3"/>
  <c r="C452" i="7"/>
  <c r="E451" i="7"/>
  <c r="D451" i="7"/>
  <c r="E401" i="3" l="1"/>
  <c r="F401" i="3" s="1"/>
  <c r="D402" i="3"/>
  <c r="D452" i="7"/>
  <c r="C453" i="7"/>
  <c r="E452" i="7"/>
  <c r="E402" i="3" l="1"/>
  <c r="F402" i="3" s="1"/>
  <c r="D403" i="3"/>
  <c r="E453" i="7"/>
  <c r="D453" i="7"/>
  <c r="C454" i="7"/>
  <c r="E403" i="3" l="1"/>
  <c r="F403" i="3" s="1"/>
  <c r="D404" i="3"/>
  <c r="E454" i="7"/>
  <c r="D454" i="7"/>
  <c r="C455" i="7"/>
  <c r="E404" i="3" l="1"/>
  <c r="F404" i="3" s="1"/>
  <c r="D405" i="3"/>
  <c r="D455" i="7"/>
  <c r="C456" i="7"/>
  <c r="E455" i="7"/>
  <c r="E405" i="3" l="1"/>
  <c r="F405" i="3" s="1"/>
  <c r="F406" i="3" s="1"/>
  <c r="D406" i="3"/>
  <c r="E406" i="3" s="1"/>
  <c r="D456" i="7"/>
  <c r="C457" i="7"/>
  <c r="E456" i="7"/>
  <c r="D457" i="7" l="1"/>
  <c r="C458" i="7"/>
  <c r="E457" i="7"/>
  <c r="C459" i="7" l="1"/>
  <c r="E458" i="7"/>
  <c r="D458" i="7"/>
  <c r="C460" i="7" l="1"/>
  <c r="E459" i="7"/>
  <c r="D459" i="7"/>
  <c r="D460" i="7" l="1"/>
  <c r="C461" i="7"/>
  <c r="E460" i="7"/>
  <c r="E461" i="7" l="1"/>
  <c r="D461" i="7"/>
  <c r="C462" i="7"/>
  <c r="E462" i="7" l="1"/>
  <c r="D462" i="7"/>
  <c r="C463" i="7"/>
  <c r="D463" i="7" l="1"/>
  <c r="C464" i="7"/>
  <c r="E463" i="7"/>
  <c r="D464" i="7" l="1"/>
  <c r="C465" i="7"/>
  <c r="E464" i="7"/>
  <c r="C466" i="7" l="1"/>
  <c r="E465" i="7"/>
  <c r="D465" i="7"/>
  <c r="C467" i="7" l="1"/>
  <c r="E466" i="7"/>
  <c r="D466" i="7"/>
  <c r="C468" i="7" l="1"/>
  <c r="E467" i="7"/>
  <c r="D467" i="7"/>
  <c r="D468" i="7" l="1"/>
  <c r="C469" i="7"/>
  <c r="E468" i="7"/>
  <c r="E469" i="7" l="1"/>
  <c r="D469" i="7"/>
  <c r="C470" i="7"/>
  <c r="C471" i="7" l="1"/>
  <c r="D470" i="7"/>
  <c r="E470" i="7"/>
  <c r="D471" i="7" l="1"/>
  <c r="C472" i="7"/>
  <c r="E471" i="7"/>
  <c r="D472" i="7" l="1"/>
  <c r="C473" i="7"/>
  <c r="E472" i="7"/>
  <c r="E473" i="7" l="1"/>
  <c r="D473" i="7"/>
  <c r="C474" i="7"/>
  <c r="C475" i="7" l="1"/>
  <c r="E474" i="7"/>
  <c r="D474" i="7"/>
  <c r="C476" i="7" l="1"/>
  <c r="E475" i="7"/>
  <c r="D475" i="7"/>
  <c r="D476" i="7" l="1"/>
  <c r="C477" i="7"/>
  <c r="E476" i="7"/>
  <c r="E477" i="7" l="1"/>
  <c r="D477" i="7"/>
  <c r="C478" i="7"/>
  <c r="E478" i="7" l="1"/>
  <c r="D478" i="7"/>
  <c r="C479" i="7"/>
  <c r="D479" i="7" l="1"/>
  <c r="C480" i="7"/>
  <c r="E479" i="7"/>
  <c r="D480" i="7" l="1"/>
  <c r="C481" i="7"/>
  <c r="E480" i="7"/>
  <c r="D481" i="7" l="1"/>
  <c r="C482" i="7"/>
  <c r="E481" i="7"/>
  <c r="C483" i="7" l="1"/>
  <c r="E482" i="7"/>
  <c r="D482" i="7"/>
  <c r="C484" i="7" l="1"/>
  <c r="E483" i="7"/>
  <c r="D483" i="7"/>
  <c r="D484" i="7" l="1"/>
  <c r="C485" i="7"/>
  <c r="E484" i="7"/>
  <c r="E485" i="7" l="1"/>
  <c r="D485" i="7"/>
  <c r="C486" i="7"/>
  <c r="E486" i="7" l="1"/>
  <c r="D486" i="7"/>
  <c r="C487" i="7"/>
  <c r="D487" i="7" l="1"/>
  <c r="C488" i="7"/>
  <c r="E487" i="7"/>
  <c r="D488" i="7" l="1"/>
  <c r="C489" i="7"/>
  <c r="E488" i="7"/>
  <c r="E489" i="7" l="1"/>
  <c r="C490" i="7"/>
  <c r="D489" i="7"/>
  <c r="C491" i="7" l="1"/>
  <c r="D490" i="7"/>
  <c r="E490" i="7"/>
  <c r="C492" i="7" l="1"/>
  <c r="D491" i="7"/>
  <c r="E491" i="7"/>
  <c r="D492" i="7" l="1"/>
  <c r="E492" i="7"/>
  <c r="C493" i="7"/>
  <c r="E493" i="7" l="1"/>
  <c r="D493" i="7"/>
  <c r="C494" i="7"/>
  <c r="E494" i="7" l="1"/>
  <c r="D494" i="7"/>
  <c r="C495" i="7"/>
  <c r="D495" i="7" l="1"/>
  <c r="E495" i="7"/>
  <c r="C496" i="7"/>
  <c r="D496" i="7" l="1"/>
  <c r="E496" i="7"/>
  <c r="C497" i="7"/>
  <c r="D497" i="7" l="1"/>
  <c r="C498" i="7"/>
  <c r="E497" i="7"/>
  <c r="C499" i="7" l="1"/>
  <c r="E498" i="7"/>
  <c r="D498" i="7"/>
  <c r="C500" i="7" l="1"/>
  <c r="D499" i="7"/>
  <c r="E499" i="7"/>
  <c r="D500" i="7" l="1"/>
  <c r="E500" i="7"/>
  <c r="C501" i="7"/>
  <c r="E501" i="7" l="1"/>
  <c r="D501" i="7"/>
  <c r="C502" i="7"/>
  <c r="E502" i="7" l="1"/>
  <c r="D502" i="7"/>
  <c r="C503" i="7"/>
  <c r="D503" i="7" l="1"/>
  <c r="E503" i="7"/>
  <c r="C504" i="7"/>
  <c r="D504" i="7" l="1"/>
  <c r="E504" i="7"/>
  <c r="C505" i="7"/>
  <c r="D505" i="7" l="1"/>
  <c r="C506" i="7"/>
  <c r="E505" i="7"/>
  <c r="D506" i="7" l="1"/>
  <c r="E506" i="7"/>
  <c r="E4" i="13" l="1"/>
  <c r="E12" i="13" l="1"/>
  <c r="I5" i="13" s="1"/>
  <c r="I7" i="13" s="1"/>
</calcChain>
</file>

<file path=xl/sharedStrings.xml><?xml version="1.0" encoding="utf-8"?>
<sst xmlns="http://schemas.openxmlformats.org/spreadsheetml/2006/main" count="378" uniqueCount="172">
  <si>
    <t>fT =</t>
  </si>
  <si>
    <t>Tmin</t>
  </si>
  <si>
    <t>Topt</t>
  </si>
  <si>
    <t>Tmax</t>
  </si>
  <si>
    <t>Temp</t>
  </si>
  <si>
    <t>fT</t>
  </si>
  <si>
    <t>CoeffCond</t>
  </si>
  <si>
    <t>fVPD =</t>
  </si>
  <si>
    <t>exp(-CoeffCond*VPD)</t>
  </si>
  <si>
    <t>VPD (mB)</t>
  </si>
  <si>
    <t>SWconst</t>
  </si>
  <si>
    <t>SWpower</t>
  </si>
  <si>
    <t>'calculate soil water modifier</t>
  </si>
  <si>
    <t xml:space="preserve">      MoistRatio = ASW / MaxASW</t>
  </si>
  <si>
    <t xml:space="preserve">      fSW = 1 / (1 + ((1 - MoistRatio) / SWconst) ^ SWpower)</t>
  </si>
  <si>
    <t>ASW</t>
  </si>
  <si>
    <t>MoistRatio</t>
  </si>
  <si>
    <t>MaxASW</t>
  </si>
  <si>
    <t>Soil Texture Class</t>
  </si>
  <si>
    <t>Clay</t>
  </si>
  <si>
    <t>Clay loam</t>
  </si>
  <si>
    <t>Loam</t>
  </si>
  <si>
    <t>C</t>
  </si>
  <si>
    <t>CL</t>
  </si>
  <si>
    <t>L</t>
  </si>
  <si>
    <t>Loamy sand</t>
  </si>
  <si>
    <t>Sand</t>
  </si>
  <si>
    <t>Sandy clay</t>
  </si>
  <si>
    <t>LS</t>
  </si>
  <si>
    <t>S</t>
  </si>
  <si>
    <t>SC</t>
  </si>
  <si>
    <t>SCL</t>
  </si>
  <si>
    <t>Sandy clay loam</t>
  </si>
  <si>
    <t>Sandy loam</t>
  </si>
  <si>
    <t>SL</t>
  </si>
  <si>
    <t>Silt</t>
  </si>
  <si>
    <t>Silty clay</t>
  </si>
  <si>
    <t>Silty clay loam</t>
  </si>
  <si>
    <t>Silty loam</t>
  </si>
  <si>
    <t>T</t>
  </si>
  <si>
    <t>TC</t>
  </si>
  <si>
    <t>TCL</t>
  </si>
  <si>
    <t>TL</t>
  </si>
  <si>
    <t>Soil Composition (5)</t>
  </si>
  <si>
    <t>3-PG Modifier</t>
  </si>
  <si>
    <t>Swconst</t>
  </si>
  <si>
    <t>Swpower</t>
  </si>
  <si>
    <t>Name and Code</t>
  </si>
  <si>
    <t>'calculate soil nutrition modifier</t>
  </si>
  <si>
    <t>fNutr = 1 - (1 - fN0) * (1 - FR) ^ fNn</t>
  </si>
  <si>
    <t>fN0</t>
  </si>
  <si>
    <t>fNn</t>
  </si>
  <si>
    <t>FR</t>
  </si>
  <si>
    <t>fNutr</t>
  </si>
  <si>
    <t>fVPD</t>
  </si>
  <si>
    <t>fSW</t>
  </si>
  <si>
    <t>'calculate frost modifier</t>
  </si>
  <si>
    <t xml:space="preserve">      fFrost = 1 - kF * (FrostDays / 30)</t>
  </si>
  <si>
    <t>kF</t>
  </si>
  <si>
    <t>Frost Days</t>
  </si>
  <si>
    <t>'calculate VPD modifier</t>
  </si>
  <si>
    <t xml:space="preserve">      fVPD = Exp(-CoeffCond * VPD)</t>
  </si>
  <si>
    <t>((Tav - Tmin) / (Topt - Tmin)) * ((Tmax - Tav) / (Tmax - Topt)) ^  ((Tmax - Topt) / (Topt - Tmin))</t>
  </si>
  <si>
    <t xml:space="preserve"> 'calculate temperature response function to apply to alphaCx</t>
  </si>
  <si>
    <t xml:space="preserve">      If (Tav &lt;= Tmin) Or (Tav &gt;= Tmax) Then fT = 0 </t>
  </si>
  <si>
    <t>'calculate age modifier</t>
  </si>
  <si>
    <t xml:space="preserve">     RelAge = StandAge / MaxAge</t>
  </si>
  <si>
    <t xml:space="preserve">        fAge = (1 / (1 + (RelAge / rAge) ^ nAge))</t>
  </si>
  <si>
    <t>MaxAge</t>
  </si>
  <si>
    <t>nAge</t>
  </si>
  <si>
    <t>rAge</t>
  </si>
  <si>
    <t>Age</t>
  </si>
  <si>
    <t>RelAge</t>
  </si>
  <si>
    <t>'calculate CO2 modifiers</t>
  </si>
  <si>
    <t xml:space="preserve">      fCalpha = fCalphax * CO2 / (350 * (fCalphax - 1) + CO2)</t>
  </si>
  <si>
    <t xml:space="preserve">      fCg = fCg0 / (1 + (fCg0 - 1) * CO2 / 350)</t>
  </si>
  <si>
    <t>fCalpha700</t>
  </si>
  <si>
    <t>fCg700</t>
  </si>
  <si>
    <t>CO2</t>
  </si>
  <si>
    <t>fCalpha</t>
  </si>
  <si>
    <t>fCg</t>
  </si>
  <si>
    <t>fCg0 = fCg700 / (2 * fCg700 - 1)</t>
  </si>
  <si>
    <t xml:space="preserve">  fCalphax = fCalpha700 / (2 - fCalpha700)</t>
  </si>
  <si>
    <t xml:space="preserve">  fCalphax =</t>
  </si>
  <si>
    <t>fCg0 =</t>
  </si>
  <si>
    <t>FR =</t>
  </si>
  <si>
    <t>Tav =</t>
  </si>
  <si>
    <t>FrostDays =</t>
  </si>
  <si>
    <t>VPD =</t>
  </si>
  <si>
    <t>ASW =</t>
  </si>
  <si>
    <t>Age =</t>
  </si>
  <si>
    <t>fTemp =</t>
  </si>
  <si>
    <t>fFrost =</t>
  </si>
  <si>
    <t>fNutr =</t>
  </si>
  <si>
    <t>alphaCx =</t>
  </si>
  <si>
    <t>CO2 =</t>
  </si>
  <si>
    <t>alphaC =</t>
  </si>
  <si>
    <t>fSW =</t>
  </si>
  <si>
    <t>fAge =</t>
  </si>
  <si>
    <t>fCalpha =</t>
  </si>
  <si>
    <t>(alpha%)</t>
  </si>
  <si>
    <t>Gcmax</t>
  </si>
  <si>
    <t>Gc =</t>
  </si>
  <si>
    <t>(Gc%)</t>
  </si>
  <si>
    <t>fCg =</t>
  </si>
  <si>
    <t xml:space="preserve"> alphaC = alphaCx * fNutr * fT * fFrost * fCalpha * fVPD * fSW * fAge</t>
  </si>
  <si>
    <t>Exercise 2. Growth Modifiers</t>
  </si>
  <si>
    <t>Tmean</t>
  </si>
  <si>
    <t>VPD</t>
  </si>
  <si>
    <t>Unit</t>
  </si>
  <si>
    <t>Celcius</t>
  </si>
  <si>
    <t>days/month</t>
  </si>
  <si>
    <t>mBar</t>
  </si>
  <si>
    <t>ppm</t>
  </si>
  <si>
    <t>years</t>
  </si>
  <si>
    <t>Scenario 1</t>
  </si>
  <si>
    <t>Factor</t>
  </si>
  <si>
    <t>Growth Modifier</t>
  </si>
  <si>
    <t>fFrost</t>
  </si>
  <si>
    <t>fAge</t>
  </si>
  <si>
    <t>fCO2</t>
  </si>
  <si>
    <t>Determine:</t>
  </si>
  <si>
    <t>Scenario 2</t>
  </si>
  <si>
    <t>Soil type</t>
  </si>
  <si>
    <t>Species 1</t>
  </si>
  <si>
    <t>Species 2</t>
  </si>
  <si>
    <t>Table 2. Environmental scenarios</t>
  </si>
  <si>
    <t>Table 3. Soil type and ASW</t>
  </si>
  <si>
    <t>AlphaCx</t>
  </si>
  <si>
    <t>alphaCx</t>
  </si>
  <si>
    <t>alphaC</t>
  </si>
  <si>
    <t>% reduction</t>
  </si>
  <si>
    <t>Spp1</t>
  </si>
  <si>
    <t>Spp2</t>
  </si>
  <si>
    <t>Gc</t>
  </si>
  <si>
    <t>2. Gc (Gcmax x Growth Modifiers) for both species growing on environmental escenarios 1 and 2 (4 answers)</t>
  </si>
  <si>
    <t xml:space="preserve"> Gc = Gcmax * fFrost * fCg * fVPD * fSW</t>
  </si>
  <si>
    <t>This exercise consist on determining the effects of the 7 growth modifiers on alphaC and Gc on 2 hypothetical tree species with physiological parameters described in Table 1 growing on 2 environments described in Tables 2 and 3.</t>
  </si>
  <si>
    <t>Moisture Ratio = ASW/MaxASW</t>
  </si>
  <si>
    <t>3. Relative reduction on alphaC and Gc for each species growing on environmental escenarios 1 and 2 (8 answers)</t>
  </si>
  <si>
    <t>Miosture Ratio</t>
  </si>
  <si>
    <t>scenario1</t>
  </si>
  <si>
    <t>scenario2</t>
  </si>
  <si>
    <t>fi</t>
  </si>
  <si>
    <t>%reduction</t>
  </si>
  <si>
    <t>Moisture Ratio =</t>
  </si>
  <si>
    <t>scenario</t>
  </si>
  <si>
    <t>spp</t>
  </si>
  <si>
    <t>Gabby John</t>
  </si>
  <si>
    <t>Table 1. Physiological parameters modifiers</t>
  </si>
  <si>
    <t>Slope of relationship to Topt</t>
  </si>
  <si>
    <t>FR (fertility rating)</t>
  </si>
  <si>
    <t>x100=%</t>
  </si>
  <si>
    <t>moisture ratio</t>
  </si>
  <si>
    <t xml:space="preserve">Scenario 1 </t>
  </si>
  <si>
    <t>mm = L/m^2</t>
  </si>
  <si>
    <t>0.4=40% of water in 1000 mm (bc mm=Liters/m^2) = 400mm theoretically (not practically)</t>
  </si>
  <si>
    <t>Ac X all fs</t>
  </si>
  <si>
    <t>1. AlphaC (AlphaCx x Growth Modifiers) for both species growing on environmental escenarios 1 and 2 (4 answers) give answer relative to to original max eg 10% less, etc</t>
  </si>
  <si>
    <t>go to SW tab and find the modifer (fSW) by finding that number in the same row as MaxASW</t>
  </si>
  <si>
    <t>fT (see modifer values in f_temp spreadsheet)</t>
  </si>
  <si>
    <t>modifier sp1</t>
  </si>
  <si>
    <t>modifier sp2</t>
  </si>
  <si>
    <t>SP2</t>
  </si>
  <si>
    <t>1 / (1 + ((1 - MoistRatio) / SWconst) ^ SWpower)</t>
  </si>
  <si>
    <t>Exp(-CoeffCond * VPD)</t>
  </si>
  <si>
    <t>1 - (1 - fN0) * (1 - FR) ^ fNn</t>
  </si>
  <si>
    <t xml:space="preserve"> 1 - kF * (FrostDays / 30)</t>
  </si>
  <si>
    <t>SP 1 S1</t>
  </si>
  <si>
    <t>SP1 S2</t>
  </si>
  <si>
    <t>%Gc reduction</t>
  </si>
  <si>
    <t>%AlphaC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</si>
</sst>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0" xfId="2" applyFont="1" applyFill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2" fillId="4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0" xfId="0" applyFont="1"/>
    <xf numFmtId="0" fontId="5" fillId="2" borderId="9" xfId="0" applyFont="1" applyFill="1" applyBorder="1"/>
    <xf numFmtId="0" fontId="6" fillId="2" borderId="10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164" fontId="5" fillId="5" borderId="6" xfId="1" applyNumberFormat="1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5" fillId="5" borderId="6" xfId="0" applyFont="1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1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7" fillId="2" borderId="11" xfId="0" applyFont="1" applyFill="1" applyBorder="1"/>
    <xf numFmtId="0" fontId="2" fillId="2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13" xfId="0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Border="1"/>
    <xf numFmtId="0" fontId="5" fillId="0" borderId="16" xfId="0" applyFont="1" applyBorder="1"/>
    <xf numFmtId="0" fontId="5" fillId="0" borderId="15" xfId="0" applyFont="1" applyBorder="1"/>
    <xf numFmtId="0" fontId="5" fillId="2" borderId="0" xfId="0" applyFont="1" applyFill="1"/>
    <xf numFmtId="164" fontId="5" fillId="2" borderId="0" xfId="1" applyNumberFormat="1" applyFont="1" applyFill="1"/>
    <xf numFmtId="0" fontId="2" fillId="0" borderId="0" xfId="0" applyFont="1"/>
    <xf numFmtId="0" fontId="2" fillId="6" borderId="0" xfId="0" applyFont="1" applyFill="1"/>
    <xf numFmtId="0" fontId="2" fillId="0" borderId="4" xfId="0" applyFont="1" applyBorder="1"/>
    <xf numFmtId="0" fontId="2" fillId="0" borderId="12" xfId="0" applyFont="1" applyBorder="1"/>
    <xf numFmtId="0" fontId="2" fillId="0" borderId="6" xfId="0" applyFont="1" applyBorder="1"/>
    <xf numFmtId="0" fontId="2" fillId="6" borderId="4" xfId="0" applyFont="1" applyFill="1" applyBorder="1"/>
    <xf numFmtId="0" fontId="2" fillId="6" borderId="12" xfId="0" applyFont="1" applyFill="1" applyBorder="1"/>
    <xf numFmtId="0" fontId="0" fillId="0" borderId="0" xfId="0" applyAlignment="1">
      <alignment horizontal="center" wrapText="1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wrapText="1"/>
    </xf>
    <xf numFmtId="10" fontId="2" fillId="6" borderId="0" xfId="0" applyNumberFormat="1" applyFont="1" applyFill="1"/>
    <xf numFmtId="0" fontId="2" fillId="6" borderId="0" xfId="0" applyFont="1" applyFill="1" applyAlignment="1">
      <alignment horizontal="left" wrapText="1"/>
    </xf>
  </cellXfs>
  <cellStyles count="3">
    <cellStyle name="Normal" xfId="0" builtinId="0"/>
    <cellStyle name="Normal_TasdataSand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f_Temp!$E$6</c:f>
              <c:strCache>
                <c:ptCount val="1"/>
                <c:pt idx="0">
                  <c:v>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f_Temp!$D$7:$D$397</c:f>
              <c:numCache>
                <c:formatCode>General</c:formatCode>
                <c:ptCount val="39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3.1000000000000019</c:v>
                </c:pt>
                <c:pt idx="22">
                  <c:v>3.200000000000002</c:v>
                </c:pt>
                <c:pt idx="23">
                  <c:v>3.300000000000002</c:v>
                </c:pt>
                <c:pt idx="24">
                  <c:v>3.4000000000000021</c:v>
                </c:pt>
                <c:pt idx="25">
                  <c:v>3.5000000000000022</c:v>
                </c:pt>
                <c:pt idx="26">
                  <c:v>3.6000000000000023</c:v>
                </c:pt>
                <c:pt idx="27">
                  <c:v>3.7000000000000024</c:v>
                </c:pt>
                <c:pt idx="28">
                  <c:v>3.8000000000000025</c:v>
                </c:pt>
                <c:pt idx="29">
                  <c:v>3.9000000000000026</c:v>
                </c:pt>
                <c:pt idx="30">
                  <c:v>4.0000000000000027</c:v>
                </c:pt>
                <c:pt idx="31">
                  <c:v>4.1000000000000023</c:v>
                </c:pt>
                <c:pt idx="32">
                  <c:v>4.200000000000002</c:v>
                </c:pt>
                <c:pt idx="33">
                  <c:v>4.3000000000000016</c:v>
                </c:pt>
                <c:pt idx="34">
                  <c:v>4.4000000000000012</c:v>
                </c:pt>
                <c:pt idx="35">
                  <c:v>4.5000000000000009</c:v>
                </c:pt>
                <c:pt idx="36">
                  <c:v>4.6000000000000005</c:v>
                </c:pt>
                <c:pt idx="37">
                  <c:v>4.7</c:v>
                </c:pt>
                <c:pt idx="38">
                  <c:v>4.8</c:v>
                </c:pt>
                <c:pt idx="39">
                  <c:v>4.8999999999999995</c:v>
                </c:pt>
                <c:pt idx="40">
                  <c:v>4.9999999999999991</c:v>
                </c:pt>
                <c:pt idx="41">
                  <c:v>5.0999999999999988</c:v>
                </c:pt>
                <c:pt idx="42">
                  <c:v>5.1999999999999984</c:v>
                </c:pt>
                <c:pt idx="43">
                  <c:v>5.299999999999998</c:v>
                </c:pt>
                <c:pt idx="44">
                  <c:v>5.3999999999999977</c:v>
                </c:pt>
                <c:pt idx="45">
                  <c:v>5.4999999999999973</c:v>
                </c:pt>
                <c:pt idx="46">
                  <c:v>5.599999999999997</c:v>
                </c:pt>
                <c:pt idx="47">
                  <c:v>5.6999999999999966</c:v>
                </c:pt>
                <c:pt idx="48">
                  <c:v>5.7999999999999963</c:v>
                </c:pt>
                <c:pt idx="49">
                  <c:v>5.8999999999999959</c:v>
                </c:pt>
                <c:pt idx="50">
                  <c:v>5.9999999999999956</c:v>
                </c:pt>
                <c:pt idx="51">
                  <c:v>6.0999999999999952</c:v>
                </c:pt>
                <c:pt idx="52">
                  <c:v>6.1999999999999948</c:v>
                </c:pt>
                <c:pt idx="53">
                  <c:v>6.2999999999999945</c:v>
                </c:pt>
                <c:pt idx="54">
                  <c:v>6.3999999999999941</c:v>
                </c:pt>
                <c:pt idx="55">
                  <c:v>6.4999999999999938</c:v>
                </c:pt>
                <c:pt idx="56">
                  <c:v>6.5999999999999934</c:v>
                </c:pt>
                <c:pt idx="57">
                  <c:v>6.6999999999999931</c:v>
                </c:pt>
                <c:pt idx="58">
                  <c:v>6.7999999999999927</c:v>
                </c:pt>
                <c:pt idx="59">
                  <c:v>6.8999999999999924</c:v>
                </c:pt>
                <c:pt idx="60">
                  <c:v>6.999999999999992</c:v>
                </c:pt>
                <c:pt idx="61">
                  <c:v>7.0999999999999917</c:v>
                </c:pt>
                <c:pt idx="62">
                  <c:v>7.1999999999999913</c:v>
                </c:pt>
                <c:pt idx="63">
                  <c:v>7.2999999999999909</c:v>
                </c:pt>
                <c:pt idx="64">
                  <c:v>7.3999999999999906</c:v>
                </c:pt>
                <c:pt idx="65">
                  <c:v>7.4999999999999902</c:v>
                </c:pt>
                <c:pt idx="66">
                  <c:v>7.5999999999999899</c:v>
                </c:pt>
                <c:pt idx="67">
                  <c:v>7.6999999999999895</c:v>
                </c:pt>
                <c:pt idx="68">
                  <c:v>7.7999999999999892</c:v>
                </c:pt>
                <c:pt idx="69">
                  <c:v>7.8999999999999888</c:v>
                </c:pt>
                <c:pt idx="70">
                  <c:v>7.9999999999999885</c:v>
                </c:pt>
                <c:pt idx="71">
                  <c:v>8.099999999999989</c:v>
                </c:pt>
                <c:pt idx="72">
                  <c:v>8.1999999999999886</c:v>
                </c:pt>
                <c:pt idx="73">
                  <c:v>8.2999999999999883</c:v>
                </c:pt>
                <c:pt idx="74">
                  <c:v>8.3999999999999879</c:v>
                </c:pt>
                <c:pt idx="75">
                  <c:v>8.4999999999999876</c:v>
                </c:pt>
                <c:pt idx="76">
                  <c:v>8.5999999999999872</c:v>
                </c:pt>
                <c:pt idx="77">
                  <c:v>8.6999999999999869</c:v>
                </c:pt>
                <c:pt idx="78">
                  <c:v>8.7999999999999865</c:v>
                </c:pt>
                <c:pt idx="79">
                  <c:v>8.8999999999999861</c:v>
                </c:pt>
                <c:pt idx="80">
                  <c:v>8.9999999999999858</c:v>
                </c:pt>
                <c:pt idx="81">
                  <c:v>9.0999999999999854</c:v>
                </c:pt>
                <c:pt idx="82">
                  <c:v>9.1999999999999851</c:v>
                </c:pt>
                <c:pt idx="83">
                  <c:v>9.2999999999999847</c:v>
                </c:pt>
                <c:pt idx="84">
                  <c:v>9.3999999999999844</c:v>
                </c:pt>
                <c:pt idx="85">
                  <c:v>9.499999999999984</c:v>
                </c:pt>
                <c:pt idx="86">
                  <c:v>9.5999999999999837</c:v>
                </c:pt>
                <c:pt idx="87">
                  <c:v>9.6999999999999833</c:v>
                </c:pt>
                <c:pt idx="88">
                  <c:v>9.7999999999999829</c:v>
                </c:pt>
                <c:pt idx="89">
                  <c:v>9.8999999999999826</c:v>
                </c:pt>
                <c:pt idx="90">
                  <c:v>9.9999999999999822</c:v>
                </c:pt>
                <c:pt idx="91">
                  <c:v>10.099999999999982</c:v>
                </c:pt>
                <c:pt idx="92">
                  <c:v>10.199999999999982</c:v>
                </c:pt>
                <c:pt idx="93">
                  <c:v>10.299999999999981</c:v>
                </c:pt>
                <c:pt idx="94">
                  <c:v>10.399999999999981</c:v>
                </c:pt>
                <c:pt idx="95">
                  <c:v>10.49999999999998</c:v>
                </c:pt>
                <c:pt idx="96">
                  <c:v>10.59999999999998</c:v>
                </c:pt>
                <c:pt idx="97">
                  <c:v>10.69999999999998</c:v>
                </c:pt>
                <c:pt idx="98">
                  <c:v>10.799999999999979</c:v>
                </c:pt>
                <c:pt idx="99">
                  <c:v>10.899999999999979</c:v>
                </c:pt>
                <c:pt idx="100">
                  <c:v>10.999999999999979</c:v>
                </c:pt>
                <c:pt idx="101">
                  <c:v>11.099999999999978</c:v>
                </c:pt>
                <c:pt idx="102">
                  <c:v>11.199999999999978</c:v>
                </c:pt>
                <c:pt idx="103">
                  <c:v>11.299999999999978</c:v>
                </c:pt>
                <c:pt idx="104">
                  <c:v>11.399999999999977</c:v>
                </c:pt>
                <c:pt idx="105">
                  <c:v>11.499999999999977</c:v>
                </c:pt>
                <c:pt idx="106">
                  <c:v>11.599999999999977</c:v>
                </c:pt>
                <c:pt idx="107">
                  <c:v>11.699999999999976</c:v>
                </c:pt>
                <c:pt idx="108">
                  <c:v>11.799999999999976</c:v>
                </c:pt>
                <c:pt idx="109">
                  <c:v>11.899999999999975</c:v>
                </c:pt>
                <c:pt idx="110">
                  <c:v>11.999999999999975</c:v>
                </c:pt>
                <c:pt idx="111">
                  <c:v>12.099999999999975</c:v>
                </c:pt>
                <c:pt idx="112">
                  <c:v>12.199999999999974</c:v>
                </c:pt>
                <c:pt idx="113">
                  <c:v>12.299999999999974</c:v>
                </c:pt>
                <c:pt idx="114">
                  <c:v>12.399999999999974</c:v>
                </c:pt>
                <c:pt idx="115">
                  <c:v>12.499999999999973</c:v>
                </c:pt>
                <c:pt idx="116">
                  <c:v>12.599999999999973</c:v>
                </c:pt>
                <c:pt idx="117">
                  <c:v>12.699999999999973</c:v>
                </c:pt>
                <c:pt idx="118">
                  <c:v>12.799999999999972</c:v>
                </c:pt>
                <c:pt idx="119">
                  <c:v>12.899999999999972</c:v>
                </c:pt>
                <c:pt idx="120">
                  <c:v>12.999999999999972</c:v>
                </c:pt>
                <c:pt idx="121">
                  <c:v>13.099999999999971</c:v>
                </c:pt>
                <c:pt idx="122">
                  <c:v>13.199999999999971</c:v>
                </c:pt>
                <c:pt idx="123">
                  <c:v>13.299999999999971</c:v>
                </c:pt>
                <c:pt idx="124">
                  <c:v>13.39999999999997</c:v>
                </c:pt>
                <c:pt idx="125">
                  <c:v>13.49999999999997</c:v>
                </c:pt>
                <c:pt idx="126">
                  <c:v>13.599999999999969</c:v>
                </c:pt>
                <c:pt idx="127">
                  <c:v>13.699999999999969</c:v>
                </c:pt>
                <c:pt idx="128">
                  <c:v>13.799999999999969</c:v>
                </c:pt>
                <c:pt idx="129">
                  <c:v>13.899999999999968</c:v>
                </c:pt>
                <c:pt idx="130">
                  <c:v>13.999999999999968</c:v>
                </c:pt>
                <c:pt idx="131">
                  <c:v>14.099999999999968</c:v>
                </c:pt>
                <c:pt idx="132">
                  <c:v>14.199999999999967</c:v>
                </c:pt>
                <c:pt idx="133">
                  <c:v>14.299999999999967</c:v>
                </c:pt>
                <c:pt idx="134">
                  <c:v>14.399999999999967</c:v>
                </c:pt>
                <c:pt idx="135">
                  <c:v>14.499999999999966</c:v>
                </c:pt>
                <c:pt idx="136">
                  <c:v>14.599999999999966</c:v>
                </c:pt>
                <c:pt idx="137">
                  <c:v>14.699999999999966</c:v>
                </c:pt>
                <c:pt idx="138">
                  <c:v>14.799999999999965</c:v>
                </c:pt>
                <c:pt idx="139">
                  <c:v>14.899999999999965</c:v>
                </c:pt>
                <c:pt idx="140">
                  <c:v>14.999999999999964</c:v>
                </c:pt>
                <c:pt idx="141">
                  <c:v>15.099999999999964</c:v>
                </c:pt>
                <c:pt idx="142">
                  <c:v>15.199999999999964</c:v>
                </c:pt>
                <c:pt idx="143">
                  <c:v>15.299999999999963</c:v>
                </c:pt>
                <c:pt idx="144">
                  <c:v>15.399999999999963</c:v>
                </c:pt>
                <c:pt idx="145">
                  <c:v>15.499999999999963</c:v>
                </c:pt>
                <c:pt idx="146">
                  <c:v>15.599999999999962</c:v>
                </c:pt>
                <c:pt idx="147">
                  <c:v>15.699999999999962</c:v>
                </c:pt>
                <c:pt idx="148">
                  <c:v>15.799999999999962</c:v>
                </c:pt>
                <c:pt idx="149">
                  <c:v>15.899999999999961</c:v>
                </c:pt>
                <c:pt idx="150">
                  <c:v>15.999999999999961</c:v>
                </c:pt>
                <c:pt idx="151">
                  <c:v>16.099999999999962</c:v>
                </c:pt>
                <c:pt idx="152">
                  <c:v>16.199999999999964</c:v>
                </c:pt>
                <c:pt idx="153">
                  <c:v>16.299999999999965</c:v>
                </c:pt>
                <c:pt idx="154">
                  <c:v>16.399999999999967</c:v>
                </c:pt>
                <c:pt idx="155">
                  <c:v>16.499999999999968</c:v>
                </c:pt>
                <c:pt idx="156">
                  <c:v>16.599999999999969</c:v>
                </c:pt>
                <c:pt idx="157">
                  <c:v>16.699999999999971</c:v>
                </c:pt>
                <c:pt idx="158">
                  <c:v>16.799999999999972</c:v>
                </c:pt>
                <c:pt idx="159">
                  <c:v>16.899999999999974</c:v>
                </c:pt>
                <c:pt idx="160">
                  <c:v>16.999999999999975</c:v>
                </c:pt>
                <c:pt idx="161">
                  <c:v>17.099999999999977</c:v>
                </c:pt>
                <c:pt idx="162">
                  <c:v>17.199999999999978</c:v>
                </c:pt>
                <c:pt idx="163">
                  <c:v>17.299999999999979</c:v>
                </c:pt>
                <c:pt idx="164">
                  <c:v>17.399999999999981</c:v>
                </c:pt>
                <c:pt idx="165">
                  <c:v>17.499999999999982</c:v>
                </c:pt>
                <c:pt idx="166">
                  <c:v>17.599999999999984</c:v>
                </c:pt>
                <c:pt idx="167">
                  <c:v>17.699999999999985</c:v>
                </c:pt>
                <c:pt idx="168">
                  <c:v>17.799999999999986</c:v>
                </c:pt>
                <c:pt idx="169">
                  <c:v>17.899999999999988</c:v>
                </c:pt>
                <c:pt idx="170">
                  <c:v>17.999999999999989</c:v>
                </c:pt>
                <c:pt idx="171">
                  <c:v>18.099999999999991</c:v>
                </c:pt>
                <c:pt idx="172">
                  <c:v>18.199999999999992</c:v>
                </c:pt>
                <c:pt idx="173">
                  <c:v>18.299999999999994</c:v>
                </c:pt>
                <c:pt idx="174">
                  <c:v>18.399999999999995</c:v>
                </c:pt>
                <c:pt idx="175">
                  <c:v>18.499999999999996</c:v>
                </c:pt>
                <c:pt idx="176">
                  <c:v>18.599999999999998</c:v>
                </c:pt>
                <c:pt idx="177">
                  <c:v>18.7</c:v>
                </c:pt>
                <c:pt idx="178">
                  <c:v>18.8</c:v>
                </c:pt>
                <c:pt idx="179">
                  <c:v>18.900000000000002</c:v>
                </c:pt>
                <c:pt idx="180">
                  <c:v>19.000000000000004</c:v>
                </c:pt>
                <c:pt idx="181">
                  <c:v>19.100000000000005</c:v>
                </c:pt>
                <c:pt idx="182">
                  <c:v>19.200000000000006</c:v>
                </c:pt>
                <c:pt idx="183">
                  <c:v>19.300000000000008</c:v>
                </c:pt>
                <c:pt idx="184">
                  <c:v>19.400000000000009</c:v>
                </c:pt>
                <c:pt idx="185">
                  <c:v>19.500000000000011</c:v>
                </c:pt>
                <c:pt idx="186">
                  <c:v>19.600000000000012</c:v>
                </c:pt>
                <c:pt idx="187">
                  <c:v>19.700000000000014</c:v>
                </c:pt>
                <c:pt idx="188">
                  <c:v>19.800000000000015</c:v>
                </c:pt>
                <c:pt idx="189">
                  <c:v>19.900000000000016</c:v>
                </c:pt>
                <c:pt idx="190">
                  <c:v>20.000000000000018</c:v>
                </c:pt>
                <c:pt idx="191">
                  <c:v>20.100000000000019</c:v>
                </c:pt>
                <c:pt idx="192">
                  <c:v>20.200000000000021</c:v>
                </c:pt>
                <c:pt idx="193">
                  <c:v>20.300000000000022</c:v>
                </c:pt>
                <c:pt idx="194">
                  <c:v>20.400000000000023</c:v>
                </c:pt>
                <c:pt idx="195">
                  <c:v>20.500000000000025</c:v>
                </c:pt>
                <c:pt idx="196">
                  <c:v>20.600000000000026</c:v>
                </c:pt>
                <c:pt idx="197">
                  <c:v>20.700000000000028</c:v>
                </c:pt>
                <c:pt idx="198">
                  <c:v>20.800000000000029</c:v>
                </c:pt>
                <c:pt idx="199">
                  <c:v>20.900000000000031</c:v>
                </c:pt>
                <c:pt idx="200">
                  <c:v>21.000000000000032</c:v>
                </c:pt>
                <c:pt idx="201">
                  <c:v>21.100000000000033</c:v>
                </c:pt>
                <c:pt idx="202">
                  <c:v>21.200000000000035</c:v>
                </c:pt>
                <c:pt idx="203">
                  <c:v>21.300000000000036</c:v>
                </c:pt>
                <c:pt idx="204">
                  <c:v>21.400000000000038</c:v>
                </c:pt>
                <c:pt idx="205">
                  <c:v>21.500000000000039</c:v>
                </c:pt>
                <c:pt idx="206">
                  <c:v>21.600000000000041</c:v>
                </c:pt>
                <c:pt idx="207">
                  <c:v>21.700000000000042</c:v>
                </c:pt>
                <c:pt idx="208">
                  <c:v>21.800000000000043</c:v>
                </c:pt>
                <c:pt idx="209">
                  <c:v>21.900000000000045</c:v>
                </c:pt>
                <c:pt idx="210">
                  <c:v>22.000000000000046</c:v>
                </c:pt>
                <c:pt idx="211">
                  <c:v>22.100000000000048</c:v>
                </c:pt>
                <c:pt idx="212">
                  <c:v>22.200000000000049</c:v>
                </c:pt>
                <c:pt idx="213">
                  <c:v>22.30000000000005</c:v>
                </c:pt>
                <c:pt idx="214">
                  <c:v>22.400000000000052</c:v>
                </c:pt>
                <c:pt idx="215">
                  <c:v>22.500000000000053</c:v>
                </c:pt>
                <c:pt idx="216">
                  <c:v>22.600000000000055</c:v>
                </c:pt>
                <c:pt idx="217">
                  <c:v>22.700000000000056</c:v>
                </c:pt>
                <c:pt idx="218">
                  <c:v>22.800000000000058</c:v>
                </c:pt>
                <c:pt idx="219">
                  <c:v>22.900000000000059</c:v>
                </c:pt>
                <c:pt idx="220">
                  <c:v>23.00000000000006</c:v>
                </c:pt>
                <c:pt idx="221">
                  <c:v>23.100000000000062</c:v>
                </c:pt>
                <c:pt idx="222">
                  <c:v>23.200000000000063</c:v>
                </c:pt>
                <c:pt idx="223">
                  <c:v>23.300000000000065</c:v>
                </c:pt>
                <c:pt idx="224">
                  <c:v>23.400000000000066</c:v>
                </c:pt>
                <c:pt idx="225">
                  <c:v>23.500000000000068</c:v>
                </c:pt>
                <c:pt idx="226">
                  <c:v>23.600000000000069</c:v>
                </c:pt>
                <c:pt idx="227">
                  <c:v>23.70000000000007</c:v>
                </c:pt>
                <c:pt idx="228">
                  <c:v>23.800000000000072</c:v>
                </c:pt>
                <c:pt idx="229">
                  <c:v>23.900000000000073</c:v>
                </c:pt>
                <c:pt idx="230">
                  <c:v>24.000000000000075</c:v>
                </c:pt>
                <c:pt idx="231">
                  <c:v>24.100000000000076</c:v>
                </c:pt>
                <c:pt idx="232">
                  <c:v>24.200000000000077</c:v>
                </c:pt>
                <c:pt idx="233">
                  <c:v>24.300000000000079</c:v>
                </c:pt>
                <c:pt idx="234">
                  <c:v>24.40000000000008</c:v>
                </c:pt>
                <c:pt idx="235">
                  <c:v>24.500000000000082</c:v>
                </c:pt>
                <c:pt idx="236">
                  <c:v>24.600000000000083</c:v>
                </c:pt>
                <c:pt idx="237">
                  <c:v>24.700000000000085</c:v>
                </c:pt>
                <c:pt idx="238">
                  <c:v>24.800000000000086</c:v>
                </c:pt>
                <c:pt idx="239">
                  <c:v>24.900000000000087</c:v>
                </c:pt>
                <c:pt idx="240">
                  <c:v>25.000000000000089</c:v>
                </c:pt>
                <c:pt idx="241">
                  <c:v>25.10000000000009</c:v>
                </c:pt>
                <c:pt idx="242">
                  <c:v>25.200000000000092</c:v>
                </c:pt>
                <c:pt idx="243">
                  <c:v>25.300000000000093</c:v>
                </c:pt>
                <c:pt idx="244">
                  <c:v>25.400000000000095</c:v>
                </c:pt>
                <c:pt idx="245">
                  <c:v>25.500000000000096</c:v>
                </c:pt>
                <c:pt idx="246">
                  <c:v>25.600000000000097</c:v>
                </c:pt>
                <c:pt idx="247">
                  <c:v>25.700000000000099</c:v>
                </c:pt>
                <c:pt idx="248">
                  <c:v>25.8000000000001</c:v>
                </c:pt>
                <c:pt idx="249">
                  <c:v>25.900000000000102</c:v>
                </c:pt>
                <c:pt idx="250">
                  <c:v>26.000000000000103</c:v>
                </c:pt>
                <c:pt idx="251">
                  <c:v>26.100000000000104</c:v>
                </c:pt>
                <c:pt idx="252">
                  <c:v>26.200000000000106</c:v>
                </c:pt>
                <c:pt idx="253">
                  <c:v>26.300000000000107</c:v>
                </c:pt>
                <c:pt idx="254">
                  <c:v>26.400000000000109</c:v>
                </c:pt>
                <c:pt idx="255">
                  <c:v>26.50000000000011</c:v>
                </c:pt>
                <c:pt idx="256">
                  <c:v>26.600000000000112</c:v>
                </c:pt>
                <c:pt idx="257">
                  <c:v>26.700000000000113</c:v>
                </c:pt>
                <c:pt idx="258">
                  <c:v>26.800000000000114</c:v>
                </c:pt>
                <c:pt idx="259">
                  <c:v>26.900000000000116</c:v>
                </c:pt>
                <c:pt idx="260">
                  <c:v>27.000000000000117</c:v>
                </c:pt>
                <c:pt idx="261">
                  <c:v>27.100000000000119</c:v>
                </c:pt>
                <c:pt idx="262">
                  <c:v>27.20000000000012</c:v>
                </c:pt>
                <c:pt idx="263">
                  <c:v>27.300000000000122</c:v>
                </c:pt>
                <c:pt idx="264">
                  <c:v>27.400000000000123</c:v>
                </c:pt>
                <c:pt idx="265">
                  <c:v>27.500000000000124</c:v>
                </c:pt>
                <c:pt idx="266">
                  <c:v>27.600000000000126</c:v>
                </c:pt>
                <c:pt idx="267">
                  <c:v>27.700000000000127</c:v>
                </c:pt>
                <c:pt idx="268">
                  <c:v>27.800000000000129</c:v>
                </c:pt>
                <c:pt idx="269">
                  <c:v>27.90000000000013</c:v>
                </c:pt>
                <c:pt idx="270">
                  <c:v>28.000000000000131</c:v>
                </c:pt>
                <c:pt idx="271">
                  <c:v>28.100000000000133</c:v>
                </c:pt>
                <c:pt idx="272">
                  <c:v>28.200000000000134</c:v>
                </c:pt>
                <c:pt idx="273">
                  <c:v>28.300000000000136</c:v>
                </c:pt>
                <c:pt idx="274">
                  <c:v>28.400000000000137</c:v>
                </c:pt>
                <c:pt idx="275">
                  <c:v>28.500000000000139</c:v>
                </c:pt>
                <c:pt idx="276">
                  <c:v>28.60000000000014</c:v>
                </c:pt>
                <c:pt idx="277">
                  <c:v>28.700000000000141</c:v>
                </c:pt>
                <c:pt idx="278">
                  <c:v>28.800000000000143</c:v>
                </c:pt>
                <c:pt idx="279">
                  <c:v>28.900000000000144</c:v>
                </c:pt>
                <c:pt idx="280">
                  <c:v>29.000000000000146</c:v>
                </c:pt>
                <c:pt idx="281">
                  <c:v>29.100000000000147</c:v>
                </c:pt>
                <c:pt idx="282">
                  <c:v>29.200000000000149</c:v>
                </c:pt>
                <c:pt idx="283">
                  <c:v>29.30000000000015</c:v>
                </c:pt>
                <c:pt idx="284">
                  <c:v>29.400000000000151</c:v>
                </c:pt>
                <c:pt idx="285">
                  <c:v>29.500000000000153</c:v>
                </c:pt>
                <c:pt idx="286">
                  <c:v>29.600000000000154</c:v>
                </c:pt>
                <c:pt idx="287">
                  <c:v>29.700000000000156</c:v>
                </c:pt>
                <c:pt idx="288">
                  <c:v>29.800000000000157</c:v>
                </c:pt>
                <c:pt idx="289">
                  <c:v>29.900000000000158</c:v>
                </c:pt>
                <c:pt idx="290">
                  <c:v>30.00000000000016</c:v>
                </c:pt>
                <c:pt idx="291">
                  <c:v>30.100000000000161</c:v>
                </c:pt>
                <c:pt idx="292">
                  <c:v>30.200000000000163</c:v>
                </c:pt>
                <c:pt idx="293">
                  <c:v>30.300000000000164</c:v>
                </c:pt>
                <c:pt idx="294">
                  <c:v>30.400000000000166</c:v>
                </c:pt>
                <c:pt idx="295">
                  <c:v>30.500000000000167</c:v>
                </c:pt>
                <c:pt idx="296">
                  <c:v>30.600000000000168</c:v>
                </c:pt>
                <c:pt idx="297">
                  <c:v>30.70000000000017</c:v>
                </c:pt>
                <c:pt idx="298">
                  <c:v>30.800000000000171</c:v>
                </c:pt>
                <c:pt idx="299">
                  <c:v>30.900000000000173</c:v>
                </c:pt>
                <c:pt idx="300">
                  <c:v>31.000000000000174</c:v>
                </c:pt>
                <c:pt idx="301">
                  <c:v>31.100000000000176</c:v>
                </c:pt>
                <c:pt idx="302">
                  <c:v>31.200000000000177</c:v>
                </c:pt>
                <c:pt idx="303">
                  <c:v>31.300000000000178</c:v>
                </c:pt>
                <c:pt idx="304">
                  <c:v>31.40000000000018</c:v>
                </c:pt>
                <c:pt idx="305">
                  <c:v>31.500000000000181</c:v>
                </c:pt>
                <c:pt idx="306">
                  <c:v>31.600000000000183</c:v>
                </c:pt>
                <c:pt idx="307">
                  <c:v>31.700000000000184</c:v>
                </c:pt>
                <c:pt idx="308">
                  <c:v>31.800000000000185</c:v>
                </c:pt>
                <c:pt idx="309">
                  <c:v>31.900000000000187</c:v>
                </c:pt>
                <c:pt idx="310">
                  <c:v>32.000000000000185</c:v>
                </c:pt>
                <c:pt idx="311">
                  <c:v>32.100000000000186</c:v>
                </c:pt>
                <c:pt idx="312">
                  <c:v>32.200000000000188</c:v>
                </c:pt>
                <c:pt idx="313">
                  <c:v>32.300000000000189</c:v>
                </c:pt>
                <c:pt idx="314">
                  <c:v>32.40000000000019</c:v>
                </c:pt>
                <c:pt idx="315">
                  <c:v>32.500000000000192</c:v>
                </c:pt>
                <c:pt idx="316">
                  <c:v>32.600000000000193</c:v>
                </c:pt>
                <c:pt idx="317">
                  <c:v>32.700000000000195</c:v>
                </c:pt>
                <c:pt idx="318">
                  <c:v>32.800000000000196</c:v>
                </c:pt>
                <c:pt idx="319">
                  <c:v>32.900000000000198</c:v>
                </c:pt>
                <c:pt idx="320">
                  <c:v>33.000000000000199</c:v>
                </c:pt>
                <c:pt idx="321">
                  <c:v>33.1000000000002</c:v>
                </c:pt>
                <c:pt idx="322">
                  <c:v>33.200000000000202</c:v>
                </c:pt>
                <c:pt idx="323">
                  <c:v>33.300000000000203</c:v>
                </c:pt>
                <c:pt idx="324">
                  <c:v>33.400000000000205</c:v>
                </c:pt>
                <c:pt idx="325">
                  <c:v>33.500000000000206</c:v>
                </c:pt>
                <c:pt idx="326">
                  <c:v>33.600000000000207</c:v>
                </c:pt>
                <c:pt idx="327">
                  <c:v>33.700000000000209</c:v>
                </c:pt>
                <c:pt idx="328">
                  <c:v>33.80000000000021</c:v>
                </c:pt>
                <c:pt idx="329">
                  <c:v>33.900000000000212</c:v>
                </c:pt>
                <c:pt idx="330">
                  <c:v>34.000000000000213</c:v>
                </c:pt>
                <c:pt idx="331">
                  <c:v>34.100000000000215</c:v>
                </c:pt>
                <c:pt idx="332">
                  <c:v>34.200000000000216</c:v>
                </c:pt>
                <c:pt idx="333">
                  <c:v>34.300000000000217</c:v>
                </c:pt>
                <c:pt idx="334">
                  <c:v>34.400000000000219</c:v>
                </c:pt>
                <c:pt idx="335">
                  <c:v>34.50000000000022</c:v>
                </c:pt>
                <c:pt idx="336">
                  <c:v>34.600000000000222</c:v>
                </c:pt>
                <c:pt idx="337">
                  <c:v>34.700000000000223</c:v>
                </c:pt>
                <c:pt idx="338">
                  <c:v>34.800000000000225</c:v>
                </c:pt>
                <c:pt idx="339">
                  <c:v>34.900000000000226</c:v>
                </c:pt>
                <c:pt idx="340">
                  <c:v>35.000000000000227</c:v>
                </c:pt>
                <c:pt idx="341">
                  <c:v>35.100000000000229</c:v>
                </c:pt>
                <c:pt idx="342">
                  <c:v>35.20000000000023</c:v>
                </c:pt>
                <c:pt idx="343">
                  <c:v>35.300000000000232</c:v>
                </c:pt>
                <c:pt idx="344">
                  <c:v>35.400000000000233</c:v>
                </c:pt>
                <c:pt idx="345">
                  <c:v>35.500000000000234</c:v>
                </c:pt>
                <c:pt idx="346">
                  <c:v>35.600000000000236</c:v>
                </c:pt>
                <c:pt idx="347">
                  <c:v>35.700000000000237</c:v>
                </c:pt>
                <c:pt idx="348">
                  <c:v>35.800000000000239</c:v>
                </c:pt>
                <c:pt idx="349">
                  <c:v>35.90000000000024</c:v>
                </c:pt>
                <c:pt idx="350">
                  <c:v>36.000000000000242</c:v>
                </c:pt>
                <c:pt idx="351">
                  <c:v>36.100000000000243</c:v>
                </c:pt>
                <c:pt idx="352">
                  <c:v>36.200000000000244</c:v>
                </c:pt>
                <c:pt idx="353">
                  <c:v>36.300000000000246</c:v>
                </c:pt>
                <c:pt idx="354">
                  <c:v>36.400000000000247</c:v>
                </c:pt>
                <c:pt idx="355">
                  <c:v>36.500000000000249</c:v>
                </c:pt>
                <c:pt idx="356">
                  <c:v>36.60000000000025</c:v>
                </c:pt>
                <c:pt idx="357">
                  <c:v>36.700000000000252</c:v>
                </c:pt>
                <c:pt idx="358">
                  <c:v>36.800000000000253</c:v>
                </c:pt>
                <c:pt idx="359">
                  <c:v>36.900000000000254</c:v>
                </c:pt>
                <c:pt idx="360">
                  <c:v>37.000000000000256</c:v>
                </c:pt>
                <c:pt idx="361">
                  <c:v>37.100000000000257</c:v>
                </c:pt>
                <c:pt idx="362">
                  <c:v>37.200000000000259</c:v>
                </c:pt>
                <c:pt idx="363">
                  <c:v>37.30000000000026</c:v>
                </c:pt>
                <c:pt idx="364">
                  <c:v>37.400000000000261</c:v>
                </c:pt>
                <c:pt idx="365">
                  <c:v>37.500000000000263</c:v>
                </c:pt>
                <c:pt idx="366">
                  <c:v>37.600000000000264</c:v>
                </c:pt>
                <c:pt idx="367">
                  <c:v>37.700000000000266</c:v>
                </c:pt>
                <c:pt idx="368">
                  <c:v>37.800000000000267</c:v>
                </c:pt>
                <c:pt idx="369">
                  <c:v>37.900000000000269</c:v>
                </c:pt>
                <c:pt idx="370">
                  <c:v>38.00000000000027</c:v>
                </c:pt>
                <c:pt idx="371">
                  <c:v>38.100000000000271</c:v>
                </c:pt>
                <c:pt idx="372">
                  <c:v>38.200000000000273</c:v>
                </c:pt>
                <c:pt idx="373">
                  <c:v>38.300000000000274</c:v>
                </c:pt>
                <c:pt idx="374">
                  <c:v>38.400000000000276</c:v>
                </c:pt>
                <c:pt idx="375">
                  <c:v>38.500000000000277</c:v>
                </c:pt>
                <c:pt idx="376">
                  <c:v>38.600000000000279</c:v>
                </c:pt>
                <c:pt idx="377">
                  <c:v>38.70000000000028</c:v>
                </c:pt>
                <c:pt idx="378">
                  <c:v>38.800000000000281</c:v>
                </c:pt>
                <c:pt idx="379">
                  <c:v>38.900000000000283</c:v>
                </c:pt>
                <c:pt idx="380">
                  <c:v>39.000000000000284</c:v>
                </c:pt>
                <c:pt idx="381">
                  <c:v>39.100000000000286</c:v>
                </c:pt>
                <c:pt idx="382">
                  <c:v>39.200000000000287</c:v>
                </c:pt>
                <c:pt idx="383">
                  <c:v>39.300000000000288</c:v>
                </c:pt>
                <c:pt idx="384">
                  <c:v>39.40000000000029</c:v>
                </c:pt>
                <c:pt idx="385">
                  <c:v>39.500000000000291</c:v>
                </c:pt>
                <c:pt idx="386">
                  <c:v>39.600000000000293</c:v>
                </c:pt>
                <c:pt idx="387">
                  <c:v>39.700000000000294</c:v>
                </c:pt>
                <c:pt idx="388">
                  <c:v>39.800000000000296</c:v>
                </c:pt>
                <c:pt idx="389">
                  <c:v>39.900000000000297</c:v>
                </c:pt>
                <c:pt idx="390">
                  <c:v>40.000000000000298</c:v>
                </c:pt>
              </c:numCache>
            </c:numRef>
          </c:xVal>
          <c:yVal>
            <c:numRef>
              <c:f>f_Temp!$E$7:$E$397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-1.0906924248626341E-16</c:v>
                </c:pt>
                <c:pt idx="41">
                  <c:v>1.2247336178613455E-2</c:v>
                </c:pt>
                <c:pt idx="42">
                  <c:v>2.4429046930042646E-2</c:v>
                </c:pt>
                <c:pt idx="43">
                  <c:v>3.6544999855582197E-2</c:v>
                </c:pt>
                <c:pt idx="44">
                  <c:v>4.8595061602941185E-2</c:v>
                </c:pt>
                <c:pt idx="45">
                  <c:v>6.0579097854929223E-2</c:v>
                </c:pt>
                <c:pt idx="46">
                  <c:v>7.2496973317957805E-2</c:v>
                </c:pt>
                <c:pt idx="47">
                  <c:v>8.4348551710352951E-2</c:v>
                </c:pt>
                <c:pt idx="48">
                  <c:v>9.613369575047534E-2</c:v>
                </c:pt>
                <c:pt idx="49">
                  <c:v>0.10785226714464363</c:v>
                </c:pt>
                <c:pt idx="50">
                  <c:v>0.11950412657485721</c:v>
                </c:pt>
                <c:pt idx="51">
                  <c:v>0.13108913368631389</c:v>
                </c:pt>
                <c:pt idx="52">
                  <c:v>0.14260714707471811</c:v>
                </c:pt>
                <c:pt idx="53">
                  <c:v>0.15405802427337567</c:v>
                </c:pt>
                <c:pt idx="54">
                  <c:v>0.16544162174006979</c:v>
                </c:pt>
                <c:pt idx="55">
                  <c:v>0.17675779484371415</c:v>
                </c:pt>
                <c:pt idx="56">
                  <c:v>0.18800639785077838</c:v>
                </c:pt>
                <c:pt idx="57">
                  <c:v>0.19918728391148038</c:v>
                </c:pt>
                <c:pt idx="58">
                  <c:v>0.21030030504574099</c:v>
                </c:pt>
                <c:pt idx="59">
                  <c:v>0.22134531212889555</c:v>
                </c:pt>
                <c:pt idx="60">
                  <c:v>0.23232215487715713</c:v>
                </c:pt>
                <c:pt idx="61">
                  <c:v>0.2432306818328257</c:v>
                </c:pt>
                <c:pt idx="62">
                  <c:v>0.25407074034923821</c:v>
                </c:pt>
                <c:pt idx="63">
                  <c:v>0.26484217657545289</c:v>
                </c:pt>
                <c:pt idx="64">
                  <c:v>0.27554483544066283</c:v>
                </c:pt>
                <c:pt idx="65">
                  <c:v>0.28617856063833191</c:v>
                </c:pt>
                <c:pt idx="66">
                  <c:v>0.29674319461004761</c:v>
                </c:pt>
                <c:pt idx="67">
                  <c:v>0.30723857852908348</c:v>
                </c:pt>
                <c:pt idx="68">
                  <c:v>0.31766455228366525</c:v>
                </c:pt>
                <c:pt idx="69">
                  <c:v>0.32802095445993329</c:v>
                </c:pt>
                <c:pt idx="70">
                  <c:v>0.3383076223245956</c:v>
                </c:pt>
                <c:pt idx="71">
                  <c:v>0.34852439180726252</c:v>
                </c:pt>
                <c:pt idx="72">
                  <c:v>0.35867109748245612</c:v>
                </c:pt>
                <c:pt idx="73">
                  <c:v>0.36874757255128909</c:v>
                </c:pt>
                <c:pt idx="74">
                  <c:v>0.37875364882280149</c:v>
                </c:pt>
                <c:pt idx="75">
                  <c:v>0.3886891566949503</c:v>
                </c:pt>
                <c:pt idx="76">
                  <c:v>0.39855392513524213</c:v>
                </c:pt>
                <c:pt idx="77">
                  <c:v>0.408347781661001</c:v>
                </c:pt>
                <c:pt idx="78">
                  <c:v>0.41807055231926349</c:v>
                </c:pt>
                <c:pt idx="79">
                  <c:v>0.42772206166628979</c:v>
                </c:pt>
                <c:pt idx="80">
                  <c:v>0.43730213274668339</c:v>
                </c:pt>
                <c:pt idx="81">
                  <c:v>0.44681058707211102</c:v>
                </c:pt>
                <c:pt idx="82">
                  <c:v>0.4562472445996088</c:v>
                </c:pt>
                <c:pt idx="83">
                  <c:v>0.46561192370946974</c:v>
                </c:pt>
                <c:pt idx="84">
                  <c:v>0.4749044411826982</c:v>
                </c:pt>
                <c:pt idx="85">
                  <c:v>0.48412461217802311</c:v>
                </c:pt>
                <c:pt idx="86">
                  <c:v>0.49327225020845739</c:v>
                </c:pt>
                <c:pt idx="87">
                  <c:v>0.50234716711739325</c:v>
                </c:pt>
                <c:pt idx="88">
                  <c:v>0.51134917305422156</c:v>
                </c:pt>
                <c:pt idx="89">
                  <c:v>0.520278076449463</c:v>
                </c:pt>
                <c:pt idx="90">
                  <c:v>0.52913368398939831</c:v>
                </c:pt>
                <c:pt idx="91">
                  <c:v>0.53791580059018562</c:v>
                </c:pt>
                <c:pt idx="92">
                  <c:v>0.54662422937145172</c:v>
                </c:pt>
                <c:pt idx="93">
                  <c:v>0.55525877162934301</c:v>
                </c:pt>
                <c:pt idx="94">
                  <c:v>0.5638192268090223</c:v>
                </c:pt>
                <c:pt idx="95">
                  <c:v>0.57230539247659795</c:v>
                </c:pt>
                <c:pt idx="96">
                  <c:v>0.58071706429046877</c:v>
                </c:pt>
                <c:pt idx="97">
                  <c:v>0.58905403597207184</c:v>
                </c:pt>
                <c:pt idx="98">
                  <c:v>0.59731609927601459</c:v>
                </c:pt>
                <c:pt idx="99">
                  <c:v>0.60550304395957666</c:v>
                </c:pt>
                <c:pt idx="100">
                  <c:v>0.61361465775156465</c:v>
                </c:pt>
                <c:pt idx="101">
                  <c:v>0.62165072632050089</c:v>
                </c:pt>
                <c:pt idx="102">
                  <c:v>0.62961103324213064</c:v>
                </c:pt>
                <c:pt idx="103">
                  <c:v>0.63749535996622586</c:v>
                </c:pt>
                <c:pt idx="104">
                  <c:v>0.64530348578267094</c:v>
                </c:pt>
                <c:pt idx="105">
                  <c:v>0.65303518778680514</c:v>
                </c:pt>
                <c:pt idx="106">
                  <c:v>0.6606902408440064</c:v>
                </c:pt>
                <c:pt idx="107">
                  <c:v>0.66826841755349142</c:v>
                </c:pt>
                <c:pt idx="108">
                  <c:v>0.67576948821131289</c:v>
                </c:pt>
                <c:pt idx="109">
                  <c:v>0.68319322077253031</c:v>
                </c:pt>
                <c:pt idx="110">
                  <c:v>0.69053938081252986</c:v>
                </c:pt>
                <c:pt idx="111">
                  <c:v>0.69780773148747077</c:v>
                </c:pt>
                <c:pt idx="112">
                  <c:v>0.70499803349383372</c:v>
                </c:pt>
                <c:pt idx="113">
                  <c:v>0.71211004502704289</c:v>
                </c:pt>
                <c:pt idx="114">
                  <c:v>0.71914352173913698</c:v>
                </c:pt>
                <c:pt idx="115">
                  <c:v>0.72609821669546126</c:v>
                </c:pt>
                <c:pt idx="116">
                  <c:v>0.73297388033035105</c:v>
                </c:pt>
                <c:pt idx="117">
                  <c:v>0.73977026040177907</c:v>
                </c:pt>
                <c:pt idx="118">
                  <c:v>0.74648710194493184</c:v>
                </c:pt>
                <c:pt idx="119">
                  <c:v>0.75312414722468879</c:v>
                </c:pt>
                <c:pt idx="120">
                  <c:v>0.75968113568696594</c:v>
                </c:pt>
                <c:pt idx="121">
                  <c:v>0.76615780390889421</c:v>
                </c:pt>
                <c:pt idx="122">
                  <c:v>0.77255388554779425</c:v>
                </c:pt>
                <c:pt idx="123">
                  <c:v>0.77886911128891001</c:v>
                </c:pt>
                <c:pt idx="124">
                  <c:v>0.78510320879186901</c:v>
                </c:pt>
                <c:pt idx="125">
                  <c:v>0.79125590263582113</c:v>
                </c:pt>
                <c:pt idx="126">
                  <c:v>0.79732691426322366</c:v>
                </c:pt>
                <c:pt idx="127">
                  <c:v>0.80331596192222254</c:v>
                </c:pt>
                <c:pt idx="128">
                  <c:v>0.80922276060759024</c:v>
                </c:pt>
                <c:pt idx="129">
                  <c:v>0.81504702200017587</c:v>
                </c:pt>
                <c:pt idx="130">
                  <c:v>0.82078845440481274</c:v>
                </c:pt>
                <c:pt idx="131">
                  <c:v>0.8264467626866433</c:v>
                </c:pt>
                <c:pt idx="132">
                  <c:v>0.83202164820580293</c:v>
                </c:pt>
                <c:pt idx="133">
                  <c:v>0.8375128087504129</c:v>
                </c:pt>
                <c:pt idx="134">
                  <c:v>0.84291993846782687</c:v>
                </c:pt>
                <c:pt idx="135">
                  <c:v>0.84824272779407128</c:v>
                </c:pt>
                <c:pt idx="136">
                  <c:v>0.85348086338142282</c:v>
                </c:pt>
                <c:pt idx="137">
                  <c:v>0.85863402802405908</c:v>
                </c:pt>
                <c:pt idx="138">
                  <c:v>0.86370190058171559</c:v>
                </c:pt>
                <c:pt idx="139">
                  <c:v>0.868684155901287</c:v>
                </c:pt>
                <c:pt idx="140">
                  <c:v>0.87358046473629714</c:v>
                </c:pt>
                <c:pt idx="141">
                  <c:v>0.8783904936641681</c:v>
                </c:pt>
                <c:pt idx="142">
                  <c:v>0.88311390500121068</c:v>
                </c:pt>
                <c:pt idx="143">
                  <c:v>0.88775035671525682</c:v>
                </c:pt>
                <c:pt idx="144">
                  <c:v>0.89229950233585431</c:v>
                </c:pt>
                <c:pt idx="145">
                  <c:v>0.89676099086193173</c:v>
                </c:pt>
                <c:pt idx="146">
                  <c:v>0.90113446666685248</c:v>
                </c:pt>
                <c:pt idx="147">
                  <c:v>0.90541956940075519</c:v>
                </c:pt>
                <c:pt idx="148">
                  <c:v>0.90961593389008877</c:v>
                </c:pt>
                <c:pt idx="149">
                  <c:v>0.91372319003423963</c:v>
                </c:pt>
                <c:pt idx="150">
                  <c:v>0.91774096269914118</c:v>
                </c:pt>
                <c:pt idx="151">
                  <c:v>0.92166887160776001</c:v>
                </c:pt>
                <c:pt idx="152">
                  <c:v>0.92550653122733739</c:v>
                </c:pt>
                <c:pt idx="153">
                  <c:v>0.92925355065326742</c:v>
                </c:pt>
                <c:pt idx="154">
                  <c:v>0.93290953348948735</c:v>
                </c:pt>
                <c:pt idx="155">
                  <c:v>0.9364740777252416</c:v>
                </c:pt>
                <c:pt idx="156">
                  <c:v>0.93994677560808859</c:v>
                </c:pt>
                <c:pt idx="157">
                  <c:v>0.94332721351299764</c:v>
                </c:pt>
                <c:pt idx="158">
                  <c:v>0.94661497180739063</c:v>
                </c:pt>
                <c:pt idx="159">
                  <c:v>0.9498096247119675</c:v>
                </c:pt>
                <c:pt idx="160">
                  <c:v>0.95291074015714539</c:v>
                </c:pt>
                <c:pt idx="161">
                  <c:v>0.95591787963494557</c:v>
                </c:pt>
                <c:pt idx="162">
                  <c:v>0.95883059804613735</c:v>
                </c:pt>
                <c:pt idx="163">
                  <c:v>0.96164844354245127</c:v>
                </c:pt>
                <c:pt idx="164">
                  <c:v>0.96437095736366241</c:v>
                </c:pt>
                <c:pt idx="165">
                  <c:v>0.96699767366932843</c:v>
                </c:pt>
                <c:pt idx="166">
                  <c:v>0.96952811936496675</c:v>
                </c:pt>
                <c:pt idx="167">
                  <c:v>0.97196181392243397</c:v>
                </c:pt>
                <c:pt idx="168">
                  <c:v>0.97429826919426588</c:v>
                </c:pt>
                <c:pt idx="169">
                  <c:v>0.97653698922172305</c:v>
                </c:pt>
                <c:pt idx="170">
                  <c:v>0.97867747003626926</c:v>
                </c:pt>
                <c:pt idx="171">
                  <c:v>0.98071919945420294</c:v>
                </c:pt>
                <c:pt idx="172">
                  <c:v>0.98266165686414009</c:v>
                </c:pt>
                <c:pt idx="173">
                  <c:v>0.98450431300703778</c:v>
                </c:pt>
                <c:pt idx="174">
                  <c:v>0.98624662974842714</c:v>
                </c:pt>
                <c:pt idx="175">
                  <c:v>0.98788805984250538</c:v>
                </c:pt>
                <c:pt idx="176">
                  <c:v>0.98942804668772344</c:v>
                </c:pt>
                <c:pt idx="177">
                  <c:v>0.99086602407348001</c:v>
                </c:pt>
                <c:pt idx="178">
                  <c:v>0.99220141591751299</c:v>
                </c:pt>
                <c:pt idx="179">
                  <c:v>0.99343363599356127</c:v>
                </c:pt>
                <c:pt idx="180">
                  <c:v>0.99456208764883669</c:v>
                </c:pt>
                <c:pt idx="181">
                  <c:v>0.99558616351083118</c:v>
                </c:pt>
                <c:pt idx="182">
                  <c:v>0.99650524518294492</c:v>
                </c:pt>
                <c:pt idx="183">
                  <c:v>0.99731870292840197</c:v>
                </c:pt>
                <c:pt idx="184">
                  <c:v>0.99802589534188635</c:v>
                </c:pt>
                <c:pt idx="185">
                  <c:v>0.99862616900829004</c:v>
                </c:pt>
                <c:pt idx="186">
                  <c:v>0.99911885814794366</c:v>
                </c:pt>
                <c:pt idx="187">
                  <c:v>0.99950328424764578</c:v>
                </c:pt>
                <c:pt idx="188">
                  <c:v>0.99977875567678154</c:v>
                </c:pt>
                <c:pt idx="189">
                  <c:v>0.99994456728776504</c:v>
                </c:pt>
                <c:pt idx="190">
                  <c:v>0.99999999999999989</c:v>
                </c:pt>
                <c:pt idx="191">
                  <c:v>0.9999443203665026</c:v>
                </c:pt>
                <c:pt idx="192">
                  <c:v>0.99977678012227267</c:v>
                </c:pt>
                <c:pt idx="193">
                  <c:v>0.99949661571344517</c:v>
                </c:pt>
                <c:pt idx="194">
                  <c:v>0.9991030478061903</c:v>
                </c:pt>
                <c:pt idx="195">
                  <c:v>0.99859528077426396</c:v>
                </c:pt>
                <c:pt idx="196">
                  <c:v>0.99797250216403555</c:v>
                </c:pt>
                <c:pt idx="197">
                  <c:v>0.99723388213574848</c:v>
                </c:pt>
                <c:pt idx="198">
                  <c:v>0.99637857287967957</c:v>
                </c:pt>
                <c:pt idx="199">
                  <c:v>0.99540570800577322</c:v>
                </c:pt>
                <c:pt idx="200">
                  <c:v>0.99431440190523457</c:v>
                </c:pt>
                <c:pt idx="201">
                  <c:v>0.9931037490824528</c:v>
                </c:pt>
                <c:pt idx="202">
                  <c:v>0.9917728234555192</c:v>
                </c:pt>
                <c:pt idx="203">
                  <c:v>0.9903206776234732</c:v>
                </c:pt>
                <c:pt idx="204">
                  <c:v>0.9887463420982846</c:v>
                </c:pt>
                <c:pt idx="205">
                  <c:v>0.98704882449942999</c:v>
                </c:pt>
                <c:pt idx="206">
                  <c:v>0.98522710870876362</c:v>
                </c:pt>
                <c:pt idx="207">
                  <c:v>0.983280153983215</c:v>
                </c:pt>
                <c:pt idx="208">
                  <c:v>0.98120689402266037</c:v>
                </c:pt>
                <c:pt idx="209">
                  <c:v>0.9790062359901075</c:v>
                </c:pt>
                <c:pt idx="210">
                  <c:v>0.97667705948111949</c:v>
                </c:pt>
                <c:pt idx="211">
                  <c:v>0.97421821543915743</c:v>
                </c:pt>
                <c:pt idx="212">
                  <c:v>0.97162852501326402</c:v>
                </c:pt>
                <c:pt idx="213">
                  <c:v>0.96890677835421934</c:v>
                </c:pt>
                <c:pt idx="214">
                  <c:v>0.96605173334498806</c:v>
                </c:pt>
                <c:pt idx="215">
                  <c:v>0.96306211426093125</c:v>
                </c:pt>
                <c:pt idx="216">
                  <c:v>0.95993661035488265</c:v>
                </c:pt>
                <c:pt idx="217">
                  <c:v>0.9566738743617702</c:v>
                </c:pt>
                <c:pt idx="218">
                  <c:v>0.95327252091700732</c:v>
                </c:pt>
                <c:pt idx="219">
                  <c:v>0.94973112488238498</c:v>
                </c:pt>
                <c:pt idx="220">
                  <c:v>0.94604821957262686</c:v>
                </c:pt>
                <c:pt idx="221">
                  <c:v>0.94222229487517828</c:v>
                </c:pt>
                <c:pt idx="222">
                  <c:v>0.93825179525510405</c:v>
                </c:pt>
                <c:pt idx="223">
                  <c:v>0.93413511763624058</c:v>
                </c:pt>
                <c:pt idx="224">
                  <c:v>0.92987060914890607</c:v>
                </c:pt>
                <c:pt idx="225">
                  <c:v>0.92545656473355964</c:v>
                </c:pt>
                <c:pt idx="226">
                  <c:v>0.92089122458877215</c:v>
                </c:pt>
                <c:pt idx="227">
                  <c:v>0.91617277145073561</c:v>
                </c:pt>
                <c:pt idx="228">
                  <c:v>0.91129932769026367</c:v>
                </c:pt>
                <c:pt idx="229">
                  <c:v>0.9062689522118148</c:v>
                </c:pt>
                <c:pt idx="230">
                  <c:v>0.90107963713747863</c:v>
                </c:pt>
                <c:pt idx="231">
                  <c:v>0.89572930425708408</c:v>
                </c:pt>
                <c:pt idx="232">
                  <c:v>0.89021580122357902</c:v>
                </c:pt>
                <c:pt idx="233">
                  <c:v>0.88453689747057795</c:v>
                </c:pt>
                <c:pt idx="234">
                  <c:v>0.87869027982642534</c:v>
                </c:pt>
                <c:pt idx="235">
                  <c:v>0.87267354779624862</c:v>
                </c:pt>
                <c:pt idx="236">
                  <c:v>0.86648420848021368</c:v>
                </c:pt>
                <c:pt idx="237">
                  <c:v>0.86011967109249365</c:v>
                </c:pt>
                <c:pt idx="238">
                  <c:v>0.85357724104126054</c:v>
                </c:pt>
                <c:pt idx="239">
                  <c:v>0.8468541135252009</c:v>
                </c:pt>
                <c:pt idx="240">
                  <c:v>0.83994736659657598</c:v>
                </c:pt>
                <c:pt idx="241">
                  <c:v>0.83285395363455306</c:v>
                </c:pt>
                <c:pt idx="242">
                  <c:v>0.82557069516531434</c:v>
                </c:pt>
                <c:pt idx="243">
                  <c:v>0.81809426995711887</c:v>
                </c:pt>
                <c:pt idx="244">
                  <c:v>0.81042120530887118</c:v>
                </c:pt>
                <c:pt idx="245">
                  <c:v>0.8025478664396094</c:v>
                </c:pt>
                <c:pt idx="246">
                  <c:v>0.79447044487334972</c:v>
                </c:pt>
                <c:pt idx="247">
                  <c:v>0.78618494569862185</c:v>
                </c:pt>
                <c:pt idx="248">
                  <c:v>0.77768717356433237</c:v>
                </c:pt>
                <c:pt idx="249">
                  <c:v>0.7689727172528299</c:v>
                </c:pt>
                <c:pt idx="250">
                  <c:v>0.76003693264656436</c:v>
                </c:pt>
                <c:pt idx="251">
                  <c:v>0.75087492387578048</c:v>
                </c:pt>
                <c:pt idx="252">
                  <c:v>0.74148152240028198</c:v>
                </c:pt>
                <c:pt idx="253">
                  <c:v>0.73185126373729481</c:v>
                </c:pt>
                <c:pt idx="254">
                  <c:v>0.72197836149828654</c:v>
                </c:pt>
                <c:pt idx="255">
                  <c:v>0.71185667833846467</c:v>
                </c:pt>
                <c:pt idx="256">
                  <c:v>0.70147969335111393</c:v>
                </c:pt>
                <c:pt idx="257">
                  <c:v>0.69084046535195931</c:v>
                </c:pt>
                <c:pt idx="258">
                  <c:v>0.6799315913924191</c:v>
                </c:pt>
                <c:pt idx="259">
                  <c:v>0.66874515970990966</c:v>
                </c:pt>
                <c:pt idx="260">
                  <c:v>0.65727269616170392</c:v>
                </c:pt>
                <c:pt idx="261">
                  <c:v>0.64550510298760999</c:v>
                </c:pt>
                <c:pt idx="262">
                  <c:v>0.63343258849451234</c:v>
                </c:pt>
                <c:pt idx="263">
                  <c:v>0.62104458593737455</c:v>
                </c:pt>
                <c:pt idx="264">
                  <c:v>0.60832965946613105</c:v>
                </c:pt>
                <c:pt idx="265">
                  <c:v>0.59527539448805833</c:v>
                </c:pt>
                <c:pt idx="266">
                  <c:v>0.58186826912230905</c:v>
                </c:pt>
                <c:pt idx="267">
                  <c:v>0.56809350254388324</c:v>
                </c:pt>
                <c:pt idx="268">
                  <c:v>0.55393487485310211</c:v>
                </c:pt>
                <c:pt idx="269">
                  <c:v>0.53937451155621652</c:v>
                </c:pt>
                <c:pt idx="270">
                  <c:v>0.52439262364750039</c:v>
                </c:pt>
                <c:pt idx="271">
                  <c:v>0.50896719141420554</c:v>
                </c:pt>
                <c:pt idx="272">
                  <c:v>0.4930735761007099</c:v>
                </c:pt>
                <c:pt idx="273">
                  <c:v>0.47668403794526432</c:v>
                </c:pt>
                <c:pt idx="274">
                  <c:v>0.45976713103029671</c:v>
                </c:pt>
                <c:pt idx="275">
                  <c:v>0.44228693357405874</c:v>
                </c:pt>
                <c:pt idx="276">
                  <c:v>0.42420205463137467</c:v>
                </c:pt>
                <c:pt idx="277">
                  <c:v>0.40546433113192959</c:v>
                </c:pt>
                <c:pt idx="278">
                  <c:v>0.38601708665236351</c:v>
                </c:pt>
                <c:pt idx="279">
                  <c:v>0.36579275433001546</c:v>
                </c:pt>
                <c:pt idx="280">
                  <c:v>0.34470955040506995</c:v>
                </c:pt>
                <c:pt idx="281">
                  <c:v>0.32266668193957249</c:v>
                </c:pt>
                <c:pt idx="282">
                  <c:v>0.29953719939577611</c:v>
                </c:pt>
                <c:pt idx="283">
                  <c:v>0.27515687886313578</c:v>
                </c:pt>
                <c:pt idx="284">
                  <c:v>0.2493060020053289</c:v>
                </c:pt>
                <c:pt idx="285">
                  <c:v>0.22167743868854034</c:v>
                </c:pt>
                <c:pt idx="286">
                  <c:v>0.19181556362671598</c:v>
                </c:pt>
                <c:pt idx="287">
                  <c:v>0.15898391866500641</c:v>
                </c:pt>
                <c:pt idx="288">
                  <c:v>0.12181864155497918</c:v>
                </c:pt>
                <c:pt idx="289">
                  <c:v>7.7050374637891259E-2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4A-46C3-8BD2-E72258A5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88488"/>
        <c:axId val="289788880"/>
      </c:scatterChart>
      <c:valAx>
        <c:axId val="289788488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Temperature</a:t>
                </a:r>
                <a:r>
                  <a:rPr lang="en-US" baseline="0"/>
                  <a:t> (C)</a:t>
                </a:r>
              </a:p>
              <a:p>
                <a:pPr>
                  <a:defRPr/>
                </a:pPr>
                <a:r>
                  <a:rPr lang="en-US" baseline="0"/>
                  <a:t>Tav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8880"/>
        <c:crosses val="autoZero"/>
        <c:crossBetween val="midCat"/>
      </c:valAx>
      <c:valAx>
        <c:axId val="28978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 Soil Water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f_SW!$F$5</c:f>
              <c:strCache>
                <c:ptCount val="1"/>
                <c:pt idx="0">
                  <c:v>fSW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f_SW!$D$6:$D$400</c:f>
              <c:numCache>
                <c:formatCode>General</c:formatCode>
                <c:ptCount val="3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</c:numCache>
            </c:numRef>
          </c:xVal>
          <c:yVal>
            <c:numRef>
              <c:f>f_SW!$F$6:$F$400</c:f>
              <c:numCache>
                <c:formatCode>General</c:formatCode>
                <c:ptCount val="395"/>
                <c:pt idx="0">
                  <c:v>6.0150375939849621E-2</c:v>
                </c:pt>
                <c:pt idx="1">
                  <c:v>6.1006131712000075E-2</c:v>
                </c:pt>
                <c:pt idx="2">
                  <c:v>6.1877658201351861E-2</c:v>
                </c:pt>
                <c:pt idx="3">
                  <c:v>6.2765304467504432E-2</c:v>
                </c:pt>
                <c:pt idx="4">
                  <c:v>6.366942832812042E-2</c:v>
                </c:pt>
                <c:pt idx="5">
                  <c:v>6.4590396593865798E-2</c:v>
                </c:pt>
                <c:pt idx="6">
                  <c:v>6.5528585309515067E-2</c:v>
                </c:pt>
                <c:pt idx="7">
                  <c:v>6.6484380001342699E-2</c:v>
                </c:pt>
                <c:pt idx="8">
                  <c:v>6.7458175930922834E-2</c:v>
                </c:pt>
                <c:pt idx="9">
                  <c:v>6.8450378355455616E-2</c:v>
                </c:pt>
                <c:pt idx="10">
                  <c:v>6.9461402794736157E-2</c:v>
                </c:pt>
                <c:pt idx="11">
                  <c:v>7.0491675304879958E-2</c:v>
                </c:pt>
                <c:pt idx="12">
                  <c:v>7.1541632758913676E-2</c:v>
                </c:pt>
                <c:pt idx="13">
                  <c:v>7.2611723134336087E-2</c:v>
                </c:pt>
                <c:pt idx="14">
                  <c:v>7.3702405807749602E-2</c:v>
                </c:pt>
                <c:pt idx="15">
                  <c:v>7.4814151856654923E-2</c:v>
                </c:pt>
                <c:pt idx="16">
                  <c:v>7.5947444368497027E-2</c:v>
                </c:pt>
                <c:pt idx="17">
                  <c:v>7.7102778757039941E-2</c:v>
                </c:pt>
                <c:pt idx="18">
                  <c:v>7.8280663086141761E-2</c:v>
                </c:pt>
                <c:pt idx="19">
                  <c:v>7.9481618400988219E-2</c:v>
                </c:pt>
                <c:pt idx="20">
                  <c:v>8.0706179066834804E-2</c:v>
                </c:pt>
                <c:pt idx="21">
                  <c:v>8.1954893115292776E-2</c:v>
                </c:pt>
                <c:pt idx="22">
                  <c:v>8.3228322598180152E-2</c:v>
                </c:pt>
                <c:pt idx="23">
                  <c:v>8.4527043948945016E-2</c:v>
                </c:pt>
                <c:pt idx="24">
                  <c:v>8.585164835164838E-2</c:v>
                </c:pt>
                <c:pt idx="25">
                  <c:v>8.7202742117476736E-2</c:v>
                </c:pt>
                <c:pt idx="26">
                  <c:v>8.8580947068731916E-2</c:v>
                </c:pt>
                <c:pt idx="27">
                  <c:v>8.9986900930222047E-2</c:v>
                </c:pt>
                <c:pt idx="28">
                  <c:v>9.1421257727953203E-2</c:v>
                </c:pt>
                <c:pt idx="29">
                  <c:v>9.2884688194991127E-2</c:v>
                </c:pt>
                <c:pt idx="30">
                  <c:v>9.4377880184331797E-2</c:v>
                </c:pt>
                <c:pt idx="31">
                  <c:v>9.5901539088586993E-2</c:v>
                </c:pt>
                <c:pt idx="32">
                  <c:v>9.7456388266250887E-2</c:v>
                </c:pt>
                <c:pt idx="33">
                  <c:v>9.9043169474276146E-2</c:v>
                </c:pt>
                <c:pt idx="34">
                  <c:v>0.10066264330664204</c:v>
                </c:pt>
                <c:pt idx="35">
                  <c:v>0.10231558963854825</c:v>
                </c:pt>
                <c:pt idx="36">
                  <c:v>0.10400280807581806</c:v>
                </c:pt>
                <c:pt idx="37">
                  <c:v>0.10572511840903526</c:v>
                </c:pt>
                <c:pt idx="38">
                  <c:v>0.10748336107187784</c:v>
                </c:pt>
                <c:pt idx="39">
                  <c:v>0.1092783976030467</c:v>
                </c:pt>
                <c:pt idx="40">
                  <c:v>0.1111111111111111</c:v>
                </c:pt>
                <c:pt idx="41">
                  <c:v>0.11298240674151898</c:v>
                </c:pt>
                <c:pt idx="42">
                  <c:v>0.1148932121449306</c:v>
                </c:pt>
                <c:pt idx="43">
                  <c:v>0.1168444779459471</c:v>
                </c:pt>
                <c:pt idx="44">
                  <c:v>0.11883717821120339</c:v>
                </c:pt>
                <c:pt idx="45">
                  <c:v>0.12087231091569038</c:v>
                </c:pt>
                <c:pt idx="46">
                  <c:v>0.12295089840605684</c:v>
                </c:pt>
                <c:pt idx="47">
                  <c:v>0.12507398785951751</c:v>
                </c:pt>
                <c:pt idx="48">
                  <c:v>0.12724265173686222</c:v>
                </c:pt>
                <c:pt idx="49">
                  <c:v>0.1294579882279199</c:v>
                </c:pt>
                <c:pt idx="50">
                  <c:v>0.13172112168767688</c:v>
                </c:pt>
                <c:pt idx="51">
                  <c:v>0.13403320306108801</c:v>
                </c:pt>
                <c:pt idx="52">
                  <c:v>0.13639541029444363</c:v>
                </c:pt>
                <c:pt idx="53">
                  <c:v>0.13880894873096902</c:v>
                </c:pt>
                <c:pt idx="54">
                  <c:v>0.14127505148813399</c:v>
                </c:pt>
                <c:pt idx="55">
                  <c:v>0.14379497981393721</c:v>
                </c:pt>
                <c:pt idx="56">
                  <c:v>0.1463700234192038</c:v>
                </c:pt>
                <c:pt idx="57">
                  <c:v>0.14900150078269439</c:v>
                </c:pt>
                <c:pt idx="58">
                  <c:v>0.15169075942556606</c:v>
                </c:pt>
                <c:pt idx="59">
                  <c:v>0.15443917615145411</c:v>
                </c:pt>
                <c:pt idx="60">
                  <c:v>0.15724815724815733</c:v>
                </c:pt>
                <c:pt idx="61">
                  <c:v>0.16011913864659924</c:v>
                </c:pt>
                <c:pt idx="62">
                  <c:v>0.16305358603242223</c:v>
                </c:pt>
                <c:pt idx="63">
                  <c:v>0.16605299490522166</c:v>
                </c:pt>
                <c:pt idx="64">
                  <c:v>0.16911889058007787</c:v>
                </c:pt>
                <c:pt idx="65">
                  <c:v>0.17225282812565709</c:v>
                </c:pt>
                <c:pt idx="66">
                  <c:v>0.17545639223276488</c:v>
                </c:pt>
                <c:pt idx="67">
                  <c:v>0.17873119700681098</c:v>
                </c:pt>
                <c:pt idx="68">
                  <c:v>0.18207888567721975</c:v>
                </c:pt>
                <c:pt idx="69">
                  <c:v>0.18550113021635881</c:v>
                </c:pt>
                <c:pt idx="70">
                  <c:v>0.18899963086009597</c:v>
                </c:pt>
                <c:pt idx="71">
                  <c:v>0.19257611552159731</c:v>
                </c:pt>
                <c:pt idx="72">
                  <c:v>0.19623233908948198</c:v>
                </c:pt>
                <c:pt idx="73">
                  <c:v>0.19997008260092339</c:v>
                </c:pt>
                <c:pt idx="74">
                  <c:v>0.20379115227975433</c:v>
                </c:pt>
                <c:pt idx="75">
                  <c:v>0.20769737842908575</c:v>
                </c:pt>
                <c:pt idx="76">
                  <c:v>0.2116906141673944</c:v>
                </c:pt>
                <c:pt idx="77">
                  <c:v>0.21577273399646932</c:v>
                </c:pt>
                <c:pt idx="78">
                  <c:v>0.21994563218904331</c:v>
                </c:pt>
                <c:pt idx="79">
                  <c:v>0.22421122098336768</c:v>
                </c:pt>
                <c:pt idx="80">
                  <c:v>0.22857142857142868</c:v>
                </c:pt>
                <c:pt idx="81">
                  <c:v>0.2330281968669542</c:v>
                </c:pt>
                <c:pt idx="82">
                  <c:v>0.23758347903882632</c:v>
                </c:pt>
                <c:pt idx="83">
                  <c:v>0.24223923679500459</c:v>
                </c:pt>
                <c:pt idx="84">
                  <c:v>0.24699743740158689</c:v>
                </c:pt>
                <c:pt idx="85">
                  <c:v>0.25186005042120158</c:v>
                </c:pt>
                <c:pt idx="86">
                  <c:v>0.25682904415453084</c:v>
                </c:pt>
                <c:pt idx="87">
                  <c:v>0.26190638176845132</c:v>
                </c:pt>
                <c:pt idx="88">
                  <c:v>0.26709401709401703</c:v>
                </c:pt>
                <c:pt idx="89">
                  <c:v>0.27239389007736103</c:v>
                </c:pt>
                <c:pt idx="90">
                  <c:v>0.27780792186652198</c:v>
                </c:pt>
                <c:pt idx="91">
                  <c:v>0.28333800951727955</c:v>
                </c:pt>
                <c:pt idx="92">
                  <c:v>0.28898602030126791</c:v>
                </c:pt>
                <c:pt idx="93">
                  <c:v>0.2947537856000112</c:v>
                </c:pt>
                <c:pt idx="94">
                  <c:v>0.30064309436904885</c:v>
                </c:pt>
                <c:pt idx="95">
                  <c:v>0.30665568615707117</c:v>
                </c:pt>
                <c:pt idx="96">
                  <c:v>0.31279324366593675</c:v>
                </c:pt>
                <c:pt idx="97">
                  <c:v>0.31905738483866736</c:v>
                </c:pt>
                <c:pt idx="98">
                  <c:v>0.3254496544639997</c:v>
                </c:pt>
                <c:pt idx="99">
                  <c:v>0.33197151528787183</c:v>
                </c:pt>
                <c:pt idx="100">
                  <c:v>0.33862433862433861</c:v>
                </c:pt>
                <c:pt idx="101">
                  <c:v>0.34540939446090174</c:v>
                </c:pt>
                <c:pt idx="102">
                  <c:v>0.35232784105610282</c:v>
                </c:pt>
                <c:pt idx="103">
                  <c:v>0.35938071403051791</c:v>
                </c:pt>
                <c:pt idx="104">
                  <c:v>0.36656891495601174</c:v>
                </c:pt>
                <c:pt idx="105">
                  <c:v>0.37389319945230498</c:v>
                </c:pt>
                <c:pt idx="106">
                  <c:v>0.38135416480458589</c:v>
                </c:pt>
                <c:pt idx="107">
                  <c:v>0.38895223712108501</c:v>
                </c:pt>
                <c:pt idx="108">
                  <c:v>0.39668765805523887</c:v>
                </c:pt>
                <c:pt idx="109">
                  <c:v>0.40456047112331134</c:v>
                </c:pt>
                <c:pt idx="110">
                  <c:v>0.41257050765511699</c:v>
                </c:pt>
                <c:pt idx="111">
                  <c:v>0.42071737242279811</c:v>
                </c:pt>
                <c:pt idx="112">
                  <c:v>0.42900042900042906</c:v>
                </c:pt>
                <c:pt idx="113">
                  <c:v>0.43741878491554481</c:v>
                </c:pt>
                <c:pt idx="114">
                  <c:v>0.44597127666246245</c:v>
                </c:pt>
                <c:pt idx="115">
                  <c:v>0.45465645465645466</c:v>
                </c:pt>
                <c:pt idx="116">
                  <c:v>0.46347256821736854</c:v>
                </c:pt>
                <c:pt idx="117">
                  <c:v>0.47241755068108388</c:v>
                </c:pt>
                <c:pt idx="118">
                  <c:v>0.4814890047471807</c:v>
                </c:pt>
                <c:pt idx="119">
                  <c:v>0.49068418818121973</c:v>
                </c:pt>
                <c:pt idx="120">
                  <c:v>0.5</c:v>
                </c:pt>
                <c:pt idx="121">
                  <c:v>0.50943296727788678</c:v>
                </c:pt>
                <c:pt idx="122">
                  <c:v>0.5189792327216407</c:v>
                </c:pt>
                <c:pt idx="123">
                  <c:v>0.52863454316992808</c:v>
                </c:pt>
                <c:pt idx="124">
                  <c:v>0.53839423918164087</c:v>
                </c:pt>
                <c:pt idx="125">
                  <c:v>0.54825324588408508</c:v>
                </c:pt>
                <c:pt idx="126">
                  <c:v>0.55820606525777783</c:v>
                </c:pt>
                <c:pt idx="127">
                  <c:v>0.56824677003874502</c:v>
                </c:pt>
                <c:pt idx="128">
                  <c:v>0.57836899942163111</c:v>
                </c:pt>
                <c:pt idx="129">
                  <c:v>0.5885659567472995</c:v>
                </c:pt>
                <c:pt idx="130">
                  <c:v>0.59883040935672527</c:v>
                </c:pt>
                <c:pt idx="131">
                  <c:v>0.609154690788558</c:v>
                </c:pt>
                <c:pt idx="132">
                  <c:v>0.61953070549059108</c:v>
                </c:pt>
                <c:pt idx="133">
                  <c:v>0.62994993620526529</c:v>
                </c:pt>
                <c:pt idx="134">
                  <c:v>0.64040345417613109</c:v>
                </c:pt>
                <c:pt idx="135">
                  <c:v>0.65088193230573665</c:v>
                </c:pt>
                <c:pt idx="136">
                  <c:v>0.66137566137566162</c:v>
                </c:pt>
                <c:pt idx="137">
                  <c:v>0.67187456941632229</c:v>
                </c:pt>
                <c:pt idx="138">
                  <c:v>0.68236824428783138</c:v>
                </c:pt>
                <c:pt idx="139">
                  <c:v>0.69284595950369487</c:v>
                </c:pt>
                <c:pt idx="140">
                  <c:v>0.70329670329670324</c:v>
                </c:pt>
                <c:pt idx="141">
                  <c:v>0.71370921089131401</c:v>
                </c:pt>
                <c:pt idx="142">
                  <c:v>0.72407199990949089</c:v>
                </c:pt>
                <c:pt idx="143">
                  <c:v>0.73437340879785085</c:v>
                </c:pt>
                <c:pt idx="144">
                  <c:v>0.74460163812360391</c:v>
                </c:pt>
                <c:pt idx="145">
                  <c:v>0.75474479454578958</c:v>
                </c:pt>
                <c:pt idx="146">
                  <c:v>0.76479093722739377</c:v>
                </c:pt>
                <c:pt idx="147">
                  <c:v>0.77472812641384103</c:v>
                </c:pt>
                <c:pt idx="148">
                  <c:v>0.78454447386486215</c:v>
                </c:pt>
                <c:pt idx="149">
                  <c:v>0.79422819479066975</c:v>
                </c:pt>
                <c:pt idx="150">
                  <c:v>0.8037676609105181</c:v>
                </c:pt>
                <c:pt idx="151">
                  <c:v>0.81315145422290835</c:v>
                </c:pt>
                <c:pt idx="152">
                  <c:v>0.82236842105263164</c:v>
                </c:pt>
                <c:pt idx="153">
                  <c:v>0.8314077259212469</c:v>
                </c:pt>
                <c:pt idx="154">
                  <c:v>0.84025890477503384</c:v>
                </c:pt>
                <c:pt idx="155">
                  <c:v>0.8489119170984456</c:v>
                </c:pt>
                <c:pt idx="156">
                  <c:v>0.85735719644196773</c:v>
                </c:pt>
                <c:pt idx="157">
                  <c:v>0.86558569890128101</c:v>
                </c:pt>
                <c:pt idx="158">
                  <c:v>0.8735889490997939</c:v>
                </c:pt>
                <c:pt idx="159">
                  <c:v>0.88135908324884116</c:v>
                </c:pt>
                <c:pt idx="160">
                  <c:v>0.88888888888888884</c:v>
                </c:pt>
                <c:pt idx="161">
                  <c:v>0.89617184095050229</c:v>
                </c:pt>
                <c:pt idx="162">
                  <c:v>0.90320213381504122</c:v>
                </c:pt>
                <c:pt idx="163">
                  <c:v>0.90997470910134659</c:v>
                </c:pt>
                <c:pt idx="164">
                  <c:v>0.91648527895520671</c:v>
                </c:pt>
                <c:pt idx="165">
                  <c:v>0.92273034467222348</c:v>
                </c:pt>
                <c:pt idx="166">
                  <c:v>0.92870721054082672</c:v>
                </c:pt>
                <c:pt idx="167">
                  <c:v>0.93441399284954285</c:v>
                </c:pt>
                <c:pt idx="168">
                  <c:v>0.93984962406015038</c:v>
                </c:pt>
                <c:pt idx="169">
                  <c:v>0.94501385220500145</c:v>
                </c:pt>
                <c:pt idx="170">
                  <c:v>0.94990723562152135</c:v>
                </c:pt>
                <c:pt idx="171">
                  <c:v>0.95453113318878646</c:v>
                </c:pt>
                <c:pt idx="172">
                  <c:v>0.95888769027927601</c:v>
                </c:pt>
                <c:pt idx="173">
                  <c:v>0.96297982068262478</c:v>
                </c:pt>
                <c:pt idx="174">
                  <c:v>0.9668111847968941</c:v>
                </c:pt>
                <c:pt idx="175">
                  <c:v>0.97038616441601522</c:v>
                </c:pt>
                <c:pt idx="176">
                  <c:v>0.97370983446932824</c:v>
                </c:pt>
                <c:pt idx="177">
                  <c:v>0.9767879320903452</c:v>
                </c:pt>
                <c:pt idx="178">
                  <c:v>0.97962682340695839</c:v>
                </c:pt>
                <c:pt idx="179">
                  <c:v>0.98223346845438275</c:v>
                </c:pt>
                <c:pt idx="180">
                  <c:v>0.98461538461538467</c:v>
                </c:pt>
                <c:pt idx="181">
                  <c:v>0.98678060899011089</c:v>
                </c:pt>
                <c:pt idx="182">
                  <c:v>0.98873766009053132</c:v>
                </c:pt>
                <c:pt idx="183">
                  <c:v>0.99049549924261915</c:v>
                </c:pt>
                <c:pt idx="184">
                  <c:v>0.99206349206349209</c:v>
                </c:pt>
                <c:pt idx="185">
                  <c:v>0.99345137036138731</c:v>
                </c:pt>
                <c:pt idx="186">
                  <c:v>0.99466919478420335</c:v>
                </c:pt>
                <c:pt idx="187">
                  <c:v>0.99572731851799989</c:v>
                </c:pt>
                <c:pt idx="188">
                  <c:v>0.9966363523109506</c:v>
                </c:pt>
                <c:pt idx="189">
                  <c:v>0.99740713107137502</c:v>
                </c:pt>
                <c:pt idx="190">
                  <c:v>0.99805068226120852</c:v>
                </c:pt>
                <c:pt idx="191">
                  <c:v>0.99857819627912592</c:v>
                </c:pt>
                <c:pt idx="192">
                  <c:v>0.99900099900099892</c:v>
                </c:pt>
                <c:pt idx="193">
                  <c:v>0.99933052661986221</c:v>
                </c:pt>
                <c:pt idx="194">
                  <c:v>0.99957830290346261</c:v>
                </c:pt>
                <c:pt idx="195">
                  <c:v>0.99975591896509641</c:v>
                </c:pt>
                <c:pt idx="196">
                  <c:v>0.99987501562304715</c:v>
                </c:pt>
                <c:pt idx="197">
                  <c:v>0.99994726840576753</c:v>
                </c:pt>
                <c:pt idx="198">
                  <c:v>0.99998437524413675</c:v>
                </c:pt>
                <c:pt idx="199">
                  <c:v>0.99999804687881477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4-4078-9C01-61DB450A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89664"/>
        <c:axId val="289790056"/>
      </c:scatterChart>
      <c:valAx>
        <c:axId val="289789664"/>
        <c:scaling>
          <c:orientation val="minMax"/>
          <c:max val="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ASW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0056"/>
        <c:crosses val="autoZero"/>
        <c:crossBetween val="midCat"/>
      </c:valAx>
      <c:valAx>
        <c:axId val="289790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 Soil Water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f_SW!$F$5</c:f>
              <c:strCache>
                <c:ptCount val="1"/>
                <c:pt idx="0">
                  <c:v>fSW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f_SW!$E$6:$E$400</c:f>
              <c:numCache>
                <c:formatCode>General</c:formatCode>
                <c:ptCount val="395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</c:numCache>
            </c:numRef>
          </c:xVal>
          <c:yVal>
            <c:numRef>
              <c:f>f_SW!$F$6:$F$400</c:f>
              <c:numCache>
                <c:formatCode>General</c:formatCode>
                <c:ptCount val="395"/>
                <c:pt idx="0">
                  <c:v>6.0150375939849621E-2</c:v>
                </c:pt>
                <c:pt idx="1">
                  <c:v>6.1006131712000075E-2</c:v>
                </c:pt>
                <c:pt idx="2">
                  <c:v>6.1877658201351861E-2</c:v>
                </c:pt>
                <c:pt idx="3">
                  <c:v>6.2765304467504432E-2</c:v>
                </c:pt>
                <c:pt idx="4">
                  <c:v>6.366942832812042E-2</c:v>
                </c:pt>
                <c:pt idx="5">
                  <c:v>6.4590396593865798E-2</c:v>
                </c:pt>
                <c:pt idx="6">
                  <c:v>6.5528585309515067E-2</c:v>
                </c:pt>
                <c:pt idx="7">
                  <c:v>6.6484380001342699E-2</c:v>
                </c:pt>
                <c:pt idx="8">
                  <c:v>6.7458175930922834E-2</c:v>
                </c:pt>
                <c:pt idx="9">
                  <c:v>6.8450378355455616E-2</c:v>
                </c:pt>
                <c:pt idx="10">
                  <c:v>6.9461402794736157E-2</c:v>
                </c:pt>
                <c:pt idx="11">
                  <c:v>7.0491675304879958E-2</c:v>
                </c:pt>
                <c:pt idx="12">
                  <c:v>7.1541632758913676E-2</c:v>
                </c:pt>
                <c:pt idx="13">
                  <c:v>7.2611723134336087E-2</c:v>
                </c:pt>
                <c:pt idx="14">
                  <c:v>7.3702405807749602E-2</c:v>
                </c:pt>
                <c:pt idx="15">
                  <c:v>7.4814151856654923E-2</c:v>
                </c:pt>
                <c:pt idx="16">
                  <c:v>7.5947444368497027E-2</c:v>
                </c:pt>
                <c:pt idx="17">
                  <c:v>7.7102778757039941E-2</c:v>
                </c:pt>
                <c:pt idx="18">
                  <c:v>7.8280663086141761E-2</c:v>
                </c:pt>
                <c:pt idx="19">
                  <c:v>7.9481618400988219E-2</c:v>
                </c:pt>
                <c:pt idx="20">
                  <c:v>8.0706179066834804E-2</c:v>
                </c:pt>
                <c:pt idx="21">
                  <c:v>8.1954893115292776E-2</c:v>
                </c:pt>
                <c:pt idx="22">
                  <c:v>8.3228322598180152E-2</c:v>
                </c:pt>
                <c:pt idx="23">
                  <c:v>8.4527043948945016E-2</c:v>
                </c:pt>
                <c:pt idx="24">
                  <c:v>8.585164835164838E-2</c:v>
                </c:pt>
                <c:pt idx="25">
                  <c:v>8.7202742117476736E-2</c:v>
                </c:pt>
                <c:pt idx="26">
                  <c:v>8.8580947068731916E-2</c:v>
                </c:pt>
                <c:pt idx="27">
                  <c:v>8.9986900930222047E-2</c:v>
                </c:pt>
                <c:pt idx="28">
                  <c:v>9.1421257727953203E-2</c:v>
                </c:pt>
                <c:pt idx="29">
                  <c:v>9.2884688194991127E-2</c:v>
                </c:pt>
                <c:pt idx="30">
                  <c:v>9.4377880184331797E-2</c:v>
                </c:pt>
                <c:pt idx="31">
                  <c:v>9.5901539088586993E-2</c:v>
                </c:pt>
                <c:pt idx="32">
                  <c:v>9.7456388266250887E-2</c:v>
                </c:pt>
                <c:pt idx="33">
                  <c:v>9.9043169474276146E-2</c:v>
                </c:pt>
                <c:pt idx="34">
                  <c:v>0.10066264330664204</c:v>
                </c:pt>
                <c:pt idx="35">
                  <c:v>0.10231558963854825</c:v>
                </c:pt>
                <c:pt idx="36">
                  <c:v>0.10400280807581806</c:v>
                </c:pt>
                <c:pt idx="37">
                  <c:v>0.10572511840903526</c:v>
                </c:pt>
                <c:pt idx="38">
                  <c:v>0.10748336107187784</c:v>
                </c:pt>
                <c:pt idx="39">
                  <c:v>0.1092783976030467</c:v>
                </c:pt>
                <c:pt idx="40">
                  <c:v>0.1111111111111111</c:v>
                </c:pt>
                <c:pt idx="41">
                  <c:v>0.11298240674151898</c:v>
                </c:pt>
                <c:pt idx="42">
                  <c:v>0.1148932121449306</c:v>
                </c:pt>
                <c:pt idx="43">
                  <c:v>0.1168444779459471</c:v>
                </c:pt>
                <c:pt idx="44">
                  <c:v>0.11883717821120339</c:v>
                </c:pt>
                <c:pt idx="45">
                  <c:v>0.12087231091569038</c:v>
                </c:pt>
                <c:pt idx="46">
                  <c:v>0.12295089840605684</c:v>
                </c:pt>
                <c:pt idx="47">
                  <c:v>0.12507398785951751</c:v>
                </c:pt>
                <c:pt idx="48">
                  <c:v>0.12724265173686222</c:v>
                </c:pt>
                <c:pt idx="49">
                  <c:v>0.1294579882279199</c:v>
                </c:pt>
                <c:pt idx="50">
                  <c:v>0.13172112168767688</c:v>
                </c:pt>
                <c:pt idx="51">
                  <c:v>0.13403320306108801</c:v>
                </c:pt>
                <c:pt idx="52">
                  <c:v>0.13639541029444363</c:v>
                </c:pt>
                <c:pt idx="53">
                  <c:v>0.13880894873096902</c:v>
                </c:pt>
                <c:pt idx="54">
                  <c:v>0.14127505148813399</c:v>
                </c:pt>
                <c:pt idx="55">
                  <c:v>0.14379497981393721</c:v>
                </c:pt>
                <c:pt idx="56">
                  <c:v>0.1463700234192038</c:v>
                </c:pt>
                <c:pt idx="57">
                  <c:v>0.14900150078269439</c:v>
                </c:pt>
                <c:pt idx="58">
                  <c:v>0.15169075942556606</c:v>
                </c:pt>
                <c:pt idx="59">
                  <c:v>0.15443917615145411</c:v>
                </c:pt>
                <c:pt idx="60">
                  <c:v>0.15724815724815733</c:v>
                </c:pt>
                <c:pt idx="61">
                  <c:v>0.16011913864659924</c:v>
                </c:pt>
                <c:pt idx="62">
                  <c:v>0.16305358603242223</c:v>
                </c:pt>
                <c:pt idx="63">
                  <c:v>0.16605299490522166</c:v>
                </c:pt>
                <c:pt idx="64">
                  <c:v>0.16911889058007787</c:v>
                </c:pt>
                <c:pt idx="65">
                  <c:v>0.17225282812565709</c:v>
                </c:pt>
                <c:pt idx="66">
                  <c:v>0.17545639223276488</c:v>
                </c:pt>
                <c:pt idx="67">
                  <c:v>0.17873119700681098</c:v>
                </c:pt>
                <c:pt idx="68">
                  <c:v>0.18207888567721975</c:v>
                </c:pt>
                <c:pt idx="69">
                  <c:v>0.18550113021635881</c:v>
                </c:pt>
                <c:pt idx="70">
                  <c:v>0.18899963086009597</c:v>
                </c:pt>
                <c:pt idx="71">
                  <c:v>0.19257611552159731</c:v>
                </c:pt>
                <c:pt idx="72">
                  <c:v>0.19623233908948198</c:v>
                </c:pt>
                <c:pt idx="73">
                  <c:v>0.19997008260092339</c:v>
                </c:pt>
                <c:pt idx="74">
                  <c:v>0.20379115227975433</c:v>
                </c:pt>
                <c:pt idx="75">
                  <c:v>0.20769737842908575</c:v>
                </c:pt>
                <c:pt idx="76">
                  <c:v>0.2116906141673944</c:v>
                </c:pt>
                <c:pt idx="77">
                  <c:v>0.21577273399646932</c:v>
                </c:pt>
                <c:pt idx="78">
                  <c:v>0.21994563218904331</c:v>
                </c:pt>
                <c:pt idx="79">
                  <c:v>0.22421122098336768</c:v>
                </c:pt>
                <c:pt idx="80">
                  <c:v>0.22857142857142868</c:v>
                </c:pt>
                <c:pt idx="81">
                  <c:v>0.2330281968669542</c:v>
                </c:pt>
                <c:pt idx="82">
                  <c:v>0.23758347903882632</c:v>
                </c:pt>
                <c:pt idx="83">
                  <c:v>0.24223923679500459</c:v>
                </c:pt>
                <c:pt idx="84">
                  <c:v>0.24699743740158689</c:v>
                </c:pt>
                <c:pt idx="85">
                  <c:v>0.25186005042120158</c:v>
                </c:pt>
                <c:pt idx="86">
                  <c:v>0.25682904415453084</c:v>
                </c:pt>
                <c:pt idx="87">
                  <c:v>0.26190638176845132</c:v>
                </c:pt>
                <c:pt idx="88">
                  <c:v>0.26709401709401703</c:v>
                </c:pt>
                <c:pt idx="89">
                  <c:v>0.27239389007736103</c:v>
                </c:pt>
                <c:pt idx="90">
                  <c:v>0.27780792186652198</c:v>
                </c:pt>
                <c:pt idx="91">
                  <c:v>0.28333800951727955</c:v>
                </c:pt>
                <c:pt idx="92">
                  <c:v>0.28898602030126791</c:v>
                </c:pt>
                <c:pt idx="93">
                  <c:v>0.2947537856000112</c:v>
                </c:pt>
                <c:pt idx="94">
                  <c:v>0.30064309436904885</c:v>
                </c:pt>
                <c:pt idx="95">
                  <c:v>0.30665568615707117</c:v>
                </c:pt>
                <c:pt idx="96">
                  <c:v>0.31279324366593675</c:v>
                </c:pt>
                <c:pt idx="97">
                  <c:v>0.31905738483866736</c:v>
                </c:pt>
                <c:pt idx="98">
                  <c:v>0.3254496544639997</c:v>
                </c:pt>
                <c:pt idx="99">
                  <c:v>0.33197151528787183</c:v>
                </c:pt>
                <c:pt idx="100">
                  <c:v>0.33862433862433861</c:v>
                </c:pt>
                <c:pt idx="101">
                  <c:v>0.34540939446090174</c:v>
                </c:pt>
                <c:pt idx="102">
                  <c:v>0.35232784105610282</c:v>
                </c:pt>
                <c:pt idx="103">
                  <c:v>0.35938071403051791</c:v>
                </c:pt>
                <c:pt idx="104">
                  <c:v>0.36656891495601174</c:v>
                </c:pt>
                <c:pt idx="105">
                  <c:v>0.37389319945230498</c:v>
                </c:pt>
                <c:pt idx="106">
                  <c:v>0.38135416480458589</c:v>
                </c:pt>
                <c:pt idx="107">
                  <c:v>0.38895223712108501</c:v>
                </c:pt>
                <c:pt idx="108">
                  <c:v>0.39668765805523887</c:v>
                </c:pt>
                <c:pt idx="109">
                  <c:v>0.40456047112331134</c:v>
                </c:pt>
                <c:pt idx="110">
                  <c:v>0.41257050765511699</c:v>
                </c:pt>
                <c:pt idx="111">
                  <c:v>0.42071737242279811</c:v>
                </c:pt>
                <c:pt idx="112">
                  <c:v>0.42900042900042906</c:v>
                </c:pt>
                <c:pt idx="113">
                  <c:v>0.43741878491554481</c:v>
                </c:pt>
                <c:pt idx="114">
                  <c:v>0.44597127666246245</c:v>
                </c:pt>
                <c:pt idx="115">
                  <c:v>0.45465645465645466</c:v>
                </c:pt>
                <c:pt idx="116">
                  <c:v>0.46347256821736854</c:v>
                </c:pt>
                <c:pt idx="117">
                  <c:v>0.47241755068108388</c:v>
                </c:pt>
                <c:pt idx="118">
                  <c:v>0.4814890047471807</c:v>
                </c:pt>
                <c:pt idx="119">
                  <c:v>0.49068418818121973</c:v>
                </c:pt>
                <c:pt idx="120">
                  <c:v>0.5</c:v>
                </c:pt>
                <c:pt idx="121">
                  <c:v>0.50943296727788678</c:v>
                </c:pt>
                <c:pt idx="122">
                  <c:v>0.5189792327216407</c:v>
                </c:pt>
                <c:pt idx="123">
                  <c:v>0.52863454316992808</c:v>
                </c:pt>
                <c:pt idx="124">
                  <c:v>0.53839423918164087</c:v>
                </c:pt>
                <c:pt idx="125">
                  <c:v>0.54825324588408508</c:v>
                </c:pt>
                <c:pt idx="126">
                  <c:v>0.55820606525777783</c:v>
                </c:pt>
                <c:pt idx="127">
                  <c:v>0.56824677003874502</c:v>
                </c:pt>
                <c:pt idx="128">
                  <c:v>0.57836899942163111</c:v>
                </c:pt>
                <c:pt idx="129">
                  <c:v>0.5885659567472995</c:v>
                </c:pt>
                <c:pt idx="130">
                  <c:v>0.59883040935672527</c:v>
                </c:pt>
                <c:pt idx="131">
                  <c:v>0.609154690788558</c:v>
                </c:pt>
                <c:pt idx="132">
                  <c:v>0.61953070549059108</c:v>
                </c:pt>
                <c:pt idx="133">
                  <c:v>0.62994993620526529</c:v>
                </c:pt>
                <c:pt idx="134">
                  <c:v>0.64040345417613109</c:v>
                </c:pt>
                <c:pt idx="135">
                  <c:v>0.65088193230573665</c:v>
                </c:pt>
                <c:pt idx="136">
                  <c:v>0.66137566137566162</c:v>
                </c:pt>
                <c:pt idx="137">
                  <c:v>0.67187456941632229</c:v>
                </c:pt>
                <c:pt idx="138">
                  <c:v>0.68236824428783138</c:v>
                </c:pt>
                <c:pt idx="139">
                  <c:v>0.69284595950369487</c:v>
                </c:pt>
                <c:pt idx="140">
                  <c:v>0.70329670329670324</c:v>
                </c:pt>
                <c:pt idx="141">
                  <c:v>0.71370921089131401</c:v>
                </c:pt>
                <c:pt idx="142">
                  <c:v>0.72407199990949089</c:v>
                </c:pt>
                <c:pt idx="143">
                  <c:v>0.73437340879785085</c:v>
                </c:pt>
                <c:pt idx="144">
                  <c:v>0.74460163812360391</c:v>
                </c:pt>
                <c:pt idx="145">
                  <c:v>0.75474479454578958</c:v>
                </c:pt>
                <c:pt idx="146">
                  <c:v>0.76479093722739377</c:v>
                </c:pt>
                <c:pt idx="147">
                  <c:v>0.77472812641384103</c:v>
                </c:pt>
                <c:pt idx="148">
                  <c:v>0.78454447386486215</c:v>
                </c:pt>
                <c:pt idx="149">
                  <c:v>0.79422819479066975</c:v>
                </c:pt>
                <c:pt idx="150">
                  <c:v>0.8037676609105181</c:v>
                </c:pt>
                <c:pt idx="151">
                  <c:v>0.81315145422290835</c:v>
                </c:pt>
                <c:pt idx="152">
                  <c:v>0.82236842105263164</c:v>
                </c:pt>
                <c:pt idx="153">
                  <c:v>0.8314077259212469</c:v>
                </c:pt>
                <c:pt idx="154">
                  <c:v>0.84025890477503384</c:v>
                </c:pt>
                <c:pt idx="155">
                  <c:v>0.8489119170984456</c:v>
                </c:pt>
                <c:pt idx="156">
                  <c:v>0.85735719644196773</c:v>
                </c:pt>
                <c:pt idx="157">
                  <c:v>0.86558569890128101</c:v>
                </c:pt>
                <c:pt idx="158">
                  <c:v>0.8735889490997939</c:v>
                </c:pt>
                <c:pt idx="159">
                  <c:v>0.88135908324884116</c:v>
                </c:pt>
                <c:pt idx="160">
                  <c:v>0.88888888888888884</c:v>
                </c:pt>
                <c:pt idx="161">
                  <c:v>0.89617184095050229</c:v>
                </c:pt>
                <c:pt idx="162">
                  <c:v>0.90320213381504122</c:v>
                </c:pt>
                <c:pt idx="163">
                  <c:v>0.90997470910134659</c:v>
                </c:pt>
                <c:pt idx="164">
                  <c:v>0.91648527895520671</c:v>
                </c:pt>
                <c:pt idx="165">
                  <c:v>0.92273034467222348</c:v>
                </c:pt>
                <c:pt idx="166">
                  <c:v>0.92870721054082672</c:v>
                </c:pt>
                <c:pt idx="167">
                  <c:v>0.93441399284954285</c:v>
                </c:pt>
                <c:pt idx="168">
                  <c:v>0.93984962406015038</c:v>
                </c:pt>
                <c:pt idx="169">
                  <c:v>0.94501385220500145</c:v>
                </c:pt>
                <c:pt idx="170">
                  <c:v>0.94990723562152135</c:v>
                </c:pt>
                <c:pt idx="171">
                  <c:v>0.95453113318878646</c:v>
                </c:pt>
                <c:pt idx="172">
                  <c:v>0.95888769027927601</c:v>
                </c:pt>
                <c:pt idx="173">
                  <c:v>0.96297982068262478</c:v>
                </c:pt>
                <c:pt idx="174">
                  <c:v>0.9668111847968941</c:v>
                </c:pt>
                <c:pt idx="175">
                  <c:v>0.97038616441601522</c:v>
                </c:pt>
                <c:pt idx="176">
                  <c:v>0.97370983446932824</c:v>
                </c:pt>
                <c:pt idx="177">
                  <c:v>0.9767879320903452</c:v>
                </c:pt>
                <c:pt idx="178">
                  <c:v>0.97962682340695839</c:v>
                </c:pt>
                <c:pt idx="179">
                  <c:v>0.98223346845438275</c:v>
                </c:pt>
                <c:pt idx="180">
                  <c:v>0.98461538461538467</c:v>
                </c:pt>
                <c:pt idx="181">
                  <c:v>0.98678060899011089</c:v>
                </c:pt>
                <c:pt idx="182">
                  <c:v>0.98873766009053132</c:v>
                </c:pt>
                <c:pt idx="183">
                  <c:v>0.99049549924261915</c:v>
                </c:pt>
                <c:pt idx="184">
                  <c:v>0.99206349206349209</c:v>
                </c:pt>
                <c:pt idx="185">
                  <c:v>0.99345137036138731</c:v>
                </c:pt>
                <c:pt idx="186">
                  <c:v>0.99466919478420335</c:v>
                </c:pt>
                <c:pt idx="187">
                  <c:v>0.99572731851799989</c:v>
                </c:pt>
                <c:pt idx="188">
                  <c:v>0.9966363523109506</c:v>
                </c:pt>
                <c:pt idx="189">
                  <c:v>0.99740713107137502</c:v>
                </c:pt>
                <c:pt idx="190">
                  <c:v>0.99805068226120852</c:v>
                </c:pt>
                <c:pt idx="191">
                  <c:v>0.99857819627912592</c:v>
                </c:pt>
                <c:pt idx="192">
                  <c:v>0.99900099900099892</c:v>
                </c:pt>
                <c:pt idx="193">
                  <c:v>0.99933052661986221</c:v>
                </c:pt>
                <c:pt idx="194">
                  <c:v>0.99957830290346261</c:v>
                </c:pt>
                <c:pt idx="195">
                  <c:v>0.99975591896509641</c:v>
                </c:pt>
                <c:pt idx="196">
                  <c:v>0.99987501562304715</c:v>
                </c:pt>
                <c:pt idx="197">
                  <c:v>0.99994726840576753</c:v>
                </c:pt>
                <c:pt idx="198">
                  <c:v>0.99998437524413675</c:v>
                </c:pt>
                <c:pt idx="199">
                  <c:v>0.99999804687881477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2-46E9-A597-86017D9E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2408"/>
        <c:axId val="289792800"/>
      </c:scatterChart>
      <c:valAx>
        <c:axId val="289792408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2800"/>
        <c:crosses val="autoZero"/>
        <c:crossBetween val="midCat"/>
      </c:valAx>
      <c:valAx>
        <c:axId val="28979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VPD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f_VPD!$E$5</c:f>
              <c:strCache>
                <c:ptCount val="1"/>
                <c:pt idx="0">
                  <c:v>fVPD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f_VPD!$D$6:$D$306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</c:numCache>
            </c:numRef>
          </c:xVal>
          <c:yVal>
            <c:numRef>
              <c:f>f_VPD!$E$6:$E$306</c:f>
              <c:numCache>
                <c:formatCode>General</c:formatCode>
                <c:ptCount val="301"/>
                <c:pt idx="0">
                  <c:v>1</c:v>
                </c:pt>
                <c:pt idx="1">
                  <c:v>0.99501247919268232</c:v>
                </c:pt>
                <c:pt idx="2">
                  <c:v>0.99004983374916811</c:v>
                </c:pt>
                <c:pt idx="3">
                  <c:v>0.98511193960306265</c:v>
                </c:pt>
                <c:pt idx="4">
                  <c:v>0.98019867330675525</c:v>
                </c:pt>
                <c:pt idx="5">
                  <c:v>0.97530991202833262</c:v>
                </c:pt>
                <c:pt idx="6">
                  <c:v>0.97044553354850815</c:v>
                </c:pt>
                <c:pt idx="7">
                  <c:v>0.96560541625756646</c:v>
                </c:pt>
                <c:pt idx="8">
                  <c:v>0.96078943915232318</c:v>
                </c:pt>
                <c:pt idx="9">
                  <c:v>0.95599748183309996</c:v>
                </c:pt>
                <c:pt idx="10">
                  <c:v>0.95122942450071402</c:v>
                </c:pt>
                <c:pt idx="11">
                  <c:v>0.94648514795348393</c:v>
                </c:pt>
                <c:pt idx="12">
                  <c:v>0.94176453358424872</c:v>
                </c:pt>
                <c:pt idx="13">
                  <c:v>0.93706746337740343</c:v>
                </c:pt>
                <c:pt idx="14">
                  <c:v>0.93239381990594827</c:v>
                </c:pt>
                <c:pt idx="15">
                  <c:v>0.92774348632855286</c:v>
                </c:pt>
                <c:pt idx="16">
                  <c:v>0.92311634638663576</c:v>
                </c:pt>
                <c:pt idx="17">
                  <c:v>0.91851228440145738</c:v>
                </c:pt>
                <c:pt idx="18">
                  <c:v>0.91393118527122819</c:v>
                </c:pt>
                <c:pt idx="19">
                  <c:v>0.90937293446823142</c:v>
                </c:pt>
                <c:pt idx="20">
                  <c:v>0.90483741803595952</c:v>
                </c:pt>
                <c:pt idx="21">
                  <c:v>0.90032452258626561</c:v>
                </c:pt>
                <c:pt idx="22">
                  <c:v>0.89583413529652822</c:v>
                </c:pt>
                <c:pt idx="23">
                  <c:v>0.89136614390683133</c:v>
                </c:pt>
                <c:pt idx="24">
                  <c:v>0.88692043671715748</c:v>
                </c:pt>
                <c:pt idx="25">
                  <c:v>0.88249690258459534</c:v>
                </c:pt>
                <c:pt idx="26">
                  <c:v>0.8780954309205613</c:v>
                </c:pt>
                <c:pt idx="27">
                  <c:v>0.87371591168803442</c:v>
                </c:pt>
                <c:pt idx="28">
                  <c:v>0.86935823539880575</c:v>
                </c:pt>
                <c:pt idx="29">
                  <c:v>0.86502229311074119</c:v>
                </c:pt>
                <c:pt idx="30">
                  <c:v>0.8607079764250577</c:v>
                </c:pt>
                <c:pt idx="31">
                  <c:v>0.85641517748361351</c:v>
                </c:pt>
                <c:pt idx="32">
                  <c:v>0.85214378896621124</c:v>
                </c:pt>
                <c:pt idx="33">
                  <c:v>0.84789370408791576</c:v>
                </c:pt>
                <c:pt idx="34">
                  <c:v>0.84366481659638359</c:v>
                </c:pt>
                <c:pt idx="35">
                  <c:v>0.83945702076920725</c:v>
                </c:pt>
                <c:pt idx="36">
                  <c:v>0.83527021141127189</c:v>
                </c:pt>
                <c:pt idx="37">
                  <c:v>0.83110428385212554</c:v>
                </c:pt>
                <c:pt idx="38">
                  <c:v>0.82695913394336218</c:v>
                </c:pt>
                <c:pt idx="39">
                  <c:v>0.8228346580560183</c:v>
                </c:pt>
                <c:pt idx="40">
                  <c:v>0.81873075307798182</c:v>
                </c:pt>
                <c:pt idx="41">
                  <c:v>0.81464731641141452</c:v>
                </c:pt>
                <c:pt idx="42">
                  <c:v>0.81058424597018708</c:v>
                </c:pt>
                <c:pt idx="43">
                  <c:v>0.80654144017732687</c:v>
                </c:pt>
                <c:pt idx="44">
                  <c:v>0.80251879796247849</c:v>
                </c:pt>
                <c:pt idx="45">
                  <c:v>0.79851621875937706</c:v>
                </c:pt>
                <c:pt idx="46">
                  <c:v>0.79453360250333405</c:v>
                </c:pt>
                <c:pt idx="47">
                  <c:v>0.79057084962873558</c:v>
                </c:pt>
                <c:pt idx="48">
                  <c:v>0.78662786106655347</c:v>
                </c:pt>
                <c:pt idx="49">
                  <c:v>0.78270453824186825</c:v>
                </c:pt>
                <c:pt idx="50">
                  <c:v>0.77880078307140488</c:v>
                </c:pt>
                <c:pt idx="51">
                  <c:v>0.77491649796108097</c:v>
                </c:pt>
                <c:pt idx="52">
                  <c:v>0.77105158580356636</c:v>
                </c:pt>
                <c:pt idx="53">
                  <c:v>0.76720594997585578</c:v>
                </c:pt>
                <c:pt idx="54">
                  <c:v>0.76337949433685326</c:v>
                </c:pt>
                <c:pt idx="55">
                  <c:v>0.75957212322496859</c:v>
                </c:pt>
                <c:pt idx="56">
                  <c:v>0.75578374145572558</c:v>
                </c:pt>
                <c:pt idx="57">
                  <c:v>0.75201425431938274</c:v>
                </c:pt>
                <c:pt idx="58">
                  <c:v>0.74826356757856538</c:v>
                </c:pt>
                <c:pt idx="59">
                  <c:v>0.74453158746590953</c:v>
                </c:pt>
                <c:pt idx="60">
                  <c:v>0.74081822068171799</c:v>
                </c:pt>
                <c:pt idx="61">
                  <c:v>0.73712337439162789</c:v>
                </c:pt>
                <c:pt idx="62">
                  <c:v>0.73344695622428946</c:v>
                </c:pt>
                <c:pt idx="63">
                  <c:v>0.72978887426905703</c:v>
                </c:pt>
                <c:pt idx="64">
                  <c:v>0.72614903707369116</c:v>
                </c:pt>
                <c:pt idx="65">
                  <c:v>0.72252735364207243</c:v>
                </c:pt>
                <c:pt idx="66">
                  <c:v>0.71892373343192639</c:v>
                </c:pt>
                <c:pt idx="67">
                  <c:v>0.71533808635256024</c:v>
                </c:pt>
                <c:pt idx="68">
                  <c:v>0.71177032276260999</c:v>
                </c:pt>
                <c:pt idx="69">
                  <c:v>0.70822035346780021</c:v>
                </c:pt>
                <c:pt idx="70">
                  <c:v>0.70468808971871377</c:v>
                </c:pt>
                <c:pt idx="71">
                  <c:v>0.70117344320857278</c:v>
                </c:pt>
                <c:pt idx="72">
                  <c:v>0.69767632607103136</c:v>
                </c:pt>
                <c:pt idx="73">
                  <c:v>0.6941966508779791</c:v>
                </c:pt>
                <c:pt idx="74">
                  <c:v>0.69073433063735501</c:v>
                </c:pt>
                <c:pt idx="75">
                  <c:v>0.68728927879097257</c:v>
                </c:pt>
                <c:pt idx="76">
                  <c:v>0.68386140921235627</c:v>
                </c:pt>
                <c:pt idx="77">
                  <c:v>0.68045063620458801</c:v>
                </c:pt>
                <c:pt idx="78">
                  <c:v>0.6770568744981651</c:v>
                </c:pt>
                <c:pt idx="79">
                  <c:v>0.67368003924886799</c:v>
                </c:pt>
                <c:pt idx="80">
                  <c:v>0.67032004603563966</c:v>
                </c:pt>
                <c:pt idx="81">
                  <c:v>0.66697681085847482</c:v>
                </c:pt>
                <c:pt idx="82">
                  <c:v>0.66365025013631984</c:v>
                </c:pt>
                <c:pt idx="83">
                  <c:v>0.6603402807049833</c:v>
                </c:pt>
                <c:pt idx="84">
                  <c:v>0.65704681981505719</c:v>
                </c:pt>
                <c:pt idx="85">
                  <c:v>0.65376978512984774</c:v>
                </c:pt>
                <c:pt idx="86">
                  <c:v>0.65050909472331697</c:v>
                </c:pt>
                <c:pt idx="87">
                  <c:v>0.64726466707803509</c:v>
                </c:pt>
                <c:pt idx="88">
                  <c:v>0.64403642108314185</c:v>
                </c:pt>
                <c:pt idx="89">
                  <c:v>0.64082427603231928</c:v>
                </c:pt>
                <c:pt idx="90">
                  <c:v>0.63762815162177378</c:v>
                </c:pt>
                <c:pt idx="91">
                  <c:v>0.63444796794822866</c:v>
                </c:pt>
                <c:pt idx="92">
                  <c:v>0.63128364550692651</c:v>
                </c:pt>
                <c:pt idx="93">
                  <c:v>0.62813510518964133</c:v>
                </c:pt>
                <c:pt idx="94">
                  <c:v>0.62500226828270133</c:v>
                </c:pt>
                <c:pt idx="95">
                  <c:v>0.62188505646502057</c:v>
                </c:pt>
                <c:pt idx="96">
                  <c:v>0.61878339180614139</c:v>
                </c:pt>
                <c:pt idx="97">
                  <c:v>0.61569719676428569</c:v>
                </c:pt>
                <c:pt idx="98">
                  <c:v>0.61262639418441667</c:v>
                </c:pt>
                <c:pt idx="99">
                  <c:v>0.60957090729630992</c:v>
                </c:pt>
                <c:pt idx="100">
                  <c:v>0.60653065971263398</c:v>
                </c:pt>
                <c:pt idx="101">
                  <c:v>0.6035055754270412</c:v>
                </c:pt>
                <c:pt idx="102">
                  <c:v>0.60049557881226656</c:v>
                </c:pt>
                <c:pt idx="103">
                  <c:v>0.59750059461823812</c:v>
                </c:pt>
                <c:pt idx="104">
                  <c:v>0.59452054797019493</c:v>
                </c:pt>
                <c:pt idx="105">
                  <c:v>0.59155536436681577</c:v>
                </c:pt>
                <c:pt idx="106">
                  <c:v>0.58860496967835585</c:v>
                </c:pt>
                <c:pt idx="107">
                  <c:v>0.58566929014479441</c:v>
                </c:pt>
                <c:pt idx="108">
                  <c:v>0.58274825237399031</c:v>
                </c:pt>
                <c:pt idx="109">
                  <c:v>0.57984178333984704</c:v>
                </c:pt>
                <c:pt idx="110">
                  <c:v>0.57694981038048743</c:v>
                </c:pt>
                <c:pt idx="111">
                  <c:v>0.57407226119643673</c:v>
                </c:pt>
                <c:pt idx="112">
                  <c:v>0.57120906384881553</c:v>
                </c:pt>
                <c:pt idx="113">
                  <c:v>0.5683601467575411</c:v>
                </c:pt>
                <c:pt idx="114">
                  <c:v>0.56552543869953775</c:v>
                </c:pt>
                <c:pt idx="115">
                  <c:v>0.56270486880695636</c:v>
                </c:pt>
                <c:pt idx="116">
                  <c:v>0.55989836656540271</c:v>
                </c:pt>
                <c:pt idx="117">
                  <c:v>0.55710586181217459</c:v>
                </c:pt>
                <c:pt idx="118">
                  <c:v>0.55432728473450776</c:v>
                </c:pt>
                <c:pt idx="119">
                  <c:v>0.55156256586783048</c:v>
                </c:pt>
                <c:pt idx="120">
                  <c:v>0.54881163609402717</c:v>
                </c:pt>
                <c:pt idx="121">
                  <c:v>0.54607442663971018</c:v>
                </c:pt>
                <c:pt idx="122">
                  <c:v>0.54335086907450048</c:v>
                </c:pt>
                <c:pt idx="123">
                  <c:v>0.54064089530931725</c:v>
                </c:pt>
                <c:pt idx="124">
                  <c:v>0.53794443759467525</c:v>
                </c:pt>
                <c:pt idx="125">
                  <c:v>0.53526142851899094</c:v>
                </c:pt>
                <c:pt idx="126">
                  <c:v>0.53259180100689796</c:v>
                </c:pt>
                <c:pt idx="127">
                  <c:v>0.5299354883175692</c:v>
                </c:pt>
                <c:pt idx="128">
                  <c:v>0.52729242404304932</c:v>
                </c:pt>
                <c:pt idx="129">
                  <c:v>0.52466254210659358</c:v>
                </c:pt>
                <c:pt idx="130">
                  <c:v>0.52204577676101682</c:v>
                </c:pt>
                <c:pt idx="131">
                  <c:v>0.51944206258704895</c:v>
                </c:pt>
                <c:pt idx="132">
                  <c:v>0.51685133449170007</c:v>
                </c:pt>
                <c:pt idx="133">
                  <c:v>0.5142735277066327</c:v>
                </c:pt>
                <c:pt idx="134">
                  <c:v>0.51170857778654322</c:v>
                </c:pt>
                <c:pt idx="135">
                  <c:v>0.50915642060754995</c:v>
                </c:pt>
                <c:pt idx="136">
                  <c:v>0.50661699236559044</c:v>
                </c:pt>
                <c:pt idx="137">
                  <c:v>0.5040902295748263</c:v>
                </c:pt>
                <c:pt idx="138">
                  <c:v>0.50157606906605634</c:v>
                </c:pt>
                <c:pt idx="139">
                  <c:v>0.49907444798513678</c:v>
                </c:pt>
                <c:pt idx="140">
                  <c:v>0.4965853037914103</c:v>
                </c:pt>
                <c:pt idx="141">
                  <c:v>0.49410857425614252</c:v>
                </c:pt>
                <c:pt idx="142">
                  <c:v>0.49164419746096594</c:v>
                </c:pt>
                <c:pt idx="143">
                  <c:v>0.48919211179633237</c:v>
                </c:pt>
                <c:pt idx="144">
                  <c:v>0.48675225595997246</c:v>
                </c:pt>
                <c:pt idx="145">
                  <c:v>0.4843245689553633</c:v>
                </c:pt>
                <c:pt idx="146">
                  <c:v>0.48190899009020327</c:v>
                </c:pt>
                <c:pt idx="147">
                  <c:v>0.47950545897489494</c:v>
                </c:pt>
                <c:pt idx="148">
                  <c:v>0.47711391552103521</c:v>
                </c:pt>
                <c:pt idx="149">
                  <c:v>0.47473429993991328</c:v>
                </c:pt>
                <c:pt idx="150">
                  <c:v>0.47236655274101552</c:v>
                </c:pt>
                <c:pt idx="151">
                  <c:v>0.47001061473053884</c:v>
                </c:pt>
                <c:pt idx="152">
                  <c:v>0.46766642700991012</c:v>
                </c:pt>
                <c:pt idx="153">
                  <c:v>0.46533393097431425</c:v>
                </c:pt>
                <c:pt idx="154">
                  <c:v>0.46301306831122896</c:v>
                </c:pt>
                <c:pt idx="155">
                  <c:v>0.46070378099896669</c:v>
                </c:pt>
                <c:pt idx="156">
                  <c:v>0.45840601130522446</c:v>
                </c:pt>
                <c:pt idx="157">
                  <c:v>0.45611970178564015</c:v>
                </c:pt>
                <c:pt idx="158">
                  <c:v>0.45384479528235672</c:v>
                </c:pt>
                <c:pt idx="159">
                  <c:v>0.45158123492259311</c:v>
                </c:pt>
                <c:pt idx="160">
                  <c:v>0.44932896411722245</c:v>
                </c:pt>
                <c:pt idx="161">
                  <c:v>0.44708792655935736</c:v>
                </c:pt>
                <c:pt idx="162">
                  <c:v>0.44485806622294199</c:v>
                </c:pt>
                <c:pt idx="163">
                  <c:v>0.44263932736135192</c:v>
                </c:pt>
                <c:pt idx="164">
                  <c:v>0.44043165450600008</c:v>
                </c:pt>
                <c:pt idx="165">
                  <c:v>0.43823499246495001</c:v>
                </c:pt>
                <c:pt idx="166">
                  <c:v>0.43604928632153633</c:v>
                </c:pt>
                <c:pt idx="167">
                  <c:v>0.43387448143299162</c:v>
                </c:pt>
                <c:pt idx="168">
                  <c:v>0.43171052342908034</c:v>
                </c:pt>
                <c:pt idx="169">
                  <c:v>0.42955735821073976</c:v>
                </c:pt>
                <c:pt idx="170">
                  <c:v>0.42741493194872726</c:v>
                </c:pt>
                <c:pt idx="171">
                  <c:v>0.42528319108227469</c:v>
                </c:pt>
                <c:pt idx="172">
                  <c:v>0.42316208231774932</c:v>
                </c:pt>
                <c:pt idx="173">
                  <c:v>0.42105155262732163</c:v>
                </c:pt>
                <c:pt idx="174">
                  <c:v>0.41895154924763944</c:v>
                </c:pt>
                <c:pt idx="175">
                  <c:v>0.41686201967850883</c:v>
                </c:pt>
                <c:pt idx="176">
                  <c:v>0.41478291168158177</c:v>
                </c:pt>
                <c:pt idx="177">
                  <c:v>0.41271417327905002</c:v>
                </c:pt>
                <c:pt idx="178">
                  <c:v>0.41065575275234578</c:v>
                </c:pt>
                <c:pt idx="179">
                  <c:v>0.40860759864084878</c:v>
                </c:pt>
                <c:pt idx="180">
                  <c:v>0.40656965974059939</c:v>
                </c:pt>
                <c:pt idx="181">
                  <c:v>0.40454188510301908</c:v>
                </c:pt>
                <c:pt idx="182">
                  <c:v>0.40252422403363619</c:v>
                </c:pt>
                <c:pt idx="183">
                  <c:v>0.40051662609081895</c:v>
                </c:pt>
                <c:pt idx="184">
                  <c:v>0.39851904108451436</c:v>
                </c:pt>
                <c:pt idx="185">
                  <c:v>0.39653141907499301</c:v>
                </c:pt>
                <c:pt idx="186">
                  <c:v>0.39455371037160125</c:v>
                </c:pt>
                <c:pt idx="187">
                  <c:v>0.39258586553151842</c:v>
                </c:pt>
                <c:pt idx="188">
                  <c:v>0.39062783535852114</c:v>
                </c:pt>
                <c:pt idx="189">
                  <c:v>0.38867957090175304</c:v>
                </c:pt>
                <c:pt idx="190">
                  <c:v>0.38674102345450118</c:v>
                </c:pt>
                <c:pt idx="191">
                  <c:v>0.38481214455297852</c:v>
                </c:pt>
                <c:pt idx="192">
                  <c:v>0.38289288597511195</c:v>
                </c:pt>
                <c:pt idx="193">
                  <c:v>0.38098319973933714</c:v>
                </c:pt>
                <c:pt idx="194">
                  <c:v>0.37908303810339872</c:v>
                </c:pt>
                <c:pt idx="195">
                  <c:v>0.37719235356315678</c:v>
                </c:pt>
                <c:pt idx="196">
                  <c:v>0.37531109885139941</c:v>
                </c:pt>
                <c:pt idx="197">
                  <c:v>0.37343922693666071</c:v>
                </c:pt>
                <c:pt idx="198">
                  <c:v>0.37157669102204544</c:v>
                </c:pt>
                <c:pt idx="199">
                  <c:v>0.36972344454405875</c:v>
                </c:pt>
                <c:pt idx="200">
                  <c:v>0.36787944117144206</c:v>
                </c:pt>
                <c:pt idx="201">
                  <c:v>0.36604463480401506</c:v>
                </c:pt>
                <c:pt idx="202">
                  <c:v>0.36421897957152299</c:v>
                </c:pt>
                <c:pt idx="203">
                  <c:v>0.36240242983248999</c:v>
                </c:pt>
                <c:pt idx="204">
                  <c:v>0.36059494017307792</c:v>
                </c:pt>
                <c:pt idx="205">
                  <c:v>0.35879646540595123</c:v>
                </c:pt>
                <c:pt idx="206">
                  <c:v>0.35700696056914699</c:v>
                </c:pt>
                <c:pt idx="207">
                  <c:v>0.35522638092495107</c:v>
                </c:pt>
                <c:pt idx="208">
                  <c:v>0.35345468195877966</c:v>
                </c:pt>
                <c:pt idx="209">
                  <c:v>0.35169181937806637</c:v>
                </c:pt>
                <c:pt idx="210">
                  <c:v>0.34993774911115488</c:v>
                </c:pt>
                <c:pt idx="211">
                  <c:v>0.34819242730619704</c:v>
                </c:pt>
                <c:pt idx="212">
                  <c:v>0.3464558103300569</c:v>
                </c:pt>
                <c:pt idx="213">
                  <c:v>0.34472785476721957</c:v>
                </c:pt>
                <c:pt idx="214">
                  <c:v>0.34300851741870603</c:v>
                </c:pt>
                <c:pt idx="215">
                  <c:v>0.3412977553009931</c:v>
                </c:pt>
                <c:pt idx="216">
                  <c:v>0.3395955256449385</c:v>
                </c:pt>
                <c:pt idx="217">
                  <c:v>0.33790178589471237</c:v>
                </c:pt>
                <c:pt idx="218">
                  <c:v>0.33621649370673262</c:v>
                </c:pt>
                <c:pt idx="219">
                  <c:v>0.3345396069486069</c:v>
                </c:pt>
                <c:pt idx="220">
                  <c:v>0.33287108369807888</c:v>
                </c:pt>
                <c:pt idx="221">
                  <c:v>0.33121088224198025</c:v>
                </c:pt>
                <c:pt idx="222">
                  <c:v>0.32955896107518828</c:v>
                </c:pt>
                <c:pt idx="223">
                  <c:v>0.32791527889958777</c:v>
                </c:pt>
                <c:pt idx="224">
                  <c:v>0.32627979462303863</c:v>
                </c:pt>
                <c:pt idx="225">
                  <c:v>0.32465246735834896</c:v>
                </c:pt>
                <c:pt idx="226">
                  <c:v>0.32303325642225211</c:v>
                </c:pt>
                <c:pt idx="227">
                  <c:v>0.32142212133439052</c:v>
                </c:pt>
                <c:pt idx="228">
                  <c:v>0.31981902181630301</c:v>
                </c:pt>
                <c:pt idx="229">
                  <c:v>0.31822391779041814</c:v>
                </c:pt>
                <c:pt idx="230">
                  <c:v>0.31663676937905233</c:v>
                </c:pt>
                <c:pt idx="231">
                  <c:v>0.31505753690341243</c:v>
                </c:pt>
                <c:pt idx="232">
                  <c:v>0.31348618088260438</c:v>
                </c:pt>
                <c:pt idx="233">
                  <c:v>0.31192266203264579</c:v>
                </c:pt>
                <c:pt idx="234">
                  <c:v>0.31036694126548398</c:v>
                </c:pt>
                <c:pt idx="235">
                  <c:v>0.30881897968801886</c:v>
                </c:pt>
                <c:pt idx="236">
                  <c:v>0.30727873860113025</c:v>
                </c:pt>
                <c:pt idx="237">
                  <c:v>0.30574617949871075</c:v>
                </c:pt>
                <c:pt idx="238">
                  <c:v>0.30422126406670297</c:v>
                </c:pt>
                <c:pt idx="239">
                  <c:v>0.3027039541821418</c:v>
                </c:pt>
                <c:pt idx="240">
                  <c:v>0.30119421191220097</c:v>
                </c:pt>
                <c:pt idx="241">
                  <c:v>0.29969199951324527</c:v>
                </c:pt>
                <c:pt idx="242">
                  <c:v>0.29819727942988628</c:v>
                </c:pt>
                <c:pt idx="243">
                  <c:v>0.29671001429404414</c:v>
                </c:pt>
                <c:pt idx="244">
                  <c:v>0.29523016692401305</c:v>
                </c:pt>
                <c:pt idx="245">
                  <c:v>0.2937577003235316</c:v>
                </c:pt>
                <c:pt idx="246">
                  <c:v>0.29229257768085826</c:v>
                </c:pt>
                <c:pt idx="247">
                  <c:v>0.29083476236785039</c:v>
                </c:pt>
                <c:pt idx="248">
                  <c:v>0.28938421793904939</c:v>
                </c:pt>
                <c:pt idx="249">
                  <c:v>0.287940908130769</c:v>
                </c:pt>
                <c:pt idx="250">
                  <c:v>0.28650479686018882</c:v>
                </c:pt>
                <c:pt idx="251">
                  <c:v>0.28507584822445237</c:v>
                </c:pt>
                <c:pt idx="252">
                  <c:v>0.28365402649976912</c:v>
                </c:pt>
                <c:pt idx="253">
                  <c:v>0.28223929614052201</c:v>
                </c:pt>
                <c:pt idx="254">
                  <c:v>0.28083162177837845</c:v>
                </c:pt>
                <c:pt idx="255">
                  <c:v>0.27943096822140601</c:v>
                </c:pt>
                <c:pt idx="256">
                  <c:v>0.2780373004531928</c:v>
                </c:pt>
                <c:pt idx="257">
                  <c:v>0.27665058363197204</c:v>
                </c:pt>
                <c:pt idx="258">
                  <c:v>0.275270783089751</c:v>
                </c:pt>
                <c:pt idx="259">
                  <c:v>0.2738978643314442</c:v>
                </c:pt>
                <c:pt idx="260">
                  <c:v>0.2725317930340112</c:v>
                </c:pt>
                <c:pt idx="261">
                  <c:v>0.27117253504559852</c:v>
                </c:pt>
                <c:pt idx="262">
                  <c:v>0.26982005638468548</c:v>
                </c:pt>
                <c:pt idx="263">
                  <c:v>0.2684743232392352</c:v>
                </c:pt>
                <c:pt idx="264">
                  <c:v>0.26713530196584895</c:v>
                </c:pt>
                <c:pt idx="265">
                  <c:v>0.26580295908892515</c:v>
                </c:pt>
                <c:pt idx="266">
                  <c:v>0.26447726129982252</c:v>
                </c:pt>
                <c:pt idx="267">
                  <c:v>0.26315817545602727</c:v>
                </c:pt>
                <c:pt idx="268">
                  <c:v>0.26184566858032454</c:v>
                </c:pt>
                <c:pt idx="269">
                  <c:v>0.2605397078599741</c:v>
                </c:pt>
                <c:pt idx="270">
                  <c:v>0.25924026064589001</c:v>
                </c:pt>
                <c:pt idx="271">
                  <c:v>0.25794729445182418</c:v>
                </c:pt>
                <c:pt idx="272">
                  <c:v>0.25666077695355438</c:v>
                </c:pt>
                <c:pt idx="273">
                  <c:v>0.25538067598807618</c:v>
                </c:pt>
                <c:pt idx="274">
                  <c:v>0.25410695955279877</c:v>
                </c:pt>
                <c:pt idx="275">
                  <c:v>0.25283959580474491</c:v>
                </c:pt>
                <c:pt idx="276">
                  <c:v>0.25157855305975496</c:v>
                </c:pt>
                <c:pt idx="277">
                  <c:v>0.25032379979169456</c:v>
                </c:pt>
                <c:pt idx="278">
                  <c:v>0.24907530463166661</c:v>
                </c:pt>
                <c:pt idx="279">
                  <c:v>0.24783303636722714</c:v>
                </c:pt>
                <c:pt idx="280">
                  <c:v>0.24659696394160485</c:v>
                </c:pt>
                <c:pt idx="281">
                  <c:v>0.24536705645292475</c:v>
                </c:pt>
                <c:pt idx="282">
                  <c:v>0.24414328315343548</c:v>
                </c:pt>
                <c:pt idx="283">
                  <c:v>0.24292561344874083</c:v>
                </c:pt>
                <c:pt idx="284">
                  <c:v>0.24171401689703481</c:v>
                </c:pt>
                <c:pt idx="285">
                  <c:v>0.24050846320834046</c:v>
                </c:pt>
                <c:pt idx="286">
                  <c:v>0.23930892224375289</c:v>
                </c:pt>
                <c:pt idx="287">
                  <c:v>0.23811536401468539</c:v>
                </c:pt>
                <c:pt idx="288">
                  <c:v>0.2369277586821201</c:v>
                </c:pt>
                <c:pt idx="289">
                  <c:v>0.23574607655586183</c:v>
                </c:pt>
                <c:pt idx="290">
                  <c:v>0.23457028809379593</c:v>
                </c:pt>
                <c:pt idx="291">
                  <c:v>0.23340036390114965</c:v>
                </c:pt>
                <c:pt idx="292">
                  <c:v>0.23223627472975714</c:v>
                </c:pt>
                <c:pt idx="293">
                  <c:v>0.23107799147732849</c:v>
                </c:pt>
                <c:pt idx="294">
                  <c:v>0.22992548518672212</c:v>
                </c:pt>
                <c:pt idx="295">
                  <c:v>0.2287787270452207</c:v>
                </c:pt>
                <c:pt idx="296">
                  <c:v>0.22763768838381102</c:v>
                </c:pt>
                <c:pt idx="297">
                  <c:v>0.22650234067646705</c:v>
                </c:pt>
                <c:pt idx="298">
                  <c:v>0.22537265553943697</c:v>
                </c:pt>
                <c:pt idx="299">
                  <c:v>0.22424860473053357</c:v>
                </c:pt>
                <c:pt idx="300">
                  <c:v>0.22313016014842804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2-483B-B555-39F8808C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3976"/>
        <c:axId val="289794368"/>
      </c:scatterChart>
      <c:valAx>
        <c:axId val="289793976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VPD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4368"/>
        <c:crosses val="autoZero"/>
        <c:crossBetween val="midCat"/>
      </c:valAx>
      <c:valAx>
        <c:axId val="289794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f_VPD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Nutrition (FR)</a:t>
            </a:r>
          </a:p>
          <a:p>
            <a:pPr>
              <a:defRPr/>
            </a:pPr>
            <a:r>
              <a:rPr lang="en-US"/>
              <a:t>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f_Nutr!$E$5</c:f>
              <c:strCache>
                <c:ptCount val="1"/>
                <c:pt idx="0">
                  <c:v>fNutr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f_Nutr!$D$6:$D$106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f_Nutr!$E$6:$E$106</c:f>
              <c:numCache>
                <c:formatCode>General</c:formatCode>
                <c:ptCount val="101"/>
                <c:pt idx="0">
                  <c:v>0.37</c:v>
                </c:pt>
                <c:pt idx="1">
                  <c:v>0.37629999999999997</c:v>
                </c:pt>
                <c:pt idx="2">
                  <c:v>0.38260000000000005</c:v>
                </c:pt>
                <c:pt idx="3">
                  <c:v>0.38890000000000002</c:v>
                </c:pt>
                <c:pt idx="4">
                  <c:v>0.3952</c:v>
                </c:pt>
                <c:pt idx="5">
                  <c:v>0.40150000000000008</c:v>
                </c:pt>
                <c:pt idx="6">
                  <c:v>0.40780000000000005</c:v>
                </c:pt>
                <c:pt idx="7">
                  <c:v>0.41410000000000002</c:v>
                </c:pt>
                <c:pt idx="8">
                  <c:v>0.4204</c:v>
                </c:pt>
                <c:pt idx="9">
                  <c:v>0.42669999999999997</c:v>
                </c:pt>
                <c:pt idx="10">
                  <c:v>0.43299999999999994</c:v>
                </c:pt>
                <c:pt idx="11">
                  <c:v>0.43930000000000002</c:v>
                </c:pt>
                <c:pt idx="12">
                  <c:v>0.4456</c:v>
                </c:pt>
                <c:pt idx="13">
                  <c:v>0.45189999999999997</c:v>
                </c:pt>
                <c:pt idx="14">
                  <c:v>0.45820000000000005</c:v>
                </c:pt>
                <c:pt idx="15">
                  <c:v>0.46450000000000002</c:v>
                </c:pt>
                <c:pt idx="16">
                  <c:v>0.4708</c:v>
                </c:pt>
                <c:pt idx="17">
                  <c:v>0.47709999999999997</c:v>
                </c:pt>
                <c:pt idx="18">
                  <c:v>0.48340000000000005</c:v>
                </c:pt>
                <c:pt idx="19">
                  <c:v>0.48970000000000002</c:v>
                </c:pt>
                <c:pt idx="20">
                  <c:v>0.496</c:v>
                </c:pt>
                <c:pt idx="21">
                  <c:v>0.50229999999999997</c:v>
                </c:pt>
                <c:pt idx="22">
                  <c:v>0.50860000000000005</c:v>
                </c:pt>
                <c:pt idx="23">
                  <c:v>0.51490000000000014</c:v>
                </c:pt>
                <c:pt idx="24">
                  <c:v>0.52120000000000011</c:v>
                </c:pt>
                <c:pt idx="25">
                  <c:v>0.52749999999999997</c:v>
                </c:pt>
                <c:pt idx="26">
                  <c:v>0.53380000000000005</c:v>
                </c:pt>
                <c:pt idx="27">
                  <c:v>0.54010000000000002</c:v>
                </c:pt>
                <c:pt idx="28">
                  <c:v>0.5464</c:v>
                </c:pt>
                <c:pt idx="29">
                  <c:v>0.55269999999999997</c:v>
                </c:pt>
                <c:pt idx="30">
                  <c:v>0.55900000000000005</c:v>
                </c:pt>
                <c:pt idx="31">
                  <c:v>0.56530000000000002</c:v>
                </c:pt>
                <c:pt idx="32">
                  <c:v>0.57160000000000011</c:v>
                </c:pt>
                <c:pt idx="33">
                  <c:v>0.57790000000000008</c:v>
                </c:pt>
                <c:pt idx="34">
                  <c:v>0.58420000000000005</c:v>
                </c:pt>
                <c:pt idx="35">
                  <c:v>0.59050000000000002</c:v>
                </c:pt>
                <c:pt idx="36">
                  <c:v>0.5968</c:v>
                </c:pt>
                <c:pt idx="37">
                  <c:v>0.60310000000000008</c:v>
                </c:pt>
                <c:pt idx="38">
                  <c:v>0.60940000000000005</c:v>
                </c:pt>
                <c:pt idx="39">
                  <c:v>0.61570000000000014</c:v>
                </c:pt>
                <c:pt idx="40">
                  <c:v>0.62200000000000011</c:v>
                </c:pt>
                <c:pt idx="41">
                  <c:v>0.62830000000000008</c:v>
                </c:pt>
                <c:pt idx="42">
                  <c:v>0.63460000000000005</c:v>
                </c:pt>
                <c:pt idx="43">
                  <c:v>0.64090000000000003</c:v>
                </c:pt>
                <c:pt idx="44">
                  <c:v>0.64720000000000011</c:v>
                </c:pt>
                <c:pt idx="45">
                  <c:v>0.65350000000000019</c:v>
                </c:pt>
                <c:pt idx="46">
                  <c:v>0.65980000000000016</c:v>
                </c:pt>
                <c:pt idx="47">
                  <c:v>0.66610000000000014</c:v>
                </c:pt>
                <c:pt idx="48">
                  <c:v>0.67240000000000011</c:v>
                </c:pt>
                <c:pt idx="49">
                  <c:v>0.67870000000000008</c:v>
                </c:pt>
                <c:pt idx="50">
                  <c:v>0.68500000000000016</c:v>
                </c:pt>
                <c:pt idx="51">
                  <c:v>0.69130000000000014</c:v>
                </c:pt>
                <c:pt idx="52">
                  <c:v>0.69760000000000022</c:v>
                </c:pt>
                <c:pt idx="53">
                  <c:v>0.70390000000000019</c:v>
                </c:pt>
                <c:pt idx="54">
                  <c:v>0.71020000000000016</c:v>
                </c:pt>
                <c:pt idx="55">
                  <c:v>0.71650000000000014</c:v>
                </c:pt>
                <c:pt idx="56">
                  <c:v>0.72280000000000011</c:v>
                </c:pt>
                <c:pt idx="57">
                  <c:v>0.72910000000000019</c:v>
                </c:pt>
                <c:pt idx="58">
                  <c:v>0.73540000000000016</c:v>
                </c:pt>
                <c:pt idx="59">
                  <c:v>0.74170000000000025</c:v>
                </c:pt>
                <c:pt idx="60">
                  <c:v>0.74800000000000022</c:v>
                </c:pt>
                <c:pt idx="61">
                  <c:v>0.75430000000000019</c:v>
                </c:pt>
                <c:pt idx="62">
                  <c:v>0.76060000000000016</c:v>
                </c:pt>
                <c:pt idx="63">
                  <c:v>0.76690000000000025</c:v>
                </c:pt>
                <c:pt idx="64">
                  <c:v>0.77320000000000022</c:v>
                </c:pt>
                <c:pt idx="65">
                  <c:v>0.77950000000000019</c:v>
                </c:pt>
                <c:pt idx="66">
                  <c:v>0.78580000000000028</c:v>
                </c:pt>
                <c:pt idx="67">
                  <c:v>0.79210000000000025</c:v>
                </c:pt>
                <c:pt idx="68">
                  <c:v>0.79840000000000022</c:v>
                </c:pt>
                <c:pt idx="69">
                  <c:v>0.80470000000000019</c:v>
                </c:pt>
                <c:pt idx="70">
                  <c:v>0.81100000000000028</c:v>
                </c:pt>
                <c:pt idx="71">
                  <c:v>0.81730000000000025</c:v>
                </c:pt>
                <c:pt idx="72">
                  <c:v>0.82360000000000022</c:v>
                </c:pt>
                <c:pt idx="73">
                  <c:v>0.8299000000000003</c:v>
                </c:pt>
                <c:pt idx="74">
                  <c:v>0.83620000000000028</c:v>
                </c:pt>
                <c:pt idx="75">
                  <c:v>0.84250000000000025</c:v>
                </c:pt>
                <c:pt idx="76">
                  <c:v>0.84880000000000022</c:v>
                </c:pt>
                <c:pt idx="77">
                  <c:v>0.8551000000000003</c:v>
                </c:pt>
                <c:pt idx="78">
                  <c:v>0.86140000000000028</c:v>
                </c:pt>
                <c:pt idx="79">
                  <c:v>0.86770000000000036</c:v>
                </c:pt>
                <c:pt idx="80">
                  <c:v>0.87400000000000033</c:v>
                </c:pt>
                <c:pt idx="81">
                  <c:v>0.8803000000000003</c:v>
                </c:pt>
                <c:pt idx="82">
                  <c:v>0.88660000000000028</c:v>
                </c:pt>
                <c:pt idx="83">
                  <c:v>0.89290000000000036</c:v>
                </c:pt>
                <c:pt idx="84">
                  <c:v>0.89920000000000033</c:v>
                </c:pt>
                <c:pt idx="85">
                  <c:v>0.9055000000000003</c:v>
                </c:pt>
                <c:pt idx="86">
                  <c:v>0.91180000000000039</c:v>
                </c:pt>
                <c:pt idx="87">
                  <c:v>0.91810000000000036</c:v>
                </c:pt>
                <c:pt idx="88">
                  <c:v>0.92440000000000033</c:v>
                </c:pt>
                <c:pt idx="89">
                  <c:v>0.9307000000000003</c:v>
                </c:pt>
                <c:pt idx="90">
                  <c:v>0.93700000000000039</c:v>
                </c:pt>
                <c:pt idx="91">
                  <c:v>0.94330000000000036</c:v>
                </c:pt>
                <c:pt idx="92">
                  <c:v>0.94960000000000033</c:v>
                </c:pt>
                <c:pt idx="93">
                  <c:v>0.95590000000000042</c:v>
                </c:pt>
                <c:pt idx="94">
                  <c:v>0.96220000000000039</c:v>
                </c:pt>
                <c:pt idx="95">
                  <c:v>0.96850000000000036</c:v>
                </c:pt>
                <c:pt idx="96">
                  <c:v>0.97480000000000044</c:v>
                </c:pt>
                <c:pt idx="97">
                  <c:v>0.98110000000000042</c:v>
                </c:pt>
                <c:pt idx="98">
                  <c:v>0.98740000000000039</c:v>
                </c:pt>
                <c:pt idx="99">
                  <c:v>0.99370000000000036</c:v>
                </c:pt>
                <c:pt idx="10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1-4BF9-ADC0-B1DA2C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5152"/>
        <c:axId val="289795544"/>
      </c:scatterChart>
      <c:valAx>
        <c:axId val="28979515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5544"/>
        <c:crosses val="autoZero"/>
        <c:crossBetween val="midCat"/>
      </c:valAx>
      <c:valAx>
        <c:axId val="289795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f_VPD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Frost</a:t>
            </a:r>
          </a:p>
          <a:p>
            <a:pPr>
              <a:defRPr/>
            </a:pPr>
            <a:r>
              <a:rPr lang="en-US"/>
              <a:t>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f_Frost!$E$5</c:f>
              <c:strCache>
                <c:ptCount val="1"/>
                <c:pt idx="0">
                  <c:v>fNutr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f_Frost!$D$6:$D$56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f_Frost!$E$6:$E$56</c:f>
              <c:numCache>
                <c:formatCode>General</c:formatCode>
                <c:ptCount val="51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D-4FFC-9438-64E62CFF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2016"/>
        <c:axId val="289791624"/>
      </c:scatterChart>
      <c:valAx>
        <c:axId val="289792016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Frost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1624"/>
        <c:crosses val="autoZero"/>
        <c:crossBetween val="midCat"/>
      </c:valAx>
      <c:valAx>
        <c:axId val="289791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f_Frost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  <a:p>
            <a:pPr>
              <a:defRPr/>
            </a:pPr>
            <a:r>
              <a:rPr lang="en-US"/>
              <a:t> Modifier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f_Age!$F$5</c:f>
              <c:strCache>
                <c:ptCount val="1"/>
                <c:pt idx="0">
                  <c:v>fAge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f_Age!$D$6:$D$306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f_Age!$F$6:$F$306</c:f>
              <c:numCache>
                <c:formatCode>General</c:formatCode>
                <c:ptCount val="301"/>
                <c:pt idx="0">
                  <c:v>1</c:v>
                </c:pt>
                <c:pt idx="1">
                  <c:v>0.99999999984842747</c:v>
                </c:pt>
                <c:pt idx="2">
                  <c:v>0.99999999757483926</c:v>
                </c:pt>
                <c:pt idx="3">
                  <c:v>0.99999998772262344</c:v>
                </c:pt>
                <c:pt idx="4">
                  <c:v>0.9999999611974284</c:v>
                </c:pt>
                <c:pt idx="5">
                  <c:v>0.99999990526716453</c:v>
                </c:pt>
                <c:pt idx="6">
                  <c:v>0.99999980356201257</c:v>
                </c:pt>
                <c:pt idx="7">
                  <c:v>0.99999963607443754</c:v>
                </c:pt>
                <c:pt idx="8">
                  <c:v>0.99999937915921655</c:v>
                </c:pt>
                <c:pt idx="9">
                  <c:v>0.99999900553348176</c:v>
                </c:pt>
                <c:pt idx="10">
                  <c:v>0.99999848427678739</c:v>
                </c:pt>
                <c:pt idx="11">
                  <c:v>0.9999977808312055</c:v>
                </c:pt>
                <c:pt idx="12">
                  <c:v>0.99999685700146068</c:v>
                </c:pt>
                <c:pt idx="13">
                  <c:v>0.99999567095511133</c:v>
                </c:pt>
                <c:pt idx="14">
                  <c:v>0.99999417722278539</c:v>
                </c:pt>
                <c:pt idx="15">
                  <c:v>0.99999232669848537</c:v>
                </c:pt>
                <c:pt idx="16">
                  <c:v>0.99999006663996992</c:v>
                </c:pt>
                <c:pt idx="17">
                  <c:v>0.99998734066922812</c:v>
                </c:pt>
                <c:pt idx="18">
                  <c:v>0.99998408877305656</c:v>
                </c:pt>
                <c:pt idx="19">
                  <c:v>0.99998024730375701</c:v>
                </c:pt>
                <c:pt idx="20">
                  <c:v>0.99997574897996522</c:v>
                </c:pt>
                <c:pt idx="21">
                  <c:v>0.99997052288763344</c:v>
                </c:pt>
                <c:pt idx="22">
                  <c:v>0.99996449448117808</c:v>
                </c:pt>
                <c:pt idx="23">
                  <c:v>0.99995758558481262</c:v>
                </c:pt>
                <c:pt idx="24">
                  <c:v>0.99994971439408642</c:v>
                </c:pt>
                <c:pt idx="25">
                  <c:v>0.99994079547764592</c:v>
                </c:pt>
                <c:pt idx="26">
                  <c:v>0.99993073977924152</c:v>
                </c:pt>
                <c:pt idx="27">
                  <c:v>0.99991945462000131</c:v>
                </c:pt>
                <c:pt idx="28">
                  <c:v>0.99990684370099281</c:v>
                </c:pt>
                <c:pt idx="29">
                  <c:v>0.99989280710609962</c:v>
                </c:pt>
                <c:pt idx="30">
                  <c:v>0.99987724130523192</c:v>
                </c:pt>
                <c:pt idx="31">
                  <c:v>0.999860039157901</c:v>
                </c:pt>
                <c:pt idx="32">
                  <c:v>0.99984108991718357</c:v>
                </c:pt>
                <c:pt idx="33">
                  <c:v>0.99982027923409722</c:v>
                </c:pt>
                <c:pt idx="34">
                  <c:v>0.99979748916242406</c:v>
                </c:pt>
                <c:pt idx="35">
                  <c:v>0.99977259816400255</c:v>
                </c:pt>
                <c:pt idx="36">
                  <c:v>0.99974548111452322</c:v>
                </c:pt>
                <c:pt idx="37">
                  <c:v>0.99971600930985538</c:v>
                </c:pt>
                <c:pt idx="38">
                  <c:v>0.99968405047293685</c:v>
                </c:pt>
                <c:pt idx="39">
                  <c:v>0.99964946876126126</c:v>
                </c:pt>
                <c:pt idx="40">
                  <c:v>0.99961212477499028</c:v>
                </c:pt>
                <c:pt idx="41">
                  <c:v>0.99957187556573057</c:v>
                </c:pt>
                <c:pt idx="42">
                  <c:v>0.99952857464600664</c:v>
                </c:pt>
                <c:pt idx="43">
                  <c:v>0.99948207199946515</c:v>
                </c:pt>
                <c:pt idx="44">
                  <c:v>0.99943221409184646</c:v>
                </c:pt>
                <c:pt idx="45">
                  <c:v>0.99937884388276244</c:v>
                </c:pt>
                <c:pt idx="46">
                  <c:v>0.99932180083831446</c:v>
                </c:pt>
                <c:pt idx="47">
                  <c:v>0.99926092094459251</c:v>
                </c:pt>
                <c:pt idx="48">
                  <c:v>0.99919603672209256</c:v>
                </c:pt>
                <c:pt idx="49">
                  <c:v>0.99912697724109334</c:v>
                </c:pt>
                <c:pt idx="50">
                  <c:v>0.99905356813803081</c:v>
                </c:pt>
                <c:pt idx="51">
                  <c:v>0.99897563163291114</c:v>
                </c:pt>
                <c:pt idx="52">
                  <c:v>0.99889298654780645</c:v>
                </c:pt>
                <c:pt idx="53">
                  <c:v>0.99880544832646889</c:v>
                </c:pt>
                <c:pt idx="54">
                  <c:v>0.99871282905511294</c:v>
                </c:pt>
                <c:pt idx="55">
                  <c:v>0.99861493748440255</c:v>
                </c:pt>
                <c:pt idx="56">
                  <c:v>0.99851157905268895</c:v>
                </c:pt>
                <c:pt idx="57">
                  <c:v>0.99840255591054305</c:v>
                </c:pt>
                <c:pt idx="58">
                  <c:v>0.99828766694662485</c:v>
                </c:pt>
                <c:pt idx="59">
                  <c:v>0.99816670781493477</c:v>
                </c:pt>
                <c:pt idx="60">
                  <c:v>0.99803947096349288</c:v>
                </c:pt>
                <c:pt idx="61">
                  <c:v>0.99790574566448687</c:v>
                </c:pt>
                <c:pt idx="62">
                  <c:v>0.99776531804593904</c:v>
                </c:pt>
                <c:pt idx="63">
                  <c:v>0.99761797112493178</c:v>
                </c:pt>
                <c:pt idx="64">
                  <c:v>0.99746348484244141</c:v>
                </c:pt>
                <c:pt idx="65">
                  <c:v>0.99730163609982159</c:v>
                </c:pt>
                <c:pt idx="66">
                  <c:v>0.99713219879698423</c:v>
                </c:pt>
                <c:pt idx="67">
                  <c:v>0.99695494387232142</c:v>
                </c:pt>
                <c:pt idx="68">
                  <c:v>0.99676963934441354</c:v>
                </c:pt>
                <c:pt idx="69">
                  <c:v>0.99657605035556751</c:v>
                </c:pt>
                <c:pt idx="70">
                  <c:v>0.99637393921723105</c:v>
                </c:pt>
                <c:pt idx="71">
                  <c:v>0.99616306545732491</c:v>
                </c:pt>
                <c:pt idx="72">
                  <c:v>0.99594318586953678</c:v>
                </c:pt>
                <c:pt idx="73">
                  <c:v>0.99571405456462347</c:v>
                </c:pt>
                <c:pt idx="74">
                  <c:v>0.99547542302375536</c:v>
                </c:pt>
                <c:pt idx="75">
                  <c:v>0.99522704015395669</c:v>
                </c:pt>
                <c:pt idx="76">
                  <c:v>0.99496865234566922</c:v>
                </c:pt>
                <c:pt idx="77">
                  <c:v>0.99470000353249255</c:v>
                </c:pt>
                <c:pt idx="78">
                  <c:v>0.99442083525312874</c:v>
                </c:pt>
                <c:pt idx="79">
                  <c:v>0.99413088671557737</c:v>
                </c:pt>
                <c:pt idx="80">
                  <c:v>0.99382989486361539</c:v>
                </c:pt>
                <c:pt idx="81">
                  <c:v>0.99351759444559484</c:v>
                </c:pt>
                <c:pt idx="82">
                  <c:v>0.99319371808559997</c:v>
                </c:pt>
                <c:pt idx="83">
                  <c:v>0.99285799635698757</c:v>
                </c:pt>
                <c:pt idx="84">
                  <c:v>0.99251015785835173</c:v>
                </c:pt>
                <c:pt idx="85">
                  <c:v>0.99214992929193613</c:v>
                </c:pt>
                <c:pt idx="86">
                  <c:v>0.99177703554452534</c:v>
                </c:pt>
                <c:pt idx="87">
                  <c:v>0.99139119977084134</c:v>
                </c:pt>
                <c:pt idx="88">
                  <c:v>0.99099214347946962</c:v>
                </c:pt>
                <c:pt idx="89">
                  <c:v>0.9905795866213386</c:v>
                </c:pt>
                <c:pt idx="90">
                  <c:v>0.99015324768077062</c:v>
                </c:pt>
                <c:pt idx="91">
                  <c:v>0.98971284376912561</c:v>
                </c:pt>
                <c:pt idx="92">
                  <c:v>0.98925809072105098</c:v>
                </c:pt>
                <c:pt idx="93">
                  <c:v>0.98878870319335399</c:v>
                </c:pt>
                <c:pt idx="94">
                  <c:v>0.98830439476650478</c:v>
                </c:pt>
                <c:pt idx="95">
                  <c:v>0.98780487804878048</c:v>
                </c:pt>
                <c:pt idx="96">
                  <c:v>0.98728986478305403</c:v>
                </c:pt>
                <c:pt idx="97">
                  <c:v>0.98675906595623297</c:v>
                </c:pt>
                <c:pt idx="98">
                  <c:v>0.98621219191134479</c:v>
                </c:pt>
                <c:pt idx="99">
                  <c:v>0.98564895246226758</c:v>
                </c:pt>
                <c:pt idx="100">
                  <c:v>0.98506905701109948</c:v>
                </c:pt>
                <c:pt idx="101">
                  <c:v>0.98447221466815316</c:v>
                </c:pt>
                <c:pt idx="102">
                  <c:v>0.9838581343745666</c:v>
                </c:pt>
                <c:pt idx="103">
                  <c:v>0.9832265250275114</c:v>
                </c:pt>
                <c:pt idx="104">
                  <c:v>0.98257709560797613</c:v>
                </c:pt>
                <c:pt idx="105">
                  <c:v>0.98190955531110147</c:v>
                </c:pt>
                <c:pt idx="106">
                  <c:v>0.98122361367904032</c:v>
                </c:pt>
                <c:pt idx="107">
                  <c:v>0.9805189807363085</c:v>
                </c:pt>
                <c:pt idx="108">
                  <c:v>0.97979536712758952</c:v>
                </c:pt>
                <c:pt idx="109">
                  <c:v>0.97905248425795577</c:v>
                </c:pt>
                <c:pt idx="110">
                  <c:v>0.97829004443545686</c:v>
                </c:pt>
                <c:pt idx="111">
                  <c:v>0.97750776101603198</c:v>
                </c:pt>
                <c:pt idx="112">
                  <c:v>0.97670534855068625</c:v>
                </c:pt>
                <c:pt idx="113">
                  <c:v>0.97588252293487976</c:v>
                </c:pt>
                <c:pt idx="114">
                  <c:v>0.97503900156006229</c:v>
                </c:pt>
                <c:pt idx="115">
                  <c:v>0.9741745034672894</c:v>
                </c:pt>
                <c:pt idx="116">
                  <c:v>0.97328874950284638</c:v>
                </c:pt>
                <c:pt idx="117">
                  <c:v>0.97238146247580681</c:v>
                </c:pt>
                <c:pt idx="118">
                  <c:v>0.971452367317443</c:v>
                </c:pt>
                <c:pt idx="119">
                  <c:v>0.97050119124240175</c:v>
                </c:pt>
                <c:pt idx="120">
                  <c:v>0.96952766391155876</c:v>
                </c:pt>
                <c:pt idx="121">
                  <c:v>0.96853151759645228</c:v>
                </c:pt>
                <c:pt idx="122">
                  <c:v>0.96751248734520001</c:v>
                </c:pt>
                <c:pt idx="123">
                  <c:v>0.96647031114979221</c:v>
                </c:pt>
                <c:pt idx="124">
                  <c:v>0.96540473011465389</c:v>
                </c:pt>
                <c:pt idx="125">
                  <c:v>0.96431548862635841</c:v>
                </c:pt>
                <c:pt idx="126">
                  <c:v>0.96320233452437987</c:v>
                </c:pt>
                <c:pt idx="127">
                  <c:v>0.96206501927275401</c:v>
                </c:pt>
                <c:pt idx="128">
                  <c:v>0.96090329813252451</c:v>
                </c:pt>
                <c:pt idx="129">
                  <c:v>0.95971693033484162</c:v>
                </c:pt>
                <c:pt idx="130">
                  <c:v>0.95850567925457397</c:v>
                </c:pt>
                <c:pt idx="131">
                  <c:v>0.95726931258429404</c:v>
                </c:pt>
                <c:pt idx="132">
                  <c:v>0.95600760250849304</c:v>
                </c:pt>
                <c:pt idx="133">
                  <c:v>0.95472032587787115</c:v>
                </c:pt>
                <c:pt idx="134">
                  <c:v>0.9534072643835555</c:v>
                </c:pt>
                <c:pt idx="135">
                  <c:v>0.95206820473108222</c:v>
                </c:pt>
                <c:pt idx="136">
                  <c:v>0.95070293881398626</c:v>
                </c:pt>
                <c:pt idx="137">
                  <c:v>0.94931126388683007</c:v>
                </c:pt>
                <c:pt idx="138">
                  <c:v>0.94789298273750577</c:v>
                </c:pt>
                <c:pt idx="139">
                  <c:v>0.94644790385863775</c:v>
                </c:pt>
                <c:pt idx="140">
                  <c:v>0.94497584161791015</c:v>
                </c:pt>
                <c:pt idx="141">
                  <c:v>0.94347661642714431</c:v>
                </c:pt>
                <c:pt idx="142">
                  <c:v>0.94195005490994343</c:v>
                </c:pt>
                <c:pt idx="143">
                  <c:v>0.94039599006772356</c:v>
                </c:pt>
                <c:pt idx="144">
                  <c:v>0.93881426144394564</c:v>
                </c:pt>
                <c:pt idx="145">
                  <c:v>0.93720471528636151</c:v>
                </c:pt>
                <c:pt idx="146">
                  <c:v>0.93556720470708687</c:v>
                </c:pt>
                <c:pt idx="147">
                  <c:v>0.93390158984031102</c:v>
                </c:pt>
                <c:pt idx="148">
                  <c:v>0.93220773799745127</c:v>
                </c:pt>
                <c:pt idx="149">
                  <c:v>0.93048552381956362</c:v>
                </c:pt>
                <c:pt idx="150">
                  <c:v>0.92873482942681418</c:v>
                </c:pt>
                <c:pt idx="151">
                  <c:v>0.9269555445648231</c:v>
                </c:pt>
                <c:pt idx="152">
                  <c:v>0.92514756674768373</c:v>
                </c:pt>
                <c:pt idx="153">
                  <c:v>0.92331080139747257</c:v>
                </c:pt>
                <c:pt idx="154">
                  <c:v>0.92144516198005177</c:v>
                </c:pt>
                <c:pt idx="155">
                  <c:v>0.91955057013697949</c:v>
                </c:pt>
                <c:pt idx="156">
                  <c:v>0.91762695581333964</c:v>
                </c:pt>
                <c:pt idx="157">
                  <c:v>0.91567425738130104</c:v>
                </c:pt>
                <c:pt idx="158">
                  <c:v>0.91369242175922816</c:v>
                </c:pt>
                <c:pt idx="159">
                  <c:v>0.91168140452615387</c:v>
                </c:pt>
                <c:pt idx="160">
                  <c:v>0.9096411700314454</c:v>
                </c:pt>
                <c:pt idx="161">
                  <c:v>0.90757169149947703</c:v>
                </c:pt>
                <c:pt idx="162">
                  <c:v>0.90547295112914827</c:v>
                </c:pt>
                <c:pt idx="163">
                  <c:v>0.90334494018807288</c:v>
                </c:pt>
                <c:pt idx="164">
                  <c:v>0.90118765910127696</c:v>
                </c:pt>
                <c:pt idx="165">
                  <c:v>0.89900111753425038</c:v>
                </c:pt>
                <c:pt idx="166">
                  <c:v>0.89678533447019404</c:v>
                </c:pt>
                <c:pt idx="167">
                  <c:v>0.89454033828131652</c:v>
                </c:pt>
                <c:pt idx="168">
                  <c:v>0.89226616679403858</c:v>
                </c:pt>
                <c:pt idx="169">
                  <c:v>0.88996286734796837</c:v>
                </c:pt>
                <c:pt idx="170">
                  <c:v>0.88763049684851691</c:v>
                </c:pt>
                <c:pt idx="171">
                  <c:v>0.88526912181303119</c:v>
                </c:pt>
                <c:pt idx="172">
                  <c:v>0.88287881841033167</c:v>
                </c:pt>
                <c:pt idx="173">
                  <c:v>0.88045967249354018</c:v>
                </c:pt>
                <c:pt idx="174">
                  <c:v>0.87801177962610266</c:v>
                </c:pt>
                <c:pt idx="175">
                  <c:v>0.87553524510090974</c:v>
                </c:pt>
                <c:pt idx="176">
                  <c:v>0.8730301839524337</c:v>
                </c:pt>
                <c:pt idx="177">
                  <c:v>0.87049672096180419</c:v>
                </c:pt>
                <c:pt idx="178">
                  <c:v>0.86793499065475377</c:v>
                </c:pt>
                <c:pt idx="179">
                  <c:v>0.86534513729237783</c:v>
                </c:pt>
                <c:pt idx="180">
                  <c:v>0.86272731485465759</c:v>
                </c:pt>
                <c:pt idx="181">
                  <c:v>0.86008168701670484</c:v>
                </c:pt>
                <c:pt idx="182">
                  <c:v>0.85740842711770315</c:v>
                </c:pt>
                <c:pt idx="183">
                  <c:v>0.85470771812251667</c:v>
                </c:pt>
                <c:pt idx="184">
                  <c:v>0.85197975257596292</c:v>
                </c:pt>
                <c:pt idx="185">
                  <c:v>0.84922473254974473</c:v>
                </c:pt>
                <c:pt idx="186">
                  <c:v>0.84644286958204984</c:v>
                </c:pt>
                <c:pt idx="187">
                  <c:v>0.84363438460983953</c:v>
                </c:pt>
                <c:pt idx="188">
                  <c:v>0.84079950789385205</c:v>
                </c:pt>
                <c:pt idx="189">
                  <c:v>0.83793847893636353</c:v>
                </c:pt>
                <c:pt idx="190">
                  <c:v>0.83505154639175261</c:v>
                </c:pt>
                <c:pt idx="191">
                  <c:v>0.83213896796992981</c:v>
                </c:pt>
                <c:pt idx="192">
                  <c:v>0.82920101033270177</c:v>
                </c:pt>
                <c:pt idx="193">
                  <c:v>0.8262379489831474</c:v>
                </c:pt>
                <c:pt idx="194">
                  <c:v>0.82325006814809754</c:v>
                </c:pt>
                <c:pt idx="195">
                  <c:v>0.82023766065381865</c:v>
                </c:pt>
                <c:pt idx="196">
                  <c:v>0.81720102779500392</c:v>
                </c:pt>
                <c:pt idx="197">
                  <c:v>0.81414047919719879</c:v>
                </c:pt>
                <c:pt idx="198">
                  <c:v>0.81105633267277966</c:v>
                </c:pt>
                <c:pt idx="199">
                  <c:v>0.80794891407063052</c:v>
                </c:pt>
                <c:pt idx="200">
                  <c:v>0.80481855711965877</c:v>
                </c:pt>
                <c:pt idx="201">
                  <c:v>0.80166560326630598</c:v>
                </c:pt>
                <c:pt idx="202">
                  <c:v>0.79849040150621997</c:v>
                </c:pt>
                <c:pt idx="203">
                  <c:v>0.79529330821025301</c:v>
                </c:pt>
                <c:pt idx="204">
                  <c:v>0.79207468694497141</c:v>
                </c:pt>
                <c:pt idx="205">
                  <c:v>0.78883490828786229</c:v>
                </c:pt>
                <c:pt idx="206">
                  <c:v>0.78557434963742645</c:v>
                </c:pt>
                <c:pt idx="207">
                  <c:v>0.78229339501836703</c:v>
                </c:pt>
                <c:pt idx="208">
                  <c:v>0.77899243488207226</c:v>
                </c:pt>
                <c:pt idx="209">
                  <c:v>0.77567186590261383</c:v>
                </c:pt>
                <c:pt idx="210">
                  <c:v>0.77233209076847398</c:v>
                </c:pt>
                <c:pt idx="211">
                  <c:v>0.76897351797023028</c:v>
                </c:pt>
                <c:pt idx="212">
                  <c:v>0.76559656158442646</c:v>
                </c:pt>
                <c:pt idx="213">
                  <c:v>0.76220164105386246</c:v>
                </c:pt>
                <c:pt idx="214">
                  <c:v>0.7587891809645434</c:v>
                </c:pt>
                <c:pt idx="215">
                  <c:v>0.75535961081953074</c:v>
                </c:pt>
                <c:pt idx="216">
                  <c:v>0.7519133648099362</c:v>
                </c:pt>
                <c:pt idx="217">
                  <c:v>0.7484508815833123</c:v>
                </c:pt>
                <c:pt idx="218">
                  <c:v>0.74497260400968635</c:v>
                </c:pt>
                <c:pt idx="219">
                  <c:v>0.74147897894549031</c:v>
                </c:pt>
                <c:pt idx="220">
                  <c:v>0.73797045699564257</c:v>
                </c:pt>
                <c:pt idx="221">
                  <c:v>0.73444749227403217</c:v>
                </c:pt>
                <c:pt idx="222">
                  <c:v>0.73091054216266604</c:v>
                </c:pt>
                <c:pt idx="223">
                  <c:v>0.72736006706972922</c:v>
                </c:pt>
                <c:pt idx="224">
                  <c:v>0.72379653018681622</c:v>
                </c:pt>
                <c:pt idx="225">
                  <c:v>0.72022039724558706</c:v>
                </c:pt>
                <c:pt idx="226">
                  <c:v>0.71663213627409883</c:v>
                </c:pt>
                <c:pt idx="227">
                  <c:v>0.71303221735306743</c:v>
                </c:pt>
                <c:pt idx="228">
                  <c:v>0.7094211123723041</c:v>
                </c:pt>
                <c:pt idx="229">
                  <c:v>0.70579929478757764</c:v>
                </c:pt>
                <c:pt idx="230">
                  <c:v>0.70216723937814163</c:v>
                </c:pt>
                <c:pt idx="231">
                  <c:v>0.69852542200517076</c:v>
                </c:pt>
                <c:pt idx="232">
                  <c:v>0.69487431937134003</c:v>
                </c:pt>
                <c:pt idx="233">
                  <c:v>0.69121440878177975</c:v>
                </c:pt>
                <c:pt idx="234">
                  <c:v>0.68754616790663614</c:v>
                </c:pt>
                <c:pt idx="235">
                  <c:v>0.68387007454545889</c:v>
                </c:pt>
                <c:pt idx="236">
                  <c:v>0.68018660639363482</c:v>
                </c:pt>
                <c:pt idx="237">
                  <c:v>0.67649624081107962</c:v>
                </c:pt>
                <c:pt idx="238">
                  <c:v>0.67279945459339674</c:v>
                </c:pt>
                <c:pt idx="239">
                  <c:v>0.66909672374570328</c:v>
                </c:pt>
                <c:pt idx="240">
                  <c:v>0.66538852325931663</c:v>
                </c:pt>
                <c:pt idx="241">
                  <c:v>0.66167532689149511</c:v>
                </c:pt>
                <c:pt idx="242">
                  <c:v>0.65795760694840777</c:v>
                </c:pt>
                <c:pt idx="243">
                  <c:v>0.65423583407151498</c:v>
                </c:pt>
                <c:pt idx="244">
                  <c:v>0.6505104770275244</c:v>
                </c:pt>
                <c:pt idx="245">
                  <c:v>0.64678200250208295</c:v>
                </c:pt>
                <c:pt idx="246">
                  <c:v>0.64305087489735835</c:v>
                </c:pt>
                <c:pt idx="247">
                  <c:v>0.63931755613365993</c:v>
                </c:pt>
                <c:pt idx="248">
                  <c:v>0.63558250545523054</c:v>
                </c:pt>
                <c:pt idx="249">
                  <c:v>0.63184617924034525</c:v>
                </c:pt>
                <c:pt idx="250">
                  <c:v>0.62810903081583769</c:v>
                </c:pt>
                <c:pt idx="251">
                  <c:v>0.62437151027616888</c:v>
                </c:pt>
                <c:pt idx="252">
                  <c:v>0.62063406430714707</c:v>
                </c:pt>
                <c:pt idx="253">
                  <c:v>0.616897136014395</c:v>
                </c:pt>
                <c:pt idx="254">
                  <c:v>0.6131611647566596</c:v>
                </c:pt>
                <c:pt idx="255">
                  <c:v>0.6094265859840442</c:v>
                </c:pt>
                <c:pt idx="256">
                  <c:v>0.60569383108123986</c:v>
                </c:pt>
                <c:pt idx="257">
                  <c:v>0.60196332721582502</c:v>
                </c:pt>
                <c:pt idx="258">
                  <c:v>0.59823549719168967</c:v>
                </c:pt>
                <c:pt idx="259">
                  <c:v>0.59451075930764075</c:v>
                </c:pt>
                <c:pt idx="260">
                  <c:v>0.59078952722122924</c:v>
                </c:pt>
                <c:pt idx="261">
                  <c:v>0.58707220981783914</c:v>
                </c:pt>
                <c:pt idx="262">
                  <c:v>0.58335921108506439</c:v>
                </c:pt>
                <c:pt idx="263">
                  <c:v>0.57965092999239987</c:v>
                </c:pt>
                <c:pt idx="264">
                  <c:v>0.57594776037625917</c:v>
                </c:pt>
                <c:pt idx="265">
                  <c:v>0.57225009083032752</c:v>
                </c:pt>
                <c:pt idx="266">
                  <c:v>0.5685583046012509</c:v>
                </c:pt>
                <c:pt idx="267">
                  <c:v>0.5648727794896593</c:v>
                </c:pt>
                <c:pt idx="268">
                  <c:v>0.56119388775650414</c:v>
                </c:pt>
                <c:pt idx="269">
                  <c:v>0.55752199603470187</c:v>
                </c:pt>
                <c:pt idx="270">
                  <c:v>0.55385746524605062</c:v>
                </c:pt>
                <c:pt idx="271">
                  <c:v>0.55020065052339573</c:v>
                </c:pt>
                <c:pt idx="272">
                  <c:v>0.54655190113800223</c:v>
                </c:pt>
                <c:pt idx="273">
                  <c:v>0.54291156043209843</c:v>
                </c:pt>
                <c:pt idx="274">
                  <c:v>0.53927996575654036</c:v>
                </c:pt>
                <c:pt idx="275">
                  <c:v>0.53565744841354379</c:v>
                </c:pt>
                <c:pt idx="276">
                  <c:v>0.53204433360443093</c:v>
                </c:pt>
                <c:pt idx="277">
                  <c:v>0.52844094038232747</c:v>
                </c:pt>
                <c:pt idx="278">
                  <c:v>0.5248475816097421</c:v>
                </c:pt>
                <c:pt idx="279">
                  <c:v>0.52126456392096376</c:v>
                </c:pt>
                <c:pt idx="280">
                  <c:v>0.51769218768919645</c:v>
                </c:pt>
                <c:pt idx="281">
                  <c:v>0.51413074699835803</c:v>
                </c:pt>
                <c:pt idx="282">
                  <c:v>0.51058052961945821</c:v>
                </c:pt>
                <c:pt idx="283">
                  <c:v>0.50704181699147322</c:v>
                </c:pt>
                <c:pt idx="284">
                  <c:v>0.50351488420662893</c:v>
                </c:pt>
                <c:pt idx="285">
                  <c:v>0.5</c:v>
                </c:pt>
                <c:pt idx="286">
                  <c:v>0.4964974267433338</c:v>
                </c:pt>
                <c:pt idx="287">
                  <c:v>0.49300742044300244</c:v>
                </c:pt>
                <c:pt idx="288">
                  <c:v>0.48953023074198482</c:v>
                </c:pt>
                <c:pt idx="289">
                  <c:v>0.48606610092577895</c:v>
                </c:pt>
                <c:pt idx="290">
                  <c:v>0.48261526793214321</c:v>
                </c:pt>
                <c:pt idx="291">
                  <c:v>0.47917796236456317</c:v>
                </c:pt>
                <c:pt idx="292">
                  <c:v>0.47575440850933909</c:v>
                </c:pt>
                <c:pt idx="293">
                  <c:v>0.47234482435618846</c:v>
                </c:pt>
                <c:pt idx="294">
                  <c:v>0.46894942162225756</c:v>
                </c:pt>
                <c:pt idx="295">
                  <c:v>0.4655684057794342</c:v>
                </c:pt>
                <c:pt idx="296">
                  <c:v>0.46220197608485142</c:v>
                </c:pt>
                <c:pt idx="297">
                  <c:v>0.45885032561448019</c:v>
                </c:pt>
                <c:pt idx="298">
                  <c:v>0.45551364129969318</c:v>
                </c:pt>
                <c:pt idx="299">
                  <c:v>0.45219210396669685</c:v>
                </c:pt>
                <c:pt idx="300">
                  <c:v>0.44888588837872567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4-41EC-BEB5-BF980B21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0840"/>
        <c:axId val="289796328"/>
      </c:scatterChart>
      <c:valAx>
        <c:axId val="289790840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6328"/>
        <c:crosses val="autoZero"/>
        <c:crossBetween val="midCat"/>
      </c:valAx>
      <c:valAx>
        <c:axId val="289796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Modifier</a:t>
            </a:r>
          </a:p>
          <a:p>
            <a:pPr>
              <a:defRPr/>
            </a:pPr>
            <a:r>
              <a:rPr lang="en-US"/>
              <a:t>fCAlpha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f_CO2!$D$5</c:f>
              <c:strCache>
                <c:ptCount val="1"/>
                <c:pt idx="0">
                  <c:v>fCalpha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f_CO2!$C$6:$C$506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f_CO2!$D$6:$D$506</c:f>
              <c:numCache>
                <c:formatCode>General</c:formatCode>
                <c:ptCount val="501"/>
                <c:pt idx="0">
                  <c:v>0.91304347826086962</c:v>
                </c:pt>
                <c:pt idx="1">
                  <c:v>0.91489361702127669</c:v>
                </c:pt>
                <c:pt idx="2">
                  <c:v>0.91673894189072003</c:v>
                </c:pt>
                <c:pt idx="3">
                  <c:v>0.91857947163274145</c:v>
                </c:pt>
                <c:pt idx="4">
                  <c:v>0.92041522491349492</c:v>
                </c:pt>
                <c:pt idx="5">
                  <c:v>0.92224622030237591</c:v>
                </c:pt>
                <c:pt idx="6">
                  <c:v>0.92407247627264888</c:v>
                </c:pt>
                <c:pt idx="7">
                  <c:v>0.92589401120206816</c:v>
                </c:pt>
                <c:pt idx="8">
                  <c:v>0.92771084337349408</c:v>
                </c:pt>
                <c:pt idx="9">
                  <c:v>0.92952299097550495</c:v>
                </c:pt>
                <c:pt idx="10">
                  <c:v>0.93133047210300435</c:v>
                </c:pt>
                <c:pt idx="11">
                  <c:v>0.93313330475782263</c:v>
                </c:pt>
                <c:pt idx="12">
                  <c:v>0.93493150684931514</c:v>
                </c:pt>
                <c:pt idx="13">
                  <c:v>0.93672509619495514</c:v>
                </c:pt>
                <c:pt idx="14">
                  <c:v>0.93851409052092238</c:v>
                </c:pt>
                <c:pt idx="15">
                  <c:v>0.94029850746268662</c:v>
                </c:pt>
                <c:pt idx="16">
                  <c:v>0.9420783645655878</c:v>
                </c:pt>
                <c:pt idx="17">
                  <c:v>0.94385367928541064</c:v>
                </c:pt>
                <c:pt idx="18">
                  <c:v>0.94562446898895502</c:v>
                </c:pt>
                <c:pt idx="19">
                  <c:v>0.94739075095460334</c:v>
                </c:pt>
                <c:pt idx="20">
                  <c:v>0.94915254237288138</c:v>
                </c:pt>
                <c:pt idx="21">
                  <c:v>0.95090986034701652</c:v>
                </c:pt>
                <c:pt idx="22">
                  <c:v>0.95266272189349122</c:v>
                </c:pt>
                <c:pt idx="23">
                  <c:v>0.95441114394259186</c:v>
                </c:pt>
                <c:pt idx="24">
                  <c:v>0.95615514333895446</c:v>
                </c:pt>
                <c:pt idx="25">
                  <c:v>0.95789473684210535</c:v>
                </c:pt>
                <c:pt idx="26">
                  <c:v>0.95962994112699751</c:v>
                </c:pt>
                <c:pt idx="27">
                  <c:v>0.96136077278454435</c:v>
                </c:pt>
                <c:pt idx="28">
                  <c:v>0.96308724832214776</c:v>
                </c:pt>
                <c:pt idx="29">
                  <c:v>0.96480938416422291</c:v>
                </c:pt>
                <c:pt idx="30">
                  <c:v>0.96652719665271969</c:v>
                </c:pt>
                <c:pt idx="31">
                  <c:v>0.96824070204763901</c:v>
                </c:pt>
                <c:pt idx="32">
                  <c:v>0.96994991652754592</c:v>
                </c:pt>
                <c:pt idx="33">
                  <c:v>0.9716548561900793</c:v>
                </c:pt>
                <c:pt idx="34">
                  <c:v>0.97335553705245637</c:v>
                </c:pt>
                <c:pt idx="35">
                  <c:v>0.97505197505197505</c:v>
                </c:pt>
                <c:pt idx="36">
                  <c:v>0.9767441860465117</c:v>
                </c:pt>
                <c:pt idx="37">
                  <c:v>0.97843218581501457</c:v>
                </c:pt>
                <c:pt idx="38">
                  <c:v>0.98011599005799499</c:v>
                </c:pt>
                <c:pt idx="39">
                  <c:v>0.9817956143980141</c:v>
                </c:pt>
                <c:pt idx="40">
                  <c:v>0.98347107438016534</c:v>
                </c:pt>
                <c:pt idx="41">
                  <c:v>0.98514238547255473</c:v>
                </c:pt>
                <c:pt idx="42">
                  <c:v>0.98680956306677658</c:v>
                </c:pt>
                <c:pt idx="43">
                  <c:v>0.9884726224783863</c:v>
                </c:pt>
                <c:pt idx="44">
                  <c:v>0.99013157894736847</c:v>
                </c:pt>
                <c:pt idx="45">
                  <c:v>0.9917864476386038</c:v>
                </c:pt>
                <c:pt idx="46">
                  <c:v>0.99343724364232988</c:v>
                </c:pt>
                <c:pt idx="47">
                  <c:v>0.99508398197460057</c:v>
                </c:pt>
                <c:pt idx="48">
                  <c:v>0.99672667757774147</c:v>
                </c:pt>
                <c:pt idx="49">
                  <c:v>0.99836534532080112</c:v>
                </c:pt>
                <c:pt idx="50">
                  <c:v>1</c:v>
                </c:pt>
                <c:pt idx="51">
                  <c:v>1.0016306563391766</c:v>
                </c:pt>
                <c:pt idx="52">
                  <c:v>1.003257328990228</c:v>
                </c:pt>
                <c:pt idx="53">
                  <c:v>1.0048800325335503</c:v>
                </c:pt>
                <c:pt idx="54">
                  <c:v>1.0064987814784729</c:v>
                </c:pt>
                <c:pt idx="55">
                  <c:v>1.0081135902636917</c:v>
                </c:pt>
                <c:pt idx="56">
                  <c:v>1.0097244732576987</c:v>
                </c:pt>
                <c:pt idx="57">
                  <c:v>1.0113314447592068</c:v>
                </c:pt>
                <c:pt idx="58">
                  <c:v>1.0129345189975749</c:v>
                </c:pt>
                <c:pt idx="59">
                  <c:v>1.0145337101332257</c:v>
                </c:pt>
                <c:pt idx="60">
                  <c:v>1.0161290322580645</c:v>
                </c:pt>
                <c:pt idx="61">
                  <c:v>1.0177204993958922</c:v>
                </c:pt>
                <c:pt idx="62">
                  <c:v>1.0193081255028158</c:v>
                </c:pt>
                <c:pt idx="63">
                  <c:v>1.0208919244676578</c:v>
                </c:pt>
                <c:pt idx="64">
                  <c:v>1.0224719101123596</c:v>
                </c:pt>
                <c:pt idx="65">
                  <c:v>1.0240480961923848</c:v>
                </c:pt>
                <c:pt idx="66">
                  <c:v>1.0256204963971178</c:v>
                </c:pt>
                <c:pt idx="67">
                  <c:v>1.02718912435026</c:v>
                </c:pt>
                <c:pt idx="68">
                  <c:v>1.0287539936102237</c:v>
                </c:pt>
                <c:pt idx="69">
                  <c:v>1.0303151176705225</c:v>
                </c:pt>
                <c:pt idx="70">
                  <c:v>1.0318725099601596</c:v>
                </c:pt>
                <c:pt idx="71">
                  <c:v>1.0334261838440111</c:v>
                </c:pt>
                <c:pt idx="72">
                  <c:v>1.0349761526232115</c:v>
                </c:pt>
                <c:pt idx="73">
                  <c:v>1.03652242953553</c:v>
                </c:pt>
                <c:pt idx="74">
                  <c:v>1.0380650277557495</c:v>
                </c:pt>
                <c:pt idx="75">
                  <c:v>1.0396039603960396</c:v>
                </c:pt>
                <c:pt idx="76">
                  <c:v>1.0411392405063291</c:v>
                </c:pt>
                <c:pt idx="77">
                  <c:v>1.0426708810746741</c:v>
                </c:pt>
                <c:pt idx="78">
                  <c:v>1.0441988950276244</c:v>
                </c:pt>
                <c:pt idx="79">
                  <c:v>1.0457232952305875</c:v>
                </c:pt>
                <c:pt idx="80">
                  <c:v>1.0472440944881889</c:v>
                </c:pt>
                <c:pt idx="81">
                  <c:v>1.0487613055446323</c:v>
                </c:pt>
                <c:pt idx="82">
                  <c:v>1.0502749410840535</c:v>
                </c:pt>
                <c:pt idx="83">
                  <c:v>1.0517850137308749</c:v>
                </c:pt>
                <c:pt idx="84">
                  <c:v>1.0532915360501567</c:v>
                </c:pt>
                <c:pt idx="85">
                  <c:v>1.0547945205479452</c:v>
                </c:pt>
                <c:pt idx="86">
                  <c:v>1.0562939796716184</c:v>
                </c:pt>
                <c:pt idx="87">
                  <c:v>1.0577899258102303</c:v>
                </c:pt>
                <c:pt idx="88">
                  <c:v>1.0592823712948518</c:v>
                </c:pt>
                <c:pt idx="89">
                  <c:v>1.0607713283989093</c:v>
                </c:pt>
                <c:pt idx="90">
                  <c:v>1.0622568093385214</c:v>
                </c:pt>
                <c:pt idx="91">
                  <c:v>1.0637388262728333</c:v>
                </c:pt>
                <c:pt idx="92">
                  <c:v>1.0652173913043479</c:v>
                </c:pt>
                <c:pt idx="93">
                  <c:v>1.0666925164792556</c:v>
                </c:pt>
                <c:pt idx="94">
                  <c:v>1.0681642137877616</c:v>
                </c:pt>
                <c:pt idx="95">
                  <c:v>1.0696324951644101</c:v>
                </c:pt>
                <c:pt idx="96">
                  <c:v>1.0710973724884081</c:v>
                </c:pt>
                <c:pt idx="97">
                  <c:v>1.0725588575839444</c:v>
                </c:pt>
                <c:pt idx="98">
                  <c:v>1.0740169622205089</c:v>
                </c:pt>
                <c:pt idx="99">
                  <c:v>1.0754716981132075</c:v>
                </c:pt>
                <c:pt idx="100">
                  <c:v>1.0769230769230771</c:v>
                </c:pt>
                <c:pt idx="101">
                  <c:v>1.0783711102573954</c:v>
                </c:pt>
                <c:pt idx="102">
                  <c:v>1.0798158096699924</c:v>
                </c:pt>
                <c:pt idx="103">
                  <c:v>1.0812571866615563</c:v>
                </c:pt>
                <c:pt idx="104">
                  <c:v>1.0826952526799387</c:v>
                </c:pt>
                <c:pt idx="105">
                  <c:v>1.084130019120459</c:v>
                </c:pt>
                <c:pt idx="106">
                  <c:v>1.0855614973262033</c:v>
                </c:pt>
                <c:pt idx="107">
                  <c:v>1.0869896985883252</c:v>
                </c:pt>
                <c:pt idx="108">
                  <c:v>1.0884146341463414</c:v>
                </c:pt>
                <c:pt idx="109">
                  <c:v>1.0898363151884281</c:v>
                </c:pt>
                <c:pt idx="110">
                  <c:v>1.0912547528517111</c:v>
                </c:pt>
                <c:pt idx="111">
                  <c:v>1.0926699582225599</c:v>
                </c:pt>
                <c:pt idx="112">
                  <c:v>1.0940819423368742</c:v>
                </c:pt>
                <c:pt idx="113">
                  <c:v>1.0954907161803713</c:v>
                </c:pt>
                <c:pt idx="114">
                  <c:v>1.0968962906888722</c:v>
                </c:pt>
                <c:pt idx="115">
                  <c:v>1.0982986767485823</c:v>
                </c:pt>
                <c:pt idx="116">
                  <c:v>1.0996978851963746</c:v>
                </c:pt>
                <c:pt idx="117">
                  <c:v>1.1010939268200679</c:v>
                </c:pt>
                <c:pt idx="118">
                  <c:v>1.1024868123587039</c:v>
                </c:pt>
                <c:pt idx="119">
                  <c:v>1.1038765525028227</c:v>
                </c:pt>
                <c:pt idx="120">
                  <c:v>1.1052631578947369</c:v>
                </c:pt>
                <c:pt idx="121">
                  <c:v>1.1066466391288021</c:v>
                </c:pt>
                <c:pt idx="122">
                  <c:v>1.108027006751688</c:v>
                </c:pt>
                <c:pt idx="123">
                  <c:v>1.1094042712626453</c:v>
                </c:pt>
                <c:pt idx="124">
                  <c:v>1.1107784431137726</c:v>
                </c:pt>
                <c:pt idx="125">
                  <c:v>1.1121495327102804</c:v>
                </c:pt>
                <c:pt idx="126">
                  <c:v>1.1135175504107544</c:v>
                </c:pt>
                <c:pt idx="127">
                  <c:v>1.1148825065274153</c:v>
                </c:pt>
                <c:pt idx="128">
                  <c:v>1.1162444113263785</c:v>
                </c:pt>
                <c:pt idx="129">
                  <c:v>1.1176032750279121</c:v>
                </c:pt>
                <c:pt idx="130">
                  <c:v>1.1189591078066916</c:v>
                </c:pt>
                <c:pt idx="131">
                  <c:v>1.1203119197920535</c:v>
                </c:pt>
                <c:pt idx="132">
                  <c:v>1.1216617210682494</c:v>
                </c:pt>
                <c:pt idx="133">
                  <c:v>1.1230085216746943</c:v>
                </c:pt>
                <c:pt idx="134">
                  <c:v>1.1243523316062176</c:v>
                </c:pt>
                <c:pt idx="135">
                  <c:v>1.1256931608133087</c:v>
                </c:pt>
                <c:pt idx="136">
                  <c:v>1.1270310192023634</c:v>
                </c:pt>
                <c:pt idx="137">
                  <c:v>1.1283659166359277</c:v>
                </c:pt>
                <c:pt idx="138">
                  <c:v>1.1296978629329404</c:v>
                </c:pt>
                <c:pt idx="139">
                  <c:v>1.1310268678689732</c:v>
                </c:pt>
                <c:pt idx="140">
                  <c:v>1.1323529411764706</c:v>
                </c:pt>
                <c:pt idx="141">
                  <c:v>1.1336760925449871</c:v>
                </c:pt>
                <c:pt idx="142">
                  <c:v>1.1349963316214233</c:v>
                </c:pt>
                <c:pt idx="143">
                  <c:v>1.1363136680102601</c:v>
                </c:pt>
                <c:pt idx="144">
                  <c:v>1.137628111273792</c:v>
                </c:pt>
                <c:pt idx="145">
                  <c:v>1.1389396709323585</c:v>
                </c:pt>
                <c:pt idx="146">
                  <c:v>1.1402483564645727</c:v>
                </c:pt>
                <c:pt idx="147">
                  <c:v>1.1415541773075519</c:v>
                </c:pt>
                <c:pt idx="148">
                  <c:v>1.142857142857143</c:v>
                </c:pt>
                <c:pt idx="149">
                  <c:v>1.1441572624681471</c:v>
                </c:pt>
                <c:pt idx="150">
                  <c:v>1.1454545454545455</c:v>
                </c:pt>
                <c:pt idx="151">
                  <c:v>1.1467490010897203</c:v>
                </c:pt>
                <c:pt idx="152">
                  <c:v>1.1480406386066764</c:v>
                </c:pt>
                <c:pt idx="153">
                  <c:v>1.1493294671982601</c:v>
                </c:pt>
                <c:pt idx="154">
                  <c:v>1.1506154960173789</c:v>
                </c:pt>
                <c:pt idx="155">
                  <c:v>1.1518987341772151</c:v>
                </c:pt>
                <c:pt idx="156">
                  <c:v>1.153179190751445</c:v>
                </c:pt>
                <c:pt idx="157">
                  <c:v>1.1544568747744497</c:v>
                </c:pt>
                <c:pt idx="158">
                  <c:v>1.1557317952415285</c:v>
                </c:pt>
                <c:pt idx="159">
                  <c:v>1.1570039611091105</c:v>
                </c:pt>
                <c:pt idx="160">
                  <c:v>1.1582733812949642</c:v>
                </c:pt>
                <c:pt idx="161">
                  <c:v>1.1595400646784046</c:v>
                </c:pt>
                <c:pt idx="162">
                  <c:v>1.1608040201005025</c:v>
                </c:pt>
                <c:pt idx="163">
                  <c:v>1.1620652563642884</c:v>
                </c:pt>
                <c:pt idx="164">
                  <c:v>1.1633237822349571</c:v>
                </c:pt>
                <c:pt idx="165">
                  <c:v>1.1645796064400715</c:v>
                </c:pt>
                <c:pt idx="166">
                  <c:v>1.1658327376697641</c:v>
                </c:pt>
                <c:pt idx="167">
                  <c:v>1.1670831845769369</c:v>
                </c:pt>
                <c:pt idx="168">
                  <c:v>1.1683309557774608</c:v>
                </c:pt>
                <c:pt idx="169">
                  <c:v>1.1695760598503742</c:v>
                </c:pt>
                <c:pt idx="170">
                  <c:v>1.1708185053380784</c:v>
                </c:pt>
                <c:pt idx="171">
                  <c:v>1.1720583007465339</c:v>
                </c:pt>
                <c:pt idx="172">
                  <c:v>1.1732954545454546</c:v>
                </c:pt>
                <c:pt idx="173">
                  <c:v>1.1745299751684994</c:v>
                </c:pt>
                <c:pt idx="174">
                  <c:v>1.1757618710134656</c:v>
                </c:pt>
                <c:pt idx="175">
                  <c:v>1.1769911504424779</c:v>
                </c:pt>
                <c:pt idx="176">
                  <c:v>1.1782178217821782</c:v>
                </c:pt>
                <c:pt idx="177">
                  <c:v>1.1794418933239137</c:v>
                </c:pt>
                <c:pt idx="178">
                  <c:v>1.1806633733239238</c:v>
                </c:pt>
                <c:pt idx="179">
                  <c:v>1.181882270003525</c:v>
                </c:pt>
                <c:pt idx="180">
                  <c:v>1.1830985915492958</c:v>
                </c:pt>
                <c:pt idx="181">
                  <c:v>1.1843123461132607</c:v>
                </c:pt>
                <c:pt idx="182">
                  <c:v>1.185523541813071</c:v>
                </c:pt>
                <c:pt idx="183">
                  <c:v>1.1867321867321867</c:v>
                </c:pt>
                <c:pt idx="184">
                  <c:v>1.1879382889200563</c:v>
                </c:pt>
                <c:pt idx="185">
                  <c:v>1.1891418563922942</c:v>
                </c:pt>
                <c:pt idx="186">
                  <c:v>1.1903428971308607</c:v>
                </c:pt>
                <c:pt idx="187">
                  <c:v>1.1915414190842364</c:v>
                </c:pt>
                <c:pt idx="188">
                  <c:v>1.1927374301675977</c:v>
                </c:pt>
                <c:pt idx="189">
                  <c:v>1.1939309382629926</c:v>
                </c:pt>
                <c:pt idx="190">
                  <c:v>1.1951219512195124</c:v>
                </c:pt>
                <c:pt idx="191">
                  <c:v>1.1963104768534634</c:v>
                </c:pt>
                <c:pt idx="192">
                  <c:v>1.1974965229485397</c:v>
                </c:pt>
                <c:pt idx="193">
                  <c:v>1.1986800972559917</c:v>
                </c:pt>
                <c:pt idx="194">
                  <c:v>1.1998612074947954</c:v>
                </c:pt>
                <c:pt idx="195">
                  <c:v>1.2010398613518196</c:v>
                </c:pt>
                <c:pt idx="196">
                  <c:v>1.2022160664819945</c:v>
                </c:pt>
                <c:pt idx="197">
                  <c:v>1.2033898305084747</c:v>
                </c:pt>
                <c:pt idx="198">
                  <c:v>1.2045611610228057</c:v>
                </c:pt>
                <c:pt idx="199">
                  <c:v>1.2057300655850882</c:v>
                </c:pt>
                <c:pt idx="200">
                  <c:v>1.2068965517241379</c:v>
                </c:pt>
                <c:pt idx="201">
                  <c:v>1.2080606269376506</c:v>
                </c:pt>
                <c:pt idx="202">
                  <c:v>1.2092222986923606</c:v>
                </c:pt>
                <c:pt idx="203">
                  <c:v>1.2103815744242008</c:v>
                </c:pt>
                <c:pt idx="204">
                  <c:v>1.2115384615384615</c:v>
                </c:pt>
                <c:pt idx="205">
                  <c:v>1.2126929674099487</c:v>
                </c:pt>
                <c:pt idx="206">
                  <c:v>1.2138450993831391</c:v>
                </c:pt>
                <c:pt idx="207">
                  <c:v>1.2149948647723381</c:v>
                </c:pt>
                <c:pt idx="208">
                  <c:v>1.2161422708618332</c:v>
                </c:pt>
                <c:pt idx="209">
                  <c:v>1.2172873249060472</c:v>
                </c:pt>
                <c:pt idx="210">
                  <c:v>1.2184300341296928</c:v>
                </c:pt>
                <c:pt idx="211">
                  <c:v>1.2195704057279237</c:v>
                </c:pt>
                <c:pt idx="212">
                  <c:v>1.2207084468664851</c:v>
                </c:pt>
                <c:pt idx="213">
                  <c:v>1.2218441646818645</c:v>
                </c:pt>
                <c:pt idx="214">
                  <c:v>1.2229775662814413</c:v>
                </c:pt>
                <c:pt idx="215">
                  <c:v>1.2241086587436334</c:v>
                </c:pt>
                <c:pt idx="216">
                  <c:v>1.225237449118046</c:v>
                </c:pt>
                <c:pt idx="217">
                  <c:v>1.2263639444256185</c:v>
                </c:pt>
                <c:pt idx="218">
                  <c:v>1.2274881516587679</c:v>
                </c:pt>
                <c:pt idx="219">
                  <c:v>1.2286100777815352</c:v>
                </c:pt>
                <c:pt idx="220">
                  <c:v>1.2297297297297298</c:v>
                </c:pt>
                <c:pt idx="221">
                  <c:v>1.23084711441107</c:v>
                </c:pt>
                <c:pt idx="222">
                  <c:v>1.2319622387053271</c:v>
                </c:pt>
                <c:pt idx="223">
                  <c:v>1.2330751094644663</c:v>
                </c:pt>
                <c:pt idx="224">
                  <c:v>1.2341857335127859</c:v>
                </c:pt>
                <c:pt idx="225">
                  <c:v>1.2352941176470589</c:v>
                </c:pt>
                <c:pt idx="226">
                  <c:v>1.2364002686366691</c:v>
                </c:pt>
                <c:pt idx="227">
                  <c:v>1.2375041932237505</c:v>
                </c:pt>
                <c:pt idx="228">
                  <c:v>1.2386058981233243</c:v>
                </c:pt>
                <c:pt idx="229">
                  <c:v>1.2397053900234349</c:v>
                </c:pt>
                <c:pt idx="230">
                  <c:v>1.2408026755852843</c:v>
                </c:pt>
                <c:pt idx="231">
                  <c:v>1.2418977614433677</c:v>
                </c:pt>
                <c:pt idx="232">
                  <c:v>1.2429906542056075</c:v>
                </c:pt>
                <c:pt idx="233">
                  <c:v>1.2440813604534846</c:v>
                </c:pt>
                <c:pt idx="234">
                  <c:v>1.2451698867421719</c:v>
                </c:pt>
                <c:pt idx="235">
                  <c:v>1.2462562396006656</c:v>
                </c:pt>
                <c:pt idx="236">
                  <c:v>1.2473404255319149</c:v>
                </c:pt>
                <c:pt idx="237">
                  <c:v>1.2484224510129525</c:v>
                </c:pt>
                <c:pt idx="238">
                  <c:v>1.2495023224950232</c:v>
                </c:pt>
                <c:pt idx="239">
                  <c:v>1.2505800464037122</c:v>
                </c:pt>
                <c:pt idx="240">
                  <c:v>1.2516556291390728</c:v>
                </c:pt>
                <c:pt idx="241">
                  <c:v>1.2527290770757527</c:v>
                </c:pt>
                <c:pt idx="242">
                  <c:v>1.2538003965631197</c:v>
                </c:pt>
                <c:pt idx="243">
                  <c:v>1.2548695939253878</c:v>
                </c:pt>
                <c:pt idx="244">
                  <c:v>1.2559366754617416</c:v>
                </c:pt>
                <c:pt idx="245">
                  <c:v>1.257001647446458</c:v>
                </c:pt>
                <c:pt idx="246">
                  <c:v>1.2580645161290323</c:v>
                </c:pt>
                <c:pt idx="247">
                  <c:v>1.259125287734298</c:v>
                </c:pt>
                <c:pt idx="248">
                  <c:v>1.2601839684625493</c:v>
                </c:pt>
                <c:pt idx="249">
                  <c:v>1.2612405644896618</c:v>
                </c:pt>
                <c:pt idx="250">
                  <c:v>1.2622950819672132</c:v>
                </c:pt>
                <c:pt idx="251">
                  <c:v>1.2633475270226007</c:v>
                </c:pt>
                <c:pt idx="252">
                  <c:v>1.2643979057591623</c:v>
                </c:pt>
                <c:pt idx="253">
                  <c:v>1.2654462242562929</c:v>
                </c:pt>
                <c:pt idx="254">
                  <c:v>1.2664924885695623</c:v>
                </c:pt>
                <c:pt idx="255">
                  <c:v>1.2675367047308319</c:v>
                </c:pt>
                <c:pt idx="256">
                  <c:v>1.2685788787483705</c:v>
                </c:pt>
                <c:pt idx="257">
                  <c:v>1.2696190166069685</c:v>
                </c:pt>
                <c:pt idx="258">
                  <c:v>1.2706571242680547</c:v>
                </c:pt>
                <c:pt idx="259">
                  <c:v>1.2716932076698084</c:v>
                </c:pt>
                <c:pt idx="260">
                  <c:v>1.2727272727272727</c:v>
                </c:pt>
                <c:pt idx="261">
                  <c:v>1.2737593253324684</c:v>
                </c:pt>
                <c:pt idx="262">
                  <c:v>1.2747893713545044</c:v>
                </c:pt>
                <c:pt idx="263">
                  <c:v>1.2758174166396892</c:v>
                </c:pt>
                <c:pt idx="264">
                  <c:v>1.2768434670116429</c:v>
                </c:pt>
                <c:pt idx="265">
                  <c:v>1.2778675282714056</c:v>
                </c:pt>
                <c:pt idx="266">
                  <c:v>1.2788896061975468</c:v>
                </c:pt>
                <c:pt idx="267">
                  <c:v>1.2799097065462754</c:v>
                </c:pt>
                <c:pt idx="268">
                  <c:v>1.2809278350515465</c:v>
                </c:pt>
                <c:pt idx="269">
                  <c:v>1.281943997425169</c:v>
                </c:pt>
                <c:pt idx="270">
                  <c:v>1.2829581993569132</c:v>
                </c:pt>
                <c:pt idx="271">
                  <c:v>1.2839704465146162</c:v>
                </c:pt>
                <c:pt idx="272">
                  <c:v>1.2849807445442876</c:v>
                </c:pt>
                <c:pt idx="273">
                  <c:v>1.2859890990702147</c:v>
                </c:pt>
                <c:pt idx="274">
                  <c:v>1.2869955156950674</c:v>
                </c:pt>
                <c:pt idx="275">
                  <c:v>1.288</c:v>
                </c:pt>
                <c:pt idx="276">
                  <c:v>1.289002557544757</c:v>
                </c:pt>
                <c:pt idx="277">
                  <c:v>1.2900031938677741</c:v>
                </c:pt>
                <c:pt idx="278">
                  <c:v>1.2910019144862797</c:v>
                </c:pt>
                <c:pt idx="279">
                  <c:v>1.2919987248963978</c:v>
                </c:pt>
                <c:pt idx="280">
                  <c:v>1.2929936305732486</c:v>
                </c:pt>
                <c:pt idx="281">
                  <c:v>1.2939866369710469</c:v>
                </c:pt>
                <c:pt idx="282">
                  <c:v>1.294977749523204</c:v>
                </c:pt>
                <c:pt idx="283">
                  <c:v>1.2959669736424262</c:v>
                </c:pt>
                <c:pt idx="284">
                  <c:v>1.2969543147208122</c:v>
                </c:pt>
                <c:pt idx="285">
                  <c:v>1.2979397781299524</c:v>
                </c:pt>
                <c:pt idx="286">
                  <c:v>1.298923369221026</c:v>
                </c:pt>
                <c:pt idx="287">
                  <c:v>1.2999050933248972</c:v>
                </c:pt>
                <c:pt idx="288">
                  <c:v>1.3008849557522124</c:v>
                </c:pt>
                <c:pt idx="289">
                  <c:v>1.3018629617934956</c:v>
                </c:pt>
                <c:pt idx="290">
                  <c:v>1.302839116719243</c:v>
                </c:pt>
                <c:pt idx="291">
                  <c:v>1.3038134257800189</c:v>
                </c:pt>
                <c:pt idx="292">
                  <c:v>1.3047858942065493</c:v>
                </c:pt>
                <c:pt idx="293">
                  <c:v>1.3057565272098144</c:v>
                </c:pt>
                <c:pt idx="294">
                  <c:v>1.3067253299811439</c:v>
                </c:pt>
                <c:pt idx="295">
                  <c:v>1.3076923076923077</c:v>
                </c:pt>
                <c:pt idx="296">
                  <c:v>1.3086574654956087</c:v>
                </c:pt>
                <c:pt idx="297">
                  <c:v>1.3096208085239736</c:v>
                </c:pt>
                <c:pt idx="298">
                  <c:v>1.3105823418910458</c:v>
                </c:pt>
                <c:pt idx="299">
                  <c:v>1.311542070691273</c:v>
                </c:pt>
                <c:pt idx="300">
                  <c:v>1.3125</c:v>
                </c:pt>
                <c:pt idx="301">
                  <c:v>1.3134561348735561</c:v>
                </c:pt>
                <c:pt idx="302">
                  <c:v>1.314410480349345</c:v>
                </c:pt>
                <c:pt idx="303">
                  <c:v>1.3153630414459332</c:v>
                </c:pt>
                <c:pt idx="304">
                  <c:v>1.3163138231631384</c:v>
                </c:pt>
                <c:pt idx="305">
                  <c:v>1.3172628304821152</c:v>
                </c:pt>
                <c:pt idx="306">
                  <c:v>1.3182100683654443</c:v>
                </c:pt>
                <c:pt idx="307">
                  <c:v>1.3191555417572183</c:v>
                </c:pt>
                <c:pt idx="308">
                  <c:v>1.3200992555831266</c:v>
                </c:pt>
                <c:pt idx="309">
                  <c:v>1.3210412147505424</c:v>
                </c:pt>
                <c:pt idx="310">
                  <c:v>1.321981424148607</c:v>
                </c:pt>
                <c:pt idx="311">
                  <c:v>1.3229198886483142</c:v>
                </c:pt>
                <c:pt idx="312">
                  <c:v>1.3238566131025957</c:v>
                </c:pt>
                <c:pt idx="313">
                  <c:v>1.3247916023464033</c:v>
                </c:pt>
                <c:pt idx="314">
                  <c:v>1.3257248611967922</c:v>
                </c:pt>
                <c:pt idx="315">
                  <c:v>1.3266563944530045</c:v>
                </c:pt>
                <c:pt idx="316">
                  <c:v>1.3275862068965518</c:v>
                </c:pt>
                <c:pt idx="317">
                  <c:v>1.3285143032912949</c:v>
                </c:pt>
                <c:pt idx="318">
                  <c:v>1.3294406883835279</c:v>
                </c:pt>
                <c:pt idx="319">
                  <c:v>1.3303653669020572</c:v>
                </c:pt>
                <c:pt idx="320">
                  <c:v>1.3312883435582823</c:v>
                </c:pt>
                <c:pt idx="321">
                  <c:v>1.3322096230462763</c:v>
                </c:pt>
                <c:pt idx="322">
                  <c:v>1.333129210042866</c:v>
                </c:pt>
                <c:pt idx="323">
                  <c:v>1.3340471092077089</c:v>
                </c:pt>
                <c:pt idx="324">
                  <c:v>1.3349633251833741</c:v>
                </c:pt>
                <c:pt idx="325">
                  <c:v>1.33587786259542</c:v>
                </c:pt>
                <c:pt idx="326">
                  <c:v>1.336790726052471</c:v>
                </c:pt>
                <c:pt idx="327">
                  <c:v>1.3377019201462967</c:v>
                </c:pt>
                <c:pt idx="328">
                  <c:v>1.3386114494518881</c:v>
                </c:pt>
                <c:pt idx="329">
                  <c:v>1.3395193185275327</c:v>
                </c:pt>
                <c:pt idx="330">
                  <c:v>1.3404255319148937</c:v>
                </c:pt>
                <c:pt idx="331">
                  <c:v>1.3413300941390831</c:v>
                </c:pt>
                <c:pt idx="332">
                  <c:v>1.3422330097087378</c:v>
                </c:pt>
                <c:pt idx="333">
                  <c:v>1.3431342831160957</c:v>
                </c:pt>
                <c:pt idx="334">
                  <c:v>1.3440339188370685</c:v>
                </c:pt>
                <c:pt idx="335">
                  <c:v>1.3449319213313162</c:v>
                </c:pt>
                <c:pt idx="336">
                  <c:v>1.3458282950423217</c:v>
                </c:pt>
                <c:pt idx="337">
                  <c:v>1.3467230443974632</c:v>
                </c:pt>
                <c:pt idx="338">
                  <c:v>1.347616173808087</c:v>
                </c:pt>
                <c:pt idx="339">
                  <c:v>1.348507687669581</c:v>
                </c:pt>
                <c:pt idx="340">
                  <c:v>1.3493975903614457</c:v>
                </c:pt>
                <c:pt idx="341">
                  <c:v>1.3502858862473668</c:v>
                </c:pt>
                <c:pt idx="342">
                  <c:v>1.3511725796752856</c:v>
                </c:pt>
                <c:pt idx="343">
                  <c:v>1.3520576749774706</c:v>
                </c:pt>
                <c:pt idx="344">
                  <c:v>1.3529411764705883</c:v>
                </c:pt>
                <c:pt idx="345">
                  <c:v>1.353823088455772</c:v>
                </c:pt>
                <c:pt idx="346">
                  <c:v>1.3547034152186936</c:v>
                </c:pt>
                <c:pt idx="347">
                  <c:v>1.3555821610296319</c:v>
                </c:pt>
                <c:pt idx="348">
                  <c:v>1.3564593301435406</c:v>
                </c:pt>
                <c:pt idx="349">
                  <c:v>1.3573349268001194</c:v>
                </c:pt>
                <c:pt idx="350">
                  <c:v>1.3582089552238807</c:v>
                </c:pt>
                <c:pt idx="351">
                  <c:v>1.3590814196242171</c:v>
                </c:pt>
                <c:pt idx="352">
                  <c:v>1.3599523241954707</c:v>
                </c:pt>
                <c:pt idx="353">
                  <c:v>1.3608216731169991</c:v>
                </c:pt>
                <c:pt idx="354">
                  <c:v>1.3616894705532421</c:v>
                </c:pt>
                <c:pt idx="355">
                  <c:v>1.3625557206537888</c:v>
                </c:pt>
                <c:pt idx="356">
                  <c:v>1.3634204275534443</c:v>
                </c:pt>
                <c:pt idx="357">
                  <c:v>1.3642835953722932</c:v>
                </c:pt>
                <c:pt idx="358">
                  <c:v>1.3651452282157674</c:v>
                </c:pt>
                <c:pt idx="359">
                  <c:v>1.3660053301747113</c:v>
                </c:pt>
                <c:pt idx="360">
                  <c:v>1.3668639053254437</c:v>
                </c:pt>
                <c:pt idx="361">
                  <c:v>1.3677209577298255</c:v>
                </c:pt>
                <c:pt idx="362">
                  <c:v>1.368576491435322</c:v>
                </c:pt>
                <c:pt idx="363">
                  <c:v>1.3694305104750664</c:v>
                </c:pt>
                <c:pt idx="364">
                  <c:v>1.3702830188679245</c:v>
                </c:pt>
                <c:pt idx="365">
                  <c:v>1.3711340206185567</c:v>
                </c:pt>
                <c:pt idx="366">
                  <c:v>1.3719835197174808</c:v>
                </c:pt>
                <c:pt idx="367">
                  <c:v>1.372831520141135</c:v>
                </c:pt>
                <c:pt idx="368">
                  <c:v>1.373678025851939</c:v>
                </c:pt>
                <c:pt idx="369">
                  <c:v>1.3745230407983564</c:v>
                </c:pt>
                <c:pt idx="370">
                  <c:v>1.3753665689149559</c:v>
                </c:pt>
                <c:pt idx="371">
                  <c:v>1.376208614122473</c:v>
                </c:pt>
                <c:pt idx="372">
                  <c:v>1.3770491803278688</c:v>
                </c:pt>
                <c:pt idx="373">
                  <c:v>1.377888271424393</c:v>
                </c:pt>
                <c:pt idx="374">
                  <c:v>1.3787258912916425</c:v>
                </c:pt>
                <c:pt idx="375">
                  <c:v>1.3795620437956204</c:v>
                </c:pt>
                <c:pt idx="376">
                  <c:v>1.380396732788798</c:v>
                </c:pt>
                <c:pt idx="377">
                  <c:v>1.381229962110172</c:v>
                </c:pt>
                <c:pt idx="378">
                  <c:v>1.3820617355853233</c:v>
                </c:pt>
                <c:pt idx="379">
                  <c:v>1.3828920570264764</c:v>
                </c:pt>
                <c:pt idx="380">
                  <c:v>1.3837209302325582</c:v>
                </c:pt>
                <c:pt idx="381">
                  <c:v>1.3845483589892535</c:v>
                </c:pt>
                <c:pt idx="382">
                  <c:v>1.3853743470690656</c:v>
                </c:pt>
                <c:pt idx="383">
                  <c:v>1.3861988982313715</c:v>
                </c:pt>
                <c:pt idx="384">
                  <c:v>1.3870220162224798</c:v>
                </c:pt>
                <c:pt idx="385">
                  <c:v>1.3878437047756873</c:v>
                </c:pt>
                <c:pt idx="386">
                  <c:v>1.3886639676113361</c:v>
                </c:pt>
                <c:pt idx="387">
                  <c:v>1.389482808436868</c:v>
                </c:pt>
                <c:pt idx="388">
                  <c:v>1.3903002309468822</c:v>
                </c:pt>
                <c:pt idx="389">
                  <c:v>1.3911162388231901</c:v>
                </c:pt>
                <c:pt idx="390">
                  <c:v>1.3919308357348703</c:v>
                </c:pt>
                <c:pt idx="391">
                  <c:v>1.3927440253383241</c:v>
                </c:pt>
                <c:pt idx="392">
                  <c:v>1.3935558112773303</c:v>
                </c:pt>
                <c:pt idx="393">
                  <c:v>1.3943661971830985</c:v>
                </c:pt>
                <c:pt idx="394">
                  <c:v>1.3951751866743249</c:v>
                </c:pt>
                <c:pt idx="395">
                  <c:v>1.3959827833572453</c:v>
                </c:pt>
                <c:pt idx="396">
                  <c:v>1.3967889908256881</c:v>
                </c:pt>
                <c:pt idx="397">
                  <c:v>1.3975938126611285</c:v>
                </c:pt>
                <c:pt idx="398">
                  <c:v>1.3983972524327419</c:v>
                </c:pt>
                <c:pt idx="399">
                  <c:v>1.399199313697455</c:v>
                </c:pt>
                <c:pt idx="400">
                  <c:v>1.4</c:v>
                </c:pt>
                <c:pt idx="401">
                  <c:v>1.4007993148729661</c:v>
                </c:pt>
                <c:pt idx="402">
                  <c:v>1.4015972618368511</c:v>
                </c:pt>
                <c:pt idx="403">
                  <c:v>1.4023938444001138</c:v>
                </c:pt>
                <c:pt idx="404">
                  <c:v>1.4031890660592257</c:v>
                </c:pt>
                <c:pt idx="405">
                  <c:v>1.4039829302987197</c:v>
                </c:pt>
                <c:pt idx="406">
                  <c:v>1.4047754405912449</c:v>
                </c:pt>
                <c:pt idx="407">
                  <c:v>1.4055666003976144</c:v>
                </c:pt>
                <c:pt idx="408">
                  <c:v>1.4063564131668558</c:v>
                </c:pt>
                <c:pt idx="409">
                  <c:v>1.4071448823362631</c:v>
                </c:pt>
                <c:pt idx="410">
                  <c:v>1.4079320113314449</c:v>
                </c:pt>
                <c:pt idx="411">
                  <c:v>1.4087178035663741</c:v>
                </c:pt>
                <c:pt idx="412">
                  <c:v>1.4095022624434388</c:v>
                </c:pt>
                <c:pt idx="413">
                  <c:v>1.4102853913534898</c:v>
                </c:pt>
                <c:pt idx="414">
                  <c:v>1.4110671936758894</c:v>
                </c:pt>
                <c:pt idx="415">
                  <c:v>1.4118476727785614</c:v>
                </c:pt>
                <c:pt idx="416">
                  <c:v>1.4126268320180384</c:v>
                </c:pt>
                <c:pt idx="417">
                  <c:v>1.4134046747395099</c:v>
                </c:pt>
                <c:pt idx="418">
                  <c:v>1.4141812042768711</c:v>
                </c:pt>
                <c:pt idx="419">
                  <c:v>1.4149564239527692</c:v>
                </c:pt>
                <c:pt idx="420">
                  <c:v>1.4157303370786516</c:v>
                </c:pt>
                <c:pt idx="421">
                  <c:v>1.4165029469548134</c:v>
                </c:pt>
                <c:pt idx="422">
                  <c:v>1.4172742568704431</c:v>
                </c:pt>
                <c:pt idx="423">
                  <c:v>1.4180442701036704</c:v>
                </c:pt>
                <c:pt idx="424">
                  <c:v>1.4188129899216124</c:v>
                </c:pt>
                <c:pt idx="425">
                  <c:v>1.4195804195804196</c:v>
                </c:pt>
                <c:pt idx="426">
                  <c:v>1.4203465623253213</c:v>
                </c:pt>
                <c:pt idx="427">
                  <c:v>1.4211114213906728</c:v>
                </c:pt>
                <c:pt idx="428">
                  <c:v>1.421875</c:v>
                </c:pt>
                <c:pt idx="429">
                  <c:v>1.422637301366044</c:v>
                </c:pt>
                <c:pt idx="430">
                  <c:v>1.4233983286908076</c:v>
                </c:pt>
                <c:pt idx="431">
                  <c:v>1.4241580851655999</c:v>
                </c:pt>
                <c:pt idx="432">
                  <c:v>1.424916573971079</c:v>
                </c:pt>
                <c:pt idx="433">
                  <c:v>1.4256737982772991</c:v>
                </c:pt>
                <c:pt idx="434">
                  <c:v>1.4264297612437535</c:v>
                </c:pt>
                <c:pt idx="435">
                  <c:v>1.4271844660194175</c:v>
                </c:pt>
                <c:pt idx="436">
                  <c:v>1.4279379157427938</c:v>
                </c:pt>
                <c:pt idx="437">
                  <c:v>1.4286901135419552</c:v>
                </c:pt>
                <c:pt idx="438">
                  <c:v>1.4294410625345877</c:v>
                </c:pt>
                <c:pt idx="439">
                  <c:v>1.4301907658280342</c:v>
                </c:pt>
                <c:pt idx="440">
                  <c:v>1.430939226519337</c:v>
                </c:pt>
                <c:pt idx="441">
                  <c:v>1.4316864476952802</c:v>
                </c:pt>
                <c:pt idx="442">
                  <c:v>1.4324324324324325</c:v>
                </c:pt>
                <c:pt idx="443">
                  <c:v>1.4331771837971894</c:v>
                </c:pt>
                <c:pt idx="444">
                  <c:v>1.4339207048458149</c:v>
                </c:pt>
                <c:pt idx="445">
                  <c:v>1.4346629986244841</c:v>
                </c:pt>
                <c:pt idx="446">
                  <c:v>1.4354040681693239</c:v>
                </c:pt>
                <c:pt idx="447">
                  <c:v>1.4361439165064542</c:v>
                </c:pt>
                <c:pt idx="448">
                  <c:v>1.4368825466520307</c:v>
                </c:pt>
                <c:pt idx="449">
                  <c:v>1.4376199616122842</c:v>
                </c:pt>
                <c:pt idx="450">
                  <c:v>1.4383561643835616</c:v>
                </c:pt>
                <c:pt idx="451">
                  <c:v>1.4390911579523677</c:v>
                </c:pt>
                <c:pt idx="452">
                  <c:v>1.4398249452954048</c:v>
                </c:pt>
                <c:pt idx="453">
                  <c:v>1.440557529379612</c:v>
                </c:pt>
                <c:pt idx="454">
                  <c:v>1.4412889131622064</c:v>
                </c:pt>
                <c:pt idx="455">
                  <c:v>1.4420190995907232</c:v>
                </c:pt>
                <c:pt idx="456">
                  <c:v>1.4427480916030535</c:v>
                </c:pt>
                <c:pt idx="457">
                  <c:v>1.4434758921274857</c:v>
                </c:pt>
                <c:pt idx="458">
                  <c:v>1.4442025040827438</c:v>
                </c:pt>
                <c:pt idx="459">
                  <c:v>1.4449279303780256</c:v>
                </c:pt>
                <c:pt idx="460">
                  <c:v>1.4456521739130435</c:v>
                </c:pt>
                <c:pt idx="461">
                  <c:v>1.4463752375780614</c:v>
                </c:pt>
                <c:pt idx="462">
                  <c:v>1.4470971242539339</c:v>
                </c:pt>
                <c:pt idx="463">
                  <c:v>1.4478178368121442</c:v>
                </c:pt>
                <c:pt idx="464">
                  <c:v>1.448537378114843</c:v>
                </c:pt>
                <c:pt idx="465">
                  <c:v>1.4492557510148849</c:v>
                </c:pt>
                <c:pt idx="466">
                  <c:v>1.449972958355868</c:v>
                </c:pt>
                <c:pt idx="467">
                  <c:v>1.4506890029721697</c:v>
                </c:pt>
                <c:pt idx="468">
                  <c:v>1.451403887688985</c:v>
                </c:pt>
                <c:pt idx="469">
                  <c:v>1.4521176153223629</c:v>
                </c:pt>
                <c:pt idx="470">
                  <c:v>1.4528301886792454</c:v>
                </c:pt>
                <c:pt idx="471">
                  <c:v>1.4535416105575008</c:v>
                </c:pt>
                <c:pt idx="472">
                  <c:v>1.4542518837459633</c:v>
                </c:pt>
                <c:pt idx="473">
                  <c:v>1.4549610110244691</c:v>
                </c:pt>
                <c:pt idx="474">
                  <c:v>1.4556689951638904</c:v>
                </c:pt>
                <c:pt idx="475">
                  <c:v>1.4563758389261745</c:v>
                </c:pt>
                <c:pt idx="476">
                  <c:v>1.4570815450643777</c:v>
                </c:pt>
                <c:pt idx="477">
                  <c:v>1.4577861163227017</c:v>
                </c:pt>
                <c:pt idx="478">
                  <c:v>1.4584895554365291</c:v>
                </c:pt>
                <c:pt idx="479">
                  <c:v>1.4591918651324594</c:v>
                </c:pt>
                <c:pt idx="480">
                  <c:v>1.4598930481283423</c:v>
                </c:pt>
                <c:pt idx="481">
                  <c:v>1.4605931071333154</c:v>
                </c:pt>
                <c:pt idx="482">
                  <c:v>1.4612920448478377</c:v>
                </c:pt>
                <c:pt idx="483">
                  <c:v>1.4619898639637237</c:v>
                </c:pt>
                <c:pt idx="484">
                  <c:v>1.4626865671641791</c:v>
                </c:pt>
                <c:pt idx="485">
                  <c:v>1.463382157123835</c:v>
                </c:pt>
                <c:pt idx="486">
                  <c:v>1.4640766365087812</c:v>
                </c:pt>
                <c:pt idx="487">
                  <c:v>1.464770007976602</c:v>
                </c:pt>
                <c:pt idx="488">
                  <c:v>1.4654622741764081</c:v>
                </c:pt>
                <c:pt idx="489">
                  <c:v>1.4661534377488719</c:v>
                </c:pt>
                <c:pt idx="490">
                  <c:v>1.46684350132626</c:v>
                </c:pt>
                <c:pt idx="491">
                  <c:v>1.4675324675324677</c:v>
                </c:pt>
                <c:pt idx="492">
                  <c:v>1.4682203389830508</c:v>
                </c:pt>
                <c:pt idx="493">
                  <c:v>1.4689071182852607</c:v>
                </c:pt>
                <c:pt idx="494">
                  <c:v>1.4695928080380751</c:v>
                </c:pt>
                <c:pt idx="495">
                  <c:v>1.4702774108322325</c:v>
                </c:pt>
                <c:pt idx="496">
                  <c:v>1.4709609292502639</c:v>
                </c:pt>
                <c:pt idx="497">
                  <c:v>1.471643365866526</c:v>
                </c:pt>
                <c:pt idx="498">
                  <c:v>1.4723247232472325</c:v>
                </c:pt>
                <c:pt idx="499">
                  <c:v>1.4730050039504872</c:v>
                </c:pt>
                <c:pt idx="500">
                  <c:v>1.4736842105263159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6-4C52-A99A-B337593C7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7112"/>
        <c:axId val="289797504"/>
      </c:scatterChart>
      <c:valAx>
        <c:axId val="289797112"/>
        <c:scaling>
          <c:orientation val="minMax"/>
          <c:max val="6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7504"/>
        <c:crosses val="autoZero"/>
        <c:crossBetween val="midCat"/>
      </c:valAx>
      <c:valAx>
        <c:axId val="289797504"/>
        <c:scaling>
          <c:orientation val="minMax"/>
          <c:max val="1.3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 Modifier</a:t>
            </a:r>
          </a:p>
          <a:p>
            <a:pPr>
              <a:defRPr/>
            </a:pPr>
            <a:r>
              <a:rPr lang="en-US"/>
              <a:t>fCg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3829104695245"/>
          <c:y val="0.18974930362116993"/>
          <c:w val="0.73332096821230663"/>
          <c:h val="0.593339620848229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f_CO2!$E$5</c:f>
              <c:strCache>
                <c:ptCount val="1"/>
                <c:pt idx="0">
                  <c:v>fCg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f_CO2!$C$6:$C$506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xVal>
          <c:yVal>
            <c:numRef>
              <c:f>f_CO2!$E$6:$E$506</c:f>
              <c:numCache>
                <c:formatCode>General</c:formatCode>
                <c:ptCount val="501"/>
                <c:pt idx="0">
                  <c:v>1.0161290322580645</c:v>
                </c:pt>
                <c:pt idx="1">
                  <c:v>1.0158013544018059</c:v>
                </c:pt>
                <c:pt idx="2">
                  <c:v>1.0154738878143132</c:v>
                </c:pt>
                <c:pt idx="3">
                  <c:v>1.015146632291331</c:v>
                </c:pt>
                <c:pt idx="4">
                  <c:v>1.0148195876288659</c:v>
                </c:pt>
                <c:pt idx="5">
                  <c:v>1.0144927536231882</c:v>
                </c:pt>
                <c:pt idx="6">
                  <c:v>1.0141661300708307</c:v>
                </c:pt>
                <c:pt idx="7">
                  <c:v>1.0138397167685871</c:v>
                </c:pt>
                <c:pt idx="8">
                  <c:v>1.0135135135135134</c:v>
                </c:pt>
                <c:pt idx="9">
                  <c:v>1.013187520102927</c:v>
                </c:pt>
                <c:pt idx="10">
                  <c:v>1.012861736334405</c:v>
                </c:pt>
                <c:pt idx="11">
                  <c:v>1.012536162005786</c:v>
                </c:pt>
                <c:pt idx="12">
                  <c:v>1.012210796915167</c:v>
                </c:pt>
                <c:pt idx="13">
                  <c:v>1.0118856408609058</c:v>
                </c:pt>
                <c:pt idx="14">
                  <c:v>1.0115606936416186</c:v>
                </c:pt>
                <c:pt idx="15">
                  <c:v>1.0112359550561798</c:v>
                </c:pt>
                <c:pt idx="16">
                  <c:v>1.0109114249037228</c:v>
                </c:pt>
                <c:pt idx="17">
                  <c:v>1.0105871029836382</c:v>
                </c:pt>
                <c:pt idx="18">
                  <c:v>1.0102629890955741</c:v>
                </c:pt>
                <c:pt idx="19">
                  <c:v>1.0099390830394357</c:v>
                </c:pt>
                <c:pt idx="20">
                  <c:v>1.0096153846153846</c:v>
                </c:pt>
                <c:pt idx="21">
                  <c:v>1.0092918936238386</c:v>
                </c:pt>
                <c:pt idx="22">
                  <c:v>1.0089686098654709</c:v>
                </c:pt>
                <c:pt idx="23">
                  <c:v>1.0086455331412103</c:v>
                </c:pt>
                <c:pt idx="24">
                  <c:v>1.0083226632522408</c:v>
                </c:pt>
                <c:pt idx="25">
                  <c:v>1.008</c:v>
                </c:pt>
                <c:pt idx="26">
                  <c:v>1.0076775431861804</c:v>
                </c:pt>
                <c:pt idx="27">
                  <c:v>1.0073552926127278</c:v>
                </c:pt>
                <c:pt idx="28">
                  <c:v>1.0070332480818414</c:v>
                </c:pt>
                <c:pt idx="29">
                  <c:v>1.0067114093959733</c:v>
                </c:pt>
                <c:pt idx="30">
                  <c:v>1.0063897763578276</c:v>
                </c:pt>
                <c:pt idx="31">
                  <c:v>1.006068348770361</c:v>
                </c:pt>
                <c:pt idx="32">
                  <c:v>1.0057471264367817</c:v>
                </c:pt>
                <c:pt idx="33">
                  <c:v>1.005426109160549</c:v>
                </c:pt>
                <c:pt idx="34">
                  <c:v>1.0051052967453733</c:v>
                </c:pt>
                <c:pt idx="35">
                  <c:v>1.0047846889952152</c:v>
                </c:pt>
                <c:pt idx="36">
                  <c:v>1.0044642857142856</c:v>
                </c:pt>
                <c:pt idx="37">
                  <c:v>1.004144086707045</c:v>
                </c:pt>
                <c:pt idx="38">
                  <c:v>1.0038240917782026</c:v>
                </c:pt>
                <c:pt idx="39">
                  <c:v>1.0035043007327176</c:v>
                </c:pt>
                <c:pt idx="40">
                  <c:v>1.0031847133757961</c:v>
                </c:pt>
                <c:pt idx="41">
                  <c:v>1.002865329512894</c:v>
                </c:pt>
                <c:pt idx="42">
                  <c:v>1.0025461489497136</c:v>
                </c:pt>
                <c:pt idx="43">
                  <c:v>1.0022271714922049</c:v>
                </c:pt>
                <c:pt idx="44">
                  <c:v>1.001908396946565</c:v>
                </c:pt>
                <c:pt idx="45">
                  <c:v>1.0015898251192368</c:v>
                </c:pt>
                <c:pt idx="46">
                  <c:v>1.0012714558169102</c:v>
                </c:pt>
                <c:pt idx="47">
                  <c:v>1.0009532888465205</c:v>
                </c:pt>
                <c:pt idx="48">
                  <c:v>1.0006353240152477</c:v>
                </c:pt>
                <c:pt idx="49">
                  <c:v>1.0003175611305177</c:v>
                </c:pt>
                <c:pt idx="50">
                  <c:v>1</c:v>
                </c:pt>
                <c:pt idx="51">
                  <c:v>0.99968264043160893</c:v>
                </c:pt>
                <c:pt idx="52">
                  <c:v>0.99936548223350263</c:v>
                </c:pt>
                <c:pt idx="53">
                  <c:v>0.99904852521408183</c:v>
                </c:pt>
                <c:pt idx="54">
                  <c:v>0.99873176918199125</c:v>
                </c:pt>
                <c:pt idx="55">
                  <c:v>0.99841521394611732</c:v>
                </c:pt>
                <c:pt idx="56">
                  <c:v>0.99809885931558928</c:v>
                </c:pt>
                <c:pt idx="57">
                  <c:v>0.99778270509977829</c:v>
                </c:pt>
                <c:pt idx="58">
                  <c:v>0.99746675110829641</c:v>
                </c:pt>
                <c:pt idx="59">
                  <c:v>0.99715099715099709</c:v>
                </c:pt>
                <c:pt idx="60">
                  <c:v>0.99683544303797467</c:v>
                </c:pt>
                <c:pt idx="61">
                  <c:v>0.99652008857956331</c:v>
                </c:pt>
                <c:pt idx="62">
                  <c:v>0.99620493358633777</c:v>
                </c:pt>
                <c:pt idx="63">
                  <c:v>0.9958899778691116</c:v>
                </c:pt>
                <c:pt idx="64">
                  <c:v>0.99557522123893816</c:v>
                </c:pt>
                <c:pt idx="65">
                  <c:v>0.99526066350710907</c:v>
                </c:pt>
                <c:pt idx="66">
                  <c:v>0.99494630448515475</c:v>
                </c:pt>
                <c:pt idx="67">
                  <c:v>0.99463214398484379</c:v>
                </c:pt>
                <c:pt idx="68">
                  <c:v>0.99431818181818177</c:v>
                </c:pt>
                <c:pt idx="69">
                  <c:v>0.99400441779741233</c:v>
                </c:pt>
                <c:pt idx="70">
                  <c:v>0.99369085173501581</c:v>
                </c:pt>
                <c:pt idx="71">
                  <c:v>0.99337748344370858</c:v>
                </c:pt>
                <c:pt idx="72">
                  <c:v>0.99306431273644391</c:v>
                </c:pt>
                <c:pt idx="73">
                  <c:v>0.99275133942641036</c:v>
                </c:pt>
                <c:pt idx="74">
                  <c:v>0.99243856332703229</c:v>
                </c:pt>
                <c:pt idx="75">
                  <c:v>0.99212598425196852</c:v>
                </c:pt>
                <c:pt idx="76">
                  <c:v>0.99181360201511326</c:v>
                </c:pt>
                <c:pt idx="77">
                  <c:v>0.99150141643059497</c:v>
                </c:pt>
                <c:pt idx="78">
                  <c:v>0.99118942731277537</c:v>
                </c:pt>
                <c:pt idx="79">
                  <c:v>0.99087763447625032</c:v>
                </c:pt>
                <c:pt idx="80">
                  <c:v>0.99056603773584906</c:v>
                </c:pt>
                <c:pt idx="81">
                  <c:v>0.99025463690663307</c:v>
                </c:pt>
                <c:pt idx="82">
                  <c:v>0.98994343180389699</c:v>
                </c:pt>
                <c:pt idx="83">
                  <c:v>0.98963242224316683</c:v>
                </c:pt>
                <c:pt idx="84">
                  <c:v>0.98932160804020097</c:v>
                </c:pt>
                <c:pt idx="85">
                  <c:v>0.98901098901098905</c:v>
                </c:pt>
                <c:pt idx="86">
                  <c:v>0.98870056497175141</c:v>
                </c:pt>
                <c:pt idx="87">
                  <c:v>0.98839033573893953</c:v>
                </c:pt>
                <c:pt idx="88">
                  <c:v>0.98808030112923462</c:v>
                </c:pt>
                <c:pt idx="89">
                  <c:v>0.98777046095954835</c:v>
                </c:pt>
                <c:pt idx="90">
                  <c:v>0.98746081504702199</c:v>
                </c:pt>
                <c:pt idx="91">
                  <c:v>0.9871513632090253</c:v>
                </c:pt>
                <c:pt idx="92">
                  <c:v>0.98684210526315774</c:v>
                </c:pt>
                <c:pt idx="93">
                  <c:v>0.98653304102724715</c:v>
                </c:pt>
                <c:pt idx="94">
                  <c:v>0.98622417031934873</c:v>
                </c:pt>
                <c:pt idx="95">
                  <c:v>0.9859154929577465</c:v>
                </c:pt>
                <c:pt idx="96">
                  <c:v>0.9856070087609512</c:v>
                </c:pt>
                <c:pt idx="97">
                  <c:v>0.98529871754770104</c:v>
                </c:pt>
                <c:pt idx="98">
                  <c:v>0.98499061913696062</c:v>
                </c:pt>
                <c:pt idx="99">
                  <c:v>0.98468271334792112</c:v>
                </c:pt>
                <c:pt idx="100">
                  <c:v>0.984375</c:v>
                </c:pt>
                <c:pt idx="101">
                  <c:v>0.98406747891283974</c:v>
                </c:pt>
                <c:pt idx="102">
                  <c:v>0.98376014990630845</c:v>
                </c:pt>
                <c:pt idx="103">
                  <c:v>0.98345301280049957</c:v>
                </c:pt>
                <c:pt idx="104">
                  <c:v>0.9831460674157303</c:v>
                </c:pt>
                <c:pt idx="105">
                  <c:v>0.98283931357254295</c:v>
                </c:pt>
                <c:pt idx="106">
                  <c:v>0.98253275109170302</c:v>
                </c:pt>
                <c:pt idx="107">
                  <c:v>0.98222637979420024</c:v>
                </c:pt>
                <c:pt idx="108">
                  <c:v>0.98192019950124687</c:v>
                </c:pt>
                <c:pt idx="109">
                  <c:v>0.98161421003427851</c:v>
                </c:pt>
                <c:pt idx="110">
                  <c:v>0.98130841121495338</c:v>
                </c:pt>
                <c:pt idx="111">
                  <c:v>0.98100280286515107</c:v>
                </c:pt>
                <c:pt idx="112">
                  <c:v>0.98069738480697377</c:v>
                </c:pt>
                <c:pt idx="113">
                  <c:v>0.98039215686274517</c:v>
                </c:pt>
                <c:pt idx="114">
                  <c:v>0.98008711885500932</c:v>
                </c:pt>
                <c:pt idx="115">
                  <c:v>0.979782270606532</c:v>
                </c:pt>
                <c:pt idx="116">
                  <c:v>0.97947761194029848</c:v>
                </c:pt>
                <c:pt idx="117">
                  <c:v>0.97917314267951505</c:v>
                </c:pt>
                <c:pt idx="118">
                  <c:v>0.9788688626476072</c:v>
                </c:pt>
                <c:pt idx="119">
                  <c:v>0.97856477166821987</c:v>
                </c:pt>
                <c:pt idx="120">
                  <c:v>0.97826086956521752</c:v>
                </c:pt>
                <c:pt idx="121">
                  <c:v>0.97795715616268242</c:v>
                </c:pt>
                <c:pt idx="122">
                  <c:v>0.97765363128491611</c:v>
                </c:pt>
                <c:pt idx="123">
                  <c:v>0.97735029475643809</c:v>
                </c:pt>
                <c:pt idx="124">
                  <c:v>0.97704714640198509</c:v>
                </c:pt>
                <c:pt idx="125">
                  <c:v>0.9767441860465117</c:v>
                </c:pt>
                <c:pt idx="126">
                  <c:v>0.97644141351518909</c:v>
                </c:pt>
                <c:pt idx="127">
                  <c:v>0.97613882863340562</c:v>
                </c:pt>
                <c:pt idx="128">
                  <c:v>0.97583643122676589</c:v>
                </c:pt>
                <c:pt idx="129">
                  <c:v>0.97553422112109012</c:v>
                </c:pt>
                <c:pt idx="130">
                  <c:v>0.97523219814241491</c:v>
                </c:pt>
                <c:pt idx="131">
                  <c:v>0.97493036211699169</c:v>
                </c:pt>
                <c:pt idx="132">
                  <c:v>0.97462871287128705</c:v>
                </c:pt>
                <c:pt idx="133">
                  <c:v>0.97432725023198274</c:v>
                </c:pt>
                <c:pt idx="134">
                  <c:v>0.97402597402597402</c:v>
                </c:pt>
                <c:pt idx="135">
                  <c:v>0.97372488408037083</c:v>
                </c:pt>
                <c:pt idx="136">
                  <c:v>0.97342398022249688</c:v>
                </c:pt>
                <c:pt idx="137">
                  <c:v>0.97312326227988877</c:v>
                </c:pt>
                <c:pt idx="138">
                  <c:v>0.97282273008029652</c:v>
                </c:pt>
                <c:pt idx="139">
                  <c:v>0.97252238345168263</c:v>
                </c:pt>
                <c:pt idx="140">
                  <c:v>0.97222222222222232</c:v>
                </c:pt>
                <c:pt idx="141">
                  <c:v>0.97192224622030243</c:v>
                </c:pt>
                <c:pt idx="142">
                  <c:v>0.97162245527452185</c:v>
                </c:pt>
                <c:pt idx="143">
                  <c:v>0.97132284921369105</c:v>
                </c:pt>
                <c:pt idx="144">
                  <c:v>0.97102342786683105</c:v>
                </c:pt>
                <c:pt idx="145">
                  <c:v>0.97072419106317398</c:v>
                </c:pt>
                <c:pt idx="146">
                  <c:v>0.97042513863216273</c:v>
                </c:pt>
                <c:pt idx="147">
                  <c:v>0.97012627040344934</c:v>
                </c:pt>
                <c:pt idx="148">
                  <c:v>0.96982758620689657</c:v>
                </c:pt>
                <c:pt idx="149">
                  <c:v>0.96952908587257614</c:v>
                </c:pt>
                <c:pt idx="150">
                  <c:v>0.96923076923076912</c:v>
                </c:pt>
                <c:pt idx="151">
                  <c:v>0.96893263611196556</c:v>
                </c:pt>
                <c:pt idx="152">
                  <c:v>0.96863468634686345</c:v>
                </c:pt>
                <c:pt idx="153">
                  <c:v>0.9683369197663696</c:v>
                </c:pt>
                <c:pt idx="154">
                  <c:v>0.96803933620159799</c:v>
                </c:pt>
                <c:pt idx="155">
                  <c:v>0.96774193548387089</c:v>
                </c:pt>
                <c:pt idx="156">
                  <c:v>0.96744471744471749</c:v>
                </c:pt>
                <c:pt idx="157">
                  <c:v>0.96714768191587341</c:v>
                </c:pt>
                <c:pt idx="158">
                  <c:v>0.96685082872928185</c:v>
                </c:pt>
                <c:pt idx="159">
                  <c:v>0.96655415771709119</c:v>
                </c:pt>
                <c:pt idx="160">
                  <c:v>0.96625766871165641</c:v>
                </c:pt>
                <c:pt idx="161">
                  <c:v>0.96596136154553824</c:v>
                </c:pt>
                <c:pt idx="162">
                  <c:v>0.96566523605150212</c:v>
                </c:pt>
                <c:pt idx="163">
                  <c:v>0.9653692920625192</c:v>
                </c:pt>
                <c:pt idx="164">
                  <c:v>0.96507352941176472</c:v>
                </c:pt>
                <c:pt idx="165">
                  <c:v>0.96477794793261862</c:v>
                </c:pt>
                <c:pt idx="166">
                  <c:v>0.96448254745866513</c:v>
                </c:pt>
                <c:pt idx="167">
                  <c:v>0.96418732782369143</c:v>
                </c:pt>
                <c:pt idx="168">
                  <c:v>0.96389228886168898</c:v>
                </c:pt>
                <c:pt idx="169">
                  <c:v>0.96359743040685231</c:v>
                </c:pt>
                <c:pt idx="170">
                  <c:v>0.96330275229357798</c:v>
                </c:pt>
                <c:pt idx="171">
                  <c:v>0.96300825435646598</c:v>
                </c:pt>
                <c:pt idx="172">
                  <c:v>0.96271393643031788</c:v>
                </c:pt>
                <c:pt idx="173">
                  <c:v>0.96241979835013758</c:v>
                </c:pt>
                <c:pt idx="174">
                  <c:v>0.9621258399511301</c:v>
                </c:pt>
                <c:pt idx="175">
                  <c:v>0.96183206106870223</c:v>
                </c:pt>
                <c:pt idx="176">
                  <c:v>0.96153846153846156</c:v>
                </c:pt>
                <c:pt idx="177">
                  <c:v>0.96124504119621601</c:v>
                </c:pt>
                <c:pt idx="178">
                  <c:v>0.9609517998779743</c:v>
                </c:pt>
                <c:pt idx="179">
                  <c:v>0.96065873741994512</c:v>
                </c:pt>
                <c:pt idx="180">
                  <c:v>0.96036585365853655</c:v>
                </c:pt>
                <c:pt idx="181">
                  <c:v>0.96007314843035663</c:v>
                </c:pt>
                <c:pt idx="182">
                  <c:v>0.95978062157221211</c:v>
                </c:pt>
                <c:pt idx="183">
                  <c:v>0.95948827292110883</c:v>
                </c:pt>
                <c:pt idx="184">
                  <c:v>0.9591961023142509</c:v>
                </c:pt>
                <c:pt idx="185">
                  <c:v>0.95890410958904104</c:v>
                </c:pt>
                <c:pt idx="186">
                  <c:v>0.95861229458307984</c:v>
                </c:pt>
                <c:pt idx="187">
                  <c:v>0.95832065713416492</c:v>
                </c:pt>
                <c:pt idx="188">
                  <c:v>0.95802919708029188</c:v>
                </c:pt>
                <c:pt idx="189">
                  <c:v>0.95773791425965338</c:v>
                </c:pt>
                <c:pt idx="190">
                  <c:v>0.95744680851063824</c:v>
                </c:pt>
                <c:pt idx="191">
                  <c:v>0.95715587967183235</c:v>
                </c:pt>
                <c:pt idx="192">
                  <c:v>0.95686512758201703</c:v>
                </c:pt>
                <c:pt idx="193">
                  <c:v>0.95657455208016995</c:v>
                </c:pt>
                <c:pt idx="194">
                  <c:v>0.95628415300546454</c:v>
                </c:pt>
                <c:pt idx="195">
                  <c:v>0.95599393019726853</c:v>
                </c:pt>
                <c:pt idx="196">
                  <c:v>0.95570388349514568</c:v>
                </c:pt>
                <c:pt idx="197">
                  <c:v>0.95541401273885351</c:v>
                </c:pt>
                <c:pt idx="198">
                  <c:v>0.95512431776834439</c:v>
                </c:pt>
                <c:pt idx="199">
                  <c:v>0.95483479842376484</c:v>
                </c:pt>
                <c:pt idx="200">
                  <c:v>0.95454545454545447</c:v>
                </c:pt>
                <c:pt idx="201">
                  <c:v>0.95425628597394718</c:v>
                </c:pt>
                <c:pt idx="202">
                  <c:v>0.9539672925499697</c:v>
                </c:pt>
                <c:pt idx="203">
                  <c:v>0.9536784741144414</c:v>
                </c:pt>
                <c:pt idx="204">
                  <c:v>0.95338983050847459</c:v>
                </c:pt>
                <c:pt idx="205">
                  <c:v>0.95310136157337366</c:v>
                </c:pt>
                <c:pt idx="206">
                  <c:v>0.9528130671506353</c:v>
                </c:pt>
                <c:pt idx="207">
                  <c:v>0.95252494708194735</c:v>
                </c:pt>
                <c:pt idx="208">
                  <c:v>0.95223700120918975</c:v>
                </c:pt>
                <c:pt idx="209">
                  <c:v>0.95194922937443338</c:v>
                </c:pt>
                <c:pt idx="210">
                  <c:v>0.95166163141993954</c:v>
                </c:pt>
                <c:pt idx="211">
                  <c:v>0.95137420718816057</c:v>
                </c:pt>
                <c:pt idx="212">
                  <c:v>0.95108695652173914</c:v>
                </c:pt>
                <c:pt idx="213">
                  <c:v>0.9507998792635074</c:v>
                </c:pt>
                <c:pt idx="214">
                  <c:v>0.9505129752564877</c:v>
                </c:pt>
                <c:pt idx="215">
                  <c:v>0.95022624434389136</c:v>
                </c:pt>
                <c:pt idx="216">
                  <c:v>0.94993968636911952</c:v>
                </c:pt>
                <c:pt idx="217">
                  <c:v>0.9496533011757613</c:v>
                </c:pt>
                <c:pt idx="218">
                  <c:v>0.94936708860759489</c:v>
                </c:pt>
                <c:pt idx="219">
                  <c:v>0.94908104850858699</c:v>
                </c:pt>
                <c:pt idx="220">
                  <c:v>0.9487951807228916</c:v>
                </c:pt>
                <c:pt idx="221">
                  <c:v>0.94850948509485089</c:v>
                </c:pt>
                <c:pt idx="222">
                  <c:v>0.94822396146899457</c:v>
                </c:pt>
                <c:pt idx="223">
                  <c:v>0.94793860969003907</c:v>
                </c:pt>
                <c:pt idx="224">
                  <c:v>0.94765342960288812</c:v>
                </c:pt>
                <c:pt idx="225">
                  <c:v>0.94736842105263153</c:v>
                </c:pt>
                <c:pt idx="226">
                  <c:v>0.94708358388454594</c:v>
                </c:pt>
                <c:pt idx="227">
                  <c:v>0.94679891794409377</c:v>
                </c:pt>
                <c:pt idx="228">
                  <c:v>0.94651442307692302</c:v>
                </c:pt>
                <c:pt idx="229">
                  <c:v>0.94623009912886757</c:v>
                </c:pt>
                <c:pt idx="230">
                  <c:v>0.94594594594594594</c:v>
                </c:pt>
                <c:pt idx="231">
                  <c:v>0.94566196337436204</c:v>
                </c:pt>
                <c:pt idx="232">
                  <c:v>0.94537815126050428</c:v>
                </c:pt>
                <c:pt idx="233">
                  <c:v>0.94509450945094509</c:v>
                </c:pt>
                <c:pt idx="234">
                  <c:v>0.94481103779244147</c:v>
                </c:pt>
                <c:pt idx="235">
                  <c:v>0.94452773613193408</c:v>
                </c:pt>
                <c:pt idx="236">
                  <c:v>0.94424460431654667</c:v>
                </c:pt>
                <c:pt idx="237">
                  <c:v>0.94396164219358714</c:v>
                </c:pt>
                <c:pt idx="238">
                  <c:v>0.94367884961054527</c:v>
                </c:pt>
                <c:pt idx="239">
                  <c:v>0.94339622641509446</c:v>
                </c:pt>
                <c:pt idx="240">
                  <c:v>0.94311377245508987</c:v>
                </c:pt>
                <c:pt idx="241">
                  <c:v>0.94283148757856927</c:v>
                </c:pt>
                <c:pt idx="242">
                  <c:v>0.9425493716337523</c:v>
                </c:pt>
                <c:pt idx="243">
                  <c:v>0.94226742446903977</c:v>
                </c:pt>
                <c:pt idx="244">
                  <c:v>0.94198564593301426</c:v>
                </c:pt>
                <c:pt idx="245">
                  <c:v>0.94170403587443952</c:v>
                </c:pt>
                <c:pt idx="246">
                  <c:v>0.94142259414225937</c:v>
                </c:pt>
                <c:pt idx="247">
                  <c:v>0.94114132058559907</c:v>
                </c:pt>
                <c:pt idx="248">
                  <c:v>0.94086021505376338</c:v>
                </c:pt>
                <c:pt idx="249">
                  <c:v>0.94057927739623781</c:v>
                </c:pt>
                <c:pt idx="250">
                  <c:v>0.94029850746268662</c:v>
                </c:pt>
                <c:pt idx="251">
                  <c:v>0.94001790510295424</c:v>
                </c:pt>
                <c:pt idx="252">
                  <c:v>0.93973747016706455</c:v>
                </c:pt>
                <c:pt idx="253">
                  <c:v>0.93945720250521925</c:v>
                </c:pt>
                <c:pt idx="254">
                  <c:v>0.93917710196779958</c:v>
                </c:pt>
                <c:pt idx="255">
                  <c:v>0.93889716840536519</c:v>
                </c:pt>
                <c:pt idx="256">
                  <c:v>0.93861740166865315</c:v>
                </c:pt>
                <c:pt idx="257">
                  <c:v>0.93833780160857916</c:v>
                </c:pt>
                <c:pt idx="258">
                  <c:v>0.93805836807623588</c:v>
                </c:pt>
                <c:pt idx="259">
                  <c:v>0.93777910092289363</c:v>
                </c:pt>
                <c:pt idx="260">
                  <c:v>0.9375</c:v>
                </c:pt>
                <c:pt idx="261">
                  <c:v>0.9372210651591788</c:v>
                </c:pt>
                <c:pt idx="262">
                  <c:v>0.93694229625223091</c:v>
                </c:pt>
                <c:pt idx="263">
                  <c:v>0.93666369313113296</c:v>
                </c:pt>
                <c:pt idx="264">
                  <c:v>0.93638525564803798</c:v>
                </c:pt>
                <c:pt idx="265">
                  <c:v>0.93610698365527489</c:v>
                </c:pt>
                <c:pt idx="266">
                  <c:v>0.93582887700534756</c:v>
                </c:pt>
                <c:pt idx="267">
                  <c:v>0.93555093555093549</c:v>
                </c:pt>
                <c:pt idx="268">
                  <c:v>0.93527315914489317</c:v>
                </c:pt>
                <c:pt idx="269">
                  <c:v>0.93499554764024928</c:v>
                </c:pt>
                <c:pt idx="270">
                  <c:v>0.93471810089020779</c:v>
                </c:pt>
                <c:pt idx="271">
                  <c:v>0.93444081874814588</c:v>
                </c:pt>
                <c:pt idx="272">
                  <c:v>0.9341637010676157</c:v>
                </c:pt>
                <c:pt idx="273">
                  <c:v>0.93388674770234215</c:v>
                </c:pt>
                <c:pt idx="274">
                  <c:v>0.93360995850622397</c:v>
                </c:pt>
                <c:pt idx="275">
                  <c:v>0.93333333333333335</c:v>
                </c:pt>
                <c:pt idx="276">
                  <c:v>0.93305687203791465</c:v>
                </c:pt>
                <c:pt idx="277">
                  <c:v>0.93278057447438545</c:v>
                </c:pt>
                <c:pt idx="278">
                  <c:v>0.93250444049733572</c:v>
                </c:pt>
                <c:pt idx="279">
                  <c:v>0.93222846996152708</c:v>
                </c:pt>
                <c:pt idx="280">
                  <c:v>0.93195266272189359</c:v>
                </c:pt>
                <c:pt idx="281">
                  <c:v>0.93167701863354035</c:v>
                </c:pt>
                <c:pt idx="282">
                  <c:v>0.9314015375517446</c:v>
                </c:pt>
                <c:pt idx="283">
                  <c:v>0.93112621933195394</c:v>
                </c:pt>
                <c:pt idx="284">
                  <c:v>0.93085106382978722</c:v>
                </c:pt>
                <c:pt idx="285">
                  <c:v>0.930576070901034</c:v>
                </c:pt>
                <c:pt idx="286">
                  <c:v>0.93030124040165385</c:v>
                </c:pt>
                <c:pt idx="287">
                  <c:v>0.93002657218777673</c:v>
                </c:pt>
                <c:pt idx="288">
                  <c:v>0.92975206611570249</c:v>
                </c:pt>
                <c:pt idx="289">
                  <c:v>0.92947772204190027</c:v>
                </c:pt>
                <c:pt idx="290">
                  <c:v>0.92920353982300896</c:v>
                </c:pt>
                <c:pt idx="291">
                  <c:v>0.92892951931583601</c:v>
                </c:pt>
                <c:pt idx="292">
                  <c:v>0.92865566037735847</c:v>
                </c:pt>
                <c:pt idx="293">
                  <c:v>0.92838196286472152</c:v>
                </c:pt>
                <c:pt idx="294">
                  <c:v>0.92810842663523863</c:v>
                </c:pt>
                <c:pt idx="295">
                  <c:v>0.92783505154639179</c:v>
                </c:pt>
                <c:pt idx="296">
                  <c:v>0.92756183745583043</c:v>
                </c:pt>
                <c:pt idx="297">
                  <c:v>0.92728878422137173</c:v>
                </c:pt>
                <c:pt idx="298">
                  <c:v>0.92701589170100063</c:v>
                </c:pt>
                <c:pt idx="299">
                  <c:v>0.92674315975286847</c:v>
                </c:pt>
                <c:pt idx="300">
                  <c:v>0.92647058823529416</c:v>
                </c:pt>
                <c:pt idx="301">
                  <c:v>0.92619817700676277</c:v>
                </c:pt>
                <c:pt idx="302">
                  <c:v>0.92592592592592582</c:v>
                </c:pt>
                <c:pt idx="303">
                  <c:v>0.92565383485160158</c:v>
                </c:pt>
                <c:pt idx="304">
                  <c:v>0.92538190364277317</c:v>
                </c:pt>
                <c:pt idx="305">
                  <c:v>0.92511013215859039</c:v>
                </c:pt>
                <c:pt idx="306">
                  <c:v>0.92483852025836755</c:v>
                </c:pt>
                <c:pt idx="307">
                  <c:v>0.92456706780158493</c:v>
                </c:pt>
                <c:pt idx="308">
                  <c:v>0.92429577464788737</c:v>
                </c:pt>
                <c:pt idx="309">
                  <c:v>0.92402464065708412</c:v>
                </c:pt>
                <c:pt idx="310">
                  <c:v>0.92375366568914952</c:v>
                </c:pt>
                <c:pt idx="311">
                  <c:v>0.92348284960422167</c:v>
                </c:pt>
                <c:pt idx="312">
                  <c:v>0.92321219226260254</c:v>
                </c:pt>
                <c:pt idx="313">
                  <c:v>0.9229416935247583</c:v>
                </c:pt>
                <c:pt idx="314">
                  <c:v>0.9226713532513181</c:v>
                </c:pt>
                <c:pt idx="315">
                  <c:v>0.92240117130307475</c:v>
                </c:pt>
                <c:pt idx="316">
                  <c:v>0.92213114754098358</c:v>
                </c:pt>
                <c:pt idx="317">
                  <c:v>0.92186128182616323</c:v>
                </c:pt>
                <c:pt idx="318">
                  <c:v>0.92159157401989478</c:v>
                </c:pt>
                <c:pt idx="319">
                  <c:v>0.92132202398362095</c:v>
                </c:pt>
                <c:pt idx="320">
                  <c:v>0.92105263157894735</c:v>
                </c:pt>
                <c:pt idx="321">
                  <c:v>0.92078339666764109</c:v>
                </c:pt>
                <c:pt idx="322">
                  <c:v>0.92051431911163062</c:v>
                </c:pt>
                <c:pt idx="323">
                  <c:v>0.92024539877300615</c:v>
                </c:pt>
                <c:pt idx="324">
                  <c:v>0.91997663551401865</c:v>
                </c:pt>
                <c:pt idx="325">
                  <c:v>0.91970802919708017</c:v>
                </c:pt>
                <c:pt idx="326">
                  <c:v>0.91943957968476364</c:v>
                </c:pt>
                <c:pt idx="327">
                  <c:v>0.91917128683980154</c:v>
                </c:pt>
                <c:pt idx="328">
                  <c:v>0.91890315052508753</c:v>
                </c:pt>
                <c:pt idx="329">
                  <c:v>0.9186351706036745</c:v>
                </c:pt>
                <c:pt idx="330">
                  <c:v>0.91836734693877542</c:v>
                </c:pt>
                <c:pt idx="331">
                  <c:v>0.9180996793937628</c:v>
                </c:pt>
                <c:pt idx="332">
                  <c:v>0.91783216783216781</c:v>
                </c:pt>
                <c:pt idx="333">
                  <c:v>0.91756481211768137</c:v>
                </c:pt>
                <c:pt idx="334">
                  <c:v>0.91729761211415262</c:v>
                </c:pt>
                <c:pt idx="335">
                  <c:v>0.91703056768558944</c:v>
                </c:pt>
                <c:pt idx="336">
                  <c:v>0.91676367869615838</c:v>
                </c:pt>
                <c:pt idx="337">
                  <c:v>0.91649694501018331</c:v>
                </c:pt>
                <c:pt idx="338">
                  <c:v>0.91623036649214662</c:v>
                </c:pt>
                <c:pt idx="339">
                  <c:v>0.91596394300668804</c:v>
                </c:pt>
                <c:pt idx="340">
                  <c:v>0.91569767441860461</c:v>
                </c:pt>
                <c:pt idx="341">
                  <c:v>0.91543156059285091</c:v>
                </c:pt>
                <c:pt idx="342">
                  <c:v>0.91516560139453806</c:v>
                </c:pt>
                <c:pt idx="343">
                  <c:v>0.91489979668893395</c:v>
                </c:pt>
                <c:pt idx="344">
                  <c:v>0.91463414634146345</c:v>
                </c:pt>
                <c:pt idx="345">
                  <c:v>0.91436865021770675</c:v>
                </c:pt>
                <c:pt idx="346">
                  <c:v>0.91410330818340113</c:v>
                </c:pt>
                <c:pt idx="347">
                  <c:v>0.91383812010443866</c:v>
                </c:pt>
                <c:pt idx="348">
                  <c:v>0.91357308584686781</c:v>
                </c:pt>
                <c:pt idx="349">
                  <c:v>0.91330820527689183</c:v>
                </c:pt>
                <c:pt idx="350">
                  <c:v>0.91304347826086951</c:v>
                </c:pt>
                <c:pt idx="351">
                  <c:v>0.91277890466531442</c:v>
                </c:pt>
                <c:pt idx="352">
                  <c:v>0.91251448435689453</c:v>
                </c:pt>
                <c:pt idx="353">
                  <c:v>0.9122502172024326</c:v>
                </c:pt>
                <c:pt idx="354">
                  <c:v>0.9119861030689056</c:v>
                </c:pt>
                <c:pt idx="355">
                  <c:v>0.91172214182344424</c:v>
                </c:pt>
                <c:pt idx="356">
                  <c:v>0.91145833333333337</c:v>
                </c:pt>
                <c:pt idx="357">
                  <c:v>0.91119467746601102</c:v>
                </c:pt>
                <c:pt idx="358">
                  <c:v>0.91093117408906887</c:v>
                </c:pt>
                <c:pt idx="359">
                  <c:v>0.91066782307025151</c:v>
                </c:pt>
                <c:pt idx="360">
                  <c:v>0.91040462427745661</c:v>
                </c:pt>
                <c:pt idx="361">
                  <c:v>0.91014157757873448</c:v>
                </c:pt>
                <c:pt idx="362">
                  <c:v>0.90987868284228768</c:v>
                </c:pt>
                <c:pt idx="363">
                  <c:v>0.90961593993647116</c:v>
                </c:pt>
                <c:pt idx="364">
                  <c:v>0.90935334872979223</c:v>
                </c:pt>
                <c:pt idx="365">
                  <c:v>0.90909090909090906</c:v>
                </c:pt>
                <c:pt idx="366">
                  <c:v>0.90882862088863248</c:v>
                </c:pt>
                <c:pt idx="367">
                  <c:v>0.90856648399192386</c:v>
                </c:pt>
                <c:pt idx="368">
                  <c:v>0.90830449826989612</c:v>
                </c:pt>
                <c:pt idx="369">
                  <c:v>0.90804266359181329</c:v>
                </c:pt>
                <c:pt idx="370">
                  <c:v>0.90778097982708927</c:v>
                </c:pt>
                <c:pt idx="371">
                  <c:v>0.90751944684528962</c:v>
                </c:pt>
                <c:pt idx="372">
                  <c:v>0.907258064516129</c:v>
                </c:pt>
                <c:pt idx="373">
                  <c:v>0.90699683270947307</c:v>
                </c:pt>
                <c:pt idx="374">
                  <c:v>0.90673575129533679</c:v>
                </c:pt>
                <c:pt idx="375">
                  <c:v>0.90647482014388492</c:v>
                </c:pt>
                <c:pt idx="376">
                  <c:v>0.90621403912543141</c:v>
                </c:pt>
                <c:pt idx="377">
                  <c:v>0.90595340811044001</c:v>
                </c:pt>
                <c:pt idx="378">
                  <c:v>0.90569292696952264</c:v>
                </c:pt>
                <c:pt idx="379">
                  <c:v>0.90543259557344069</c:v>
                </c:pt>
                <c:pt idx="380">
                  <c:v>0.90517241379310343</c:v>
                </c:pt>
                <c:pt idx="381">
                  <c:v>0.90491238149956921</c:v>
                </c:pt>
                <c:pt idx="382">
                  <c:v>0.90465249856404362</c:v>
                </c:pt>
                <c:pt idx="383">
                  <c:v>0.90439276485788112</c:v>
                </c:pt>
                <c:pt idx="384">
                  <c:v>0.90413318025258327</c:v>
                </c:pt>
                <c:pt idx="385">
                  <c:v>0.90387374461979908</c:v>
                </c:pt>
                <c:pt idx="386">
                  <c:v>0.90361445783132521</c:v>
                </c:pt>
                <c:pt idx="387">
                  <c:v>0.90335531975910521</c:v>
                </c:pt>
                <c:pt idx="388">
                  <c:v>0.90309633027522929</c:v>
                </c:pt>
                <c:pt idx="389">
                  <c:v>0.90283748925193474</c:v>
                </c:pt>
                <c:pt idx="390">
                  <c:v>0.90257879656160456</c:v>
                </c:pt>
                <c:pt idx="391">
                  <c:v>0.90232025207676891</c:v>
                </c:pt>
                <c:pt idx="392">
                  <c:v>0.90206185567010311</c:v>
                </c:pt>
                <c:pt idx="393">
                  <c:v>0.90180360721442887</c:v>
                </c:pt>
                <c:pt idx="394">
                  <c:v>0.90154550658271326</c:v>
                </c:pt>
                <c:pt idx="395">
                  <c:v>0.90128755364806867</c:v>
                </c:pt>
                <c:pt idx="396">
                  <c:v>0.90102974828375282</c:v>
                </c:pt>
                <c:pt idx="397">
                  <c:v>0.90077209036316841</c:v>
                </c:pt>
                <c:pt idx="398">
                  <c:v>0.90051457975986271</c:v>
                </c:pt>
                <c:pt idx="399">
                  <c:v>0.90025721634752798</c:v>
                </c:pt>
                <c:pt idx="400">
                  <c:v>0.9</c:v>
                </c:pt>
                <c:pt idx="401">
                  <c:v>0.89974293059125976</c:v>
                </c:pt>
                <c:pt idx="402">
                  <c:v>0.89948600799543121</c:v>
                </c:pt>
                <c:pt idx="403">
                  <c:v>0.89922923208678274</c:v>
                </c:pt>
                <c:pt idx="404">
                  <c:v>0.89897260273972612</c:v>
                </c:pt>
                <c:pt idx="405">
                  <c:v>0.89871611982881594</c:v>
                </c:pt>
                <c:pt idx="406">
                  <c:v>0.89845978322875064</c:v>
                </c:pt>
                <c:pt idx="407">
                  <c:v>0.89820359281437134</c:v>
                </c:pt>
                <c:pt idx="408">
                  <c:v>0.89794754846066127</c:v>
                </c:pt>
                <c:pt idx="409">
                  <c:v>0.89769165004274709</c:v>
                </c:pt>
                <c:pt idx="410">
                  <c:v>0.89743589743589747</c:v>
                </c:pt>
                <c:pt idx="411">
                  <c:v>0.89718029051552262</c:v>
                </c:pt>
                <c:pt idx="412">
                  <c:v>0.89692482915717542</c:v>
                </c:pt>
                <c:pt idx="413">
                  <c:v>0.89666951323654998</c:v>
                </c:pt>
                <c:pt idx="414">
                  <c:v>0.89641434262948216</c:v>
                </c:pt>
                <c:pt idx="415">
                  <c:v>0.89615931721194886</c:v>
                </c:pt>
                <c:pt idx="416">
                  <c:v>0.89590443686006827</c:v>
                </c:pt>
                <c:pt idx="417">
                  <c:v>0.89564970145009959</c:v>
                </c:pt>
                <c:pt idx="418">
                  <c:v>0.89539511085844226</c:v>
                </c:pt>
                <c:pt idx="419">
                  <c:v>0.8951406649616368</c:v>
                </c:pt>
                <c:pt idx="420">
                  <c:v>0.89488636363636365</c:v>
                </c:pt>
                <c:pt idx="421">
                  <c:v>0.89463220675944333</c:v>
                </c:pt>
                <c:pt idx="422">
                  <c:v>0.89437819420783649</c:v>
                </c:pt>
                <c:pt idx="423">
                  <c:v>0.89412432585864321</c:v>
                </c:pt>
                <c:pt idx="424">
                  <c:v>0.89387060158910336</c:v>
                </c:pt>
                <c:pt idx="425">
                  <c:v>0.89361702127659581</c:v>
                </c:pt>
                <c:pt idx="426">
                  <c:v>0.89336358479863864</c:v>
                </c:pt>
                <c:pt idx="427">
                  <c:v>0.89311029203288916</c:v>
                </c:pt>
                <c:pt idx="428">
                  <c:v>0.8928571428571429</c:v>
                </c:pt>
                <c:pt idx="429">
                  <c:v>0.89260413714933406</c:v>
                </c:pt>
                <c:pt idx="430">
                  <c:v>0.8923512747875354</c:v>
                </c:pt>
                <c:pt idx="431">
                  <c:v>0.89209855564995744</c:v>
                </c:pt>
                <c:pt idx="432">
                  <c:v>0.89184597961494894</c:v>
                </c:pt>
                <c:pt idx="433">
                  <c:v>0.89159354656099632</c:v>
                </c:pt>
                <c:pt idx="434">
                  <c:v>0.89134125636672334</c:v>
                </c:pt>
                <c:pt idx="435">
                  <c:v>0.8910891089108911</c:v>
                </c:pt>
                <c:pt idx="436">
                  <c:v>0.89083710407239813</c:v>
                </c:pt>
                <c:pt idx="437">
                  <c:v>0.89058524173027998</c:v>
                </c:pt>
                <c:pt idx="438">
                  <c:v>0.89033352176370828</c:v>
                </c:pt>
                <c:pt idx="439">
                  <c:v>0.89008194405199204</c:v>
                </c:pt>
                <c:pt idx="440">
                  <c:v>0.88983050847457634</c:v>
                </c:pt>
                <c:pt idx="441">
                  <c:v>0.88957921491104208</c:v>
                </c:pt>
                <c:pt idx="442">
                  <c:v>0.88932806324110658</c:v>
                </c:pt>
                <c:pt idx="443">
                  <c:v>0.88907705334462317</c:v>
                </c:pt>
                <c:pt idx="444">
                  <c:v>0.88882618510158007</c:v>
                </c:pt>
                <c:pt idx="445">
                  <c:v>0.88857545839210161</c:v>
                </c:pt>
                <c:pt idx="446">
                  <c:v>0.8883248730964467</c:v>
                </c:pt>
                <c:pt idx="447">
                  <c:v>0.88807442909500989</c:v>
                </c:pt>
                <c:pt idx="448">
                  <c:v>0.88782412626832019</c:v>
                </c:pt>
                <c:pt idx="449">
                  <c:v>0.8875739644970414</c:v>
                </c:pt>
                <c:pt idx="450">
                  <c:v>0.88732394366197187</c:v>
                </c:pt>
                <c:pt idx="451">
                  <c:v>0.88707406364404395</c:v>
                </c:pt>
                <c:pt idx="452">
                  <c:v>0.88682432432432423</c:v>
                </c:pt>
                <c:pt idx="453">
                  <c:v>0.88657472558401351</c:v>
                </c:pt>
                <c:pt idx="454">
                  <c:v>0.88632526730444561</c:v>
                </c:pt>
                <c:pt idx="455">
                  <c:v>0.88607594936708867</c:v>
                </c:pt>
                <c:pt idx="456">
                  <c:v>0.88582677165354329</c:v>
                </c:pt>
                <c:pt idx="457">
                  <c:v>0.88557773404554407</c:v>
                </c:pt>
                <c:pt idx="458">
                  <c:v>0.88532883642495785</c:v>
                </c:pt>
                <c:pt idx="459">
                  <c:v>0.88508007867378469</c:v>
                </c:pt>
                <c:pt idx="460">
                  <c:v>0.88483146067415741</c:v>
                </c:pt>
                <c:pt idx="461">
                  <c:v>0.88458298230834032</c:v>
                </c:pt>
                <c:pt idx="462">
                  <c:v>0.88433464345873103</c:v>
                </c:pt>
                <c:pt idx="463">
                  <c:v>0.88408644400785852</c:v>
                </c:pt>
                <c:pt idx="464">
                  <c:v>0.88383838383838376</c:v>
                </c:pt>
                <c:pt idx="465">
                  <c:v>0.88359046283309961</c:v>
                </c:pt>
                <c:pt idx="466">
                  <c:v>0.88334268087492984</c:v>
                </c:pt>
                <c:pt idx="467">
                  <c:v>0.88309503784693033</c:v>
                </c:pt>
                <c:pt idx="468">
                  <c:v>0.88284753363228707</c:v>
                </c:pt>
                <c:pt idx="469">
                  <c:v>0.88260016811431774</c:v>
                </c:pt>
                <c:pt idx="470">
                  <c:v>0.88235294117647067</c:v>
                </c:pt>
                <c:pt idx="471">
                  <c:v>0.88210585270232433</c:v>
                </c:pt>
                <c:pt idx="472">
                  <c:v>0.88185890257558786</c:v>
                </c:pt>
                <c:pt idx="473">
                  <c:v>0.88161209068010082</c:v>
                </c:pt>
                <c:pt idx="474">
                  <c:v>0.88136541689983205</c:v>
                </c:pt>
                <c:pt idx="475">
                  <c:v>0.88111888111888104</c:v>
                </c:pt>
                <c:pt idx="476">
                  <c:v>0.88087248322147649</c:v>
                </c:pt>
                <c:pt idx="477">
                  <c:v>0.88062622309197647</c:v>
                </c:pt>
                <c:pt idx="478">
                  <c:v>0.88038010061486871</c:v>
                </c:pt>
                <c:pt idx="479">
                  <c:v>0.88013411567476951</c:v>
                </c:pt>
                <c:pt idx="480">
                  <c:v>0.87988826815642462</c:v>
                </c:pt>
                <c:pt idx="481">
                  <c:v>0.87964255794470814</c:v>
                </c:pt>
                <c:pt idx="482">
                  <c:v>0.87939698492462304</c:v>
                </c:pt>
                <c:pt idx="483">
                  <c:v>0.87915154898130066</c:v>
                </c:pt>
                <c:pt idx="484">
                  <c:v>0.87890625</c:v>
                </c:pt>
                <c:pt idx="485">
                  <c:v>0.87866108786610875</c:v>
                </c:pt>
                <c:pt idx="486">
                  <c:v>0.87841606246514226</c:v>
                </c:pt>
                <c:pt idx="487">
                  <c:v>0.87817117368274322</c:v>
                </c:pt>
                <c:pt idx="488">
                  <c:v>0.87792642140468236</c:v>
                </c:pt>
                <c:pt idx="489">
                  <c:v>0.87768180551685704</c:v>
                </c:pt>
                <c:pt idx="490">
                  <c:v>0.87743732590529255</c:v>
                </c:pt>
                <c:pt idx="491">
                  <c:v>0.87719298245614041</c:v>
                </c:pt>
                <c:pt idx="492">
                  <c:v>0.87694877505567925</c:v>
                </c:pt>
                <c:pt idx="493">
                  <c:v>0.8767047035903146</c:v>
                </c:pt>
                <c:pt idx="494">
                  <c:v>0.87646076794657757</c:v>
                </c:pt>
                <c:pt idx="495">
                  <c:v>0.87621696801112647</c:v>
                </c:pt>
                <c:pt idx="496">
                  <c:v>0.87597330367074533</c:v>
                </c:pt>
                <c:pt idx="497">
                  <c:v>0.8757297748123436</c:v>
                </c:pt>
                <c:pt idx="498">
                  <c:v>0.87548638132295731</c:v>
                </c:pt>
                <c:pt idx="499">
                  <c:v>0.87524312308974717</c:v>
                </c:pt>
                <c:pt idx="500">
                  <c:v>0.87500000000000011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0-4754-95D2-14FB52835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8680"/>
        <c:axId val="289799072"/>
      </c:scatterChart>
      <c:valAx>
        <c:axId val="289798680"/>
        <c:scaling>
          <c:orientation val="minMax"/>
          <c:max val="6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9072"/>
        <c:crosses val="autoZero"/>
        <c:crossBetween val="midCat"/>
      </c:valAx>
      <c:valAx>
        <c:axId val="289799072"/>
        <c:scaling>
          <c:orientation val="minMax"/>
          <c:max val="1.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180975</xdr:rowOff>
    </xdr:from>
    <xdr:to>
      <xdr:col>13</xdr:col>
      <xdr:colOff>9525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4</xdr:row>
      <xdr:rowOff>9525</xdr:rowOff>
    </xdr:from>
    <xdr:to>
      <xdr:col>14</xdr:col>
      <xdr:colOff>9525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22</xdr:row>
      <xdr:rowOff>28575</xdr:rowOff>
    </xdr:from>
    <xdr:to>
      <xdr:col>14</xdr:col>
      <xdr:colOff>19050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180975</xdr:rowOff>
    </xdr:from>
    <xdr:to>
      <xdr:col>13</xdr:col>
      <xdr:colOff>0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180975</xdr:rowOff>
    </xdr:from>
    <xdr:to>
      <xdr:col>13</xdr:col>
      <xdr:colOff>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28575</xdr:rowOff>
    </xdr:from>
    <xdr:to>
      <xdr:col>13</xdr:col>
      <xdr:colOff>57150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171450</xdr:rowOff>
    </xdr:from>
    <xdr:to>
      <xdr:col>14</xdr:col>
      <xdr:colOff>76200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4</xdr:row>
      <xdr:rowOff>49530</xdr:rowOff>
    </xdr:from>
    <xdr:to>
      <xdr:col>12</xdr:col>
      <xdr:colOff>167640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207645</xdr:colOff>
      <xdr:row>4</xdr:row>
      <xdr:rowOff>53340</xdr:rowOff>
    </xdr:from>
    <xdr:to>
      <xdr:col>19</xdr:col>
      <xdr:colOff>226695</xdr:colOff>
      <xdr:row>22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nzacar\Box\FOR526\2024\Lecture2\Ex2_growth_modifiers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_Temp"/>
      <sheetName val="f_SW"/>
      <sheetName val="f_VPD"/>
      <sheetName val="f_Nutr"/>
      <sheetName val="f_Frost"/>
      <sheetName val="f_Age"/>
      <sheetName val="f_CO2"/>
      <sheetName val="Exercise 2"/>
      <sheetName val="AlphaC"/>
      <sheetName val="Gc"/>
      <sheetName val="Sheet1"/>
    </sheetNames>
    <sheetDataSet>
      <sheetData sheetId="0">
        <row r="6">
          <cell r="D6" t="str">
            <v>Temp</v>
          </cell>
          <cell r="E6" t="str">
            <v>fT</v>
          </cell>
        </row>
        <row r="7">
          <cell r="D7">
            <v>1</v>
          </cell>
          <cell r="E7">
            <v>0</v>
          </cell>
        </row>
        <row r="8">
          <cell r="D8">
            <v>1.1000000000000001</v>
          </cell>
          <cell r="E8">
            <v>0</v>
          </cell>
        </row>
        <row r="9">
          <cell r="D9">
            <v>1.2000000000000002</v>
          </cell>
          <cell r="E9">
            <v>0</v>
          </cell>
        </row>
        <row r="10">
          <cell r="D10">
            <v>1.3000000000000003</v>
          </cell>
          <cell r="E10">
            <v>0</v>
          </cell>
        </row>
        <row r="11">
          <cell r="D11">
            <v>1.4000000000000004</v>
          </cell>
          <cell r="E11">
            <v>0</v>
          </cell>
        </row>
        <row r="12">
          <cell r="D12">
            <v>1.5000000000000004</v>
          </cell>
          <cell r="E12">
            <v>0</v>
          </cell>
        </row>
        <row r="13">
          <cell r="D13">
            <v>1.6000000000000005</v>
          </cell>
          <cell r="E13">
            <v>0</v>
          </cell>
        </row>
        <row r="14">
          <cell r="D14">
            <v>1.7000000000000006</v>
          </cell>
          <cell r="E14">
            <v>0</v>
          </cell>
        </row>
        <row r="15">
          <cell r="D15">
            <v>1.8000000000000007</v>
          </cell>
          <cell r="E15">
            <v>0</v>
          </cell>
        </row>
        <row r="16">
          <cell r="D16">
            <v>1.9000000000000008</v>
          </cell>
          <cell r="E16">
            <v>0</v>
          </cell>
        </row>
        <row r="17">
          <cell r="D17">
            <v>2.0000000000000009</v>
          </cell>
          <cell r="E17">
            <v>0</v>
          </cell>
        </row>
        <row r="18">
          <cell r="D18">
            <v>2.100000000000001</v>
          </cell>
          <cell r="E18">
            <v>0</v>
          </cell>
        </row>
        <row r="19">
          <cell r="D19">
            <v>2.2000000000000011</v>
          </cell>
          <cell r="E19">
            <v>0</v>
          </cell>
        </row>
        <row r="20">
          <cell r="D20">
            <v>2.3000000000000012</v>
          </cell>
          <cell r="E20">
            <v>0</v>
          </cell>
        </row>
        <row r="21">
          <cell r="D21">
            <v>2.4000000000000012</v>
          </cell>
          <cell r="E21">
            <v>0</v>
          </cell>
        </row>
        <row r="22">
          <cell r="D22">
            <v>2.5000000000000013</v>
          </cell>
          <cell r="E22">
            <v>0</v>
          </cell>
        </row>
        <row r="23">
          <cell r="D23">
            <v>2.6000000000000014</v>
          </cell>
          <cell r="E23">
            <v>0</v>
          </cell>
        </row>
        <row r="24">
          <cell r="D24">
            <v>2.7000000000000015</v>
          </cell>
          <cell r="E24">
            <v>0</v>
          </cell>
        </row>
        <row r="25">
          <cell r="D25">
            <v>2.8000000000000016</v>
          </cell>
          <cell r="E25">
            <v>0</v>
          </cell>
        </row>
        <row r="26">
          <cell r="D26">
            <v>2.9000000000000017</v>
          </cell>
          <cell r="E26">
            <v>0</v>
          </cell>
        </row>
        <row r="27">
          <cell r="D27">
            <v>3.0000000000000018</v>
          </cell>
          <cell r="E27">
            <v>0</v>
          </cell>
        </row>
        <row r="28">
          <cell r="D28">
            <v>3.1000000000000019</v>
          </cell>
          <cell r="E28">
            <v>0</v>
          </cell>
        </row>
        <row r="29">
          <cell r="D29">
            <v>3.200000000000002</v>
          </cell>
          <cell r="E29">
            <v>0</v>
          </cell>
        </row>
        <row r="30">
          <cell r="D30">
            <v>3.300000000000002</v>
          </cell>
          <cell r="E30">
            <v>0</v>
          </cell>
        </row>
        <row r="31">
          <cell r="D31">
            <v>3.4000000000000021</v>
          </cell>
          <cell r="E31">
            <v>0</v>
          </cell>
        </row>
        <row r="32">
          <cell r="D32">
            <v>3.5000000000000022</v>
          </cell>
          <cell r="E32">
            <v>0</v>
          </cell>
        </row>
        <row r="33">
          <cell r="D33">
            <v>3.6000000000000023</v>
          </cell>
          <cell r="E33">
            <v>0</v>
          </cell>
        </row>
        <row r="34">
          <cell r="D34">
            <v>3.7000000000000024</v>
          </cell>
          <cell r="E34">
            <v>0</v>
          </cell>
        </row>
        <row r="35">
          <cell r="D35">
            <v>3.8000000000000025</v>
          </cell>
          <cell r="E35">
            <v>0</v>
          </cell>
        </row>
        <row r="36">
          <cell r="D36">
            <v>3.9000000000000026</v>
          </cell>
          <cell r="E36">
            <v>0</v>
          </cell>
        </row>
        <row r="37">
          <cell r="D37">
            <v>4.0000000000000027</v>
          </cell>
          <cell r="E37">
            <v>0</v>
          </cell>
        </row>
        <row r="38">
          <cell r="D38">
            <v>4.1000000000000023</v>
          </cell>
          <cell r="E38">
            <v>0</v>
          </cell>
        </row>
        <row r="39">
          <cell r="D39">
            <v>4.200000000000002</v>
          </cell>
          <cell r="E39">
            <v>0</v>
          </cell>
        </row>
        <row r="40">
          <cell r="D40">
            <v>4.3000000000000016</v>
          </cell>
          <cell r="E40">
            <v>0</v>
          </cell>
        </row>
        <row r="41">
          <cell r="D41">
            <v>4.4000000000000012</v>
          </cell>
          <cell r="E41">
            <v>0</v>
          </cell>
        </row>
        <row r="42">
          <cell r="D42">
            <v>4.5000000000000009</v>
          </cell>
          <cell r="E42">
            <v>0</v>
          </cell>
        </row>
        <row r="43">
          <cell r="D43">
            <v>4.6000000000000005</v>
          </cell>
          <cell r="E43">
            <v>0</v>
          </cell>
        </row>
        <row r="44">
          <cell r="D44">
            <v>4.7</v>
          </cell>
          <cell r="E44">
            <v>0</v>
          </cell>
        </row>
        <row r="45">
          <cell r="D45">
            <v>4.8</v>
          </cell>
          <cell r="E45">
            <v>0</v>
          </cell>
        </row>
        <row r="46">
          <cell r="D46">
            <v>4.8999999999999995</v>
          </cell>
          <cell r="E46">
            <v>0</v>
          </cell>
        </row>
        <row r="47">
          <cell r="D47">
            <v>4.9999999999999991</v>
          </cell>
          <cell r="E47">
            <v>0</v>
          </cell>
        </row>
        <row r="48">
          <cell r="D48">
            <v>5.0999999999999988</v>
          </cell>
          <cell r="E48">
            <v>0</v>
          </cell>
        </row>
        <row r="49">
          <cell r="D49">
            <v>5.1999999999999984</v>
          </cell>
          <cell r="E49">
            <v>0</v>
          </cell>
        </row>
        <row r="50">
          <cell r="D50">
            <v>5.299999999999998</v>
          </cell>
          <cell r="E50">
            <v>0</v>
          </cell>
        </row>
        <row r="51">
          <cell r="D51">
            <v>5.3999999999999977</v>
          </cell>
          <cell r="E51">
            <v>0</v>
          </cell>
        </row>
        <row r="52">
          <cell r="D52">
            <v>5.4999999999999973</v>
          </cell>
          <cell r="E52">
            <v>0</v>
          </cell>
        </row>
        <row r="53">
          <cell r="D53">
            <v>5.599999999999997</v>
          </cell>
          <cell r="E53">
            <v>0</v>
          </cell>
        </row>
        <row r="54">
          <cell r="D54">
            <v>5.6999999999999966</v>
          </cell>
          <cell r="E54">
            <v>0</v>
          </cell>
        </row>
        <row r="55">
          <cell r="D55">
            <v>5.7999999999999963</v>
          </cell>
          <cell r="E55">
            <v>0</v>
          </cell>
        </row>
        <row r="56">
          <cell r="D56">
            <v>5.8999999999999959</v>
          </cell>
          <cell r="E56">
            <v>0</v>
          </cell>
        </row>
        <row r="57">
          <cell r="D57">
            <v>5.9999999999999956</v>
          </cell>
          <cell r="E57">
            <v>0</v>
          </cell>
        </row>
        <row r="58">
          <cell r="D58">
            <v>6.0999999999999952</v>
          </cell>
          <cell r="E58">
            <v>0</v>
          </cell>
        </row>
        <row r="59">
          <cell r="D59">
            <v>6.1999999999999948</v>
          </cell>
          <cell r="E59">
            <v>0</v>
          </cell>
        </row>
        <row r="60">
          <cell r="D60">
            <v>6.2999999999999945</v>
          </cell>
          <cell r="E60">
            <v>0</v>
          </cell>
        </row>
        <row r="61">
          <cell r="D61">
            <v>6.3999999999999941</v>
          </cell>
          <cell r="E61">
            <v>0</v>
          </cell>
        </row>
        <row r="62">
          <cell r="D62">
            <v>6.4999999999999938</v>
          </cell>
          <cell r="E62">
            <v>0</v>
          </cell>
        </row>
        <row r="63">
          <cell r="D63">
            <v>6.5999999999999934</v>
          </cell>
          <cell r="E63">
            <v>0</v>
          </cell>
        </row>
        <row r="64">
          <cell r="D64">
            <v>6.6999999999999931</v>
          </cell>
          <cell r="E64">
            <v>0</v>
          </cell>
        </row>
        <row r="65">
          <cell r="D65">
            <v>6.7999999999999927</v>
          </cell>
          <cell r="E65">
            <v>0</v>
          </cell>
        </row>
        <row r="66">
          <cell r="D66">
            <v>6.8999999999999924</v>
          </cell>
          <cell r="E66">
            <v>0</v>
          </cell>
        </row>
        <row r="67">
          <cell r="D67">
            <v>6.999999999999992</v>
          </cell>
          <cell r="E67">
            <v>0</v>
          </cell>
        </row>
        <row r="68">
          <cell r="D68">
            <v>7.0999999999999917</v>
          </cell>
          <cell r="E68">
            <v>0</v>
          </cell>
        </row>
        <row r="69">
          <cell r="D69">
            <v>7.1999999999999913</v>
          </cell>
          <cell r="E69">
            <v>0</v>
          </cell>
        </row>
        <row r="70">
          <cell r="D70">
            <v>7.2999999999999909</v>
          </cell>
          <cell r="E70">
            <v>0</v>
          </cell>
        </row>
        <row r="71">
          <cell r="D71">
            <v>7.3999999999999906</v>
          </cell>
          <cell r="E71">
            <v>0</v>
          </cell>
        </row>
        <row r="72">
          <cell r="D72">
            <v>7.4999999999999902</v>
          </cell>
          <cell r="E72">
            <v>0</v>
          </cell>
        </row>
        <row r="73">
          <cell r="D73">
            <v>7.5999999999999899</v>
          </cell>
          <cell r="E73">
            <v>0</v>
          </cell>
        </row>
        <row r="74">
          <cell r="D74">
            <v>7.6999999999999895</v>
          </cell>
          <cell r="E74">
            <v>0</v>
          </cell>
        </row>
        <row r="75">
          <cell r="D75">
            <v>7.7999999999999892</v>
          </cell>
          <cell r="E75">
            <v>0</v>
          </cell>
        </row>
        <row r="76">
          <cell r="D76">
            <v>7.8999999999999888</v>
          </cell>
          <cell r="E76">
            <v>0</v>
          </cell>
        </row>
        <row r="77">
          <cell r="D77">
            <v>7.9999999999999885</v>
          </cell>
          <cell r="E77">
            <v>0</v>
          </cell>
        </row>
        <row r="78">
          <cell r="D78">
            <v>8.099999999999989</v>
          </cell>
          <cell r="E78">
            <v>0</v>
          </cell>
        </row>
        <row r="79">
          <cell r="D79">
            <v>8.1999999999999886</v>
          </cell>
          <cell r="E79">
            <v>0</v>
          </cell>
        </row>
        <row r="80">
          <cell r="D80">
            <v>8.2999999999999883</v>
          </cell>
          <cell r="E80">
            <v>0</v>
          </cell>
        </row>
        <row r="81">
          <cell r="D81">
            <v>8.3999999999999879</v>
          </cell>
          <cell r="E81">
            <v>0</v>
          </cell>
        </row>
        <row r="82">
          <cell r="D82">
            <v>8.4999999999999876</v>
          </cell>
          <cell r="E82">
            <v>0</v>
          </cell>
        </row>
        <row r="83">
          <cell r="D83">
            <v>8.5999999999999872</v>
          </cell>
          <cell r="E83">
            <v>0</v>
          </cell>
        </row>
        <row r="84">
          <cell r="D84">
            <v>8.6999999999999869</v>
          </cell>
          <cell r="E84">
            <v>0</v>
          </cell>
        </row>
        <row r="85">
          <cell r="D85">
            <v>8.7999999999999865</v>
          </cell>
          <cell r="E85">
            <v>0</v>
          </cell>
        </row>
        <row r="86">
          <cell r="D86">
            <v>8.8999999999999861</v>
          </cell>
          <cell r="E86">
            <v>0</v>
          </cell>
        </row>
        <row r="87">
          <cell r="D87">
            <v>8.9999999999999858</v>
          </cell>
          <cell r="E87">
            <v>0</v>
          </cell>
        </row>
        <row r="88">
          <cell r="D88">
            <v>9.0999999999999854</v>
          </cell>
          <cell r="E88">
            <v>0</v>
          </cell>
        </row>
        <row r="89">
          <cell r="D89">
            <v>9.1999999999999851</v>
          </cell>
          <cell r="E89">
            <v>0</v>
          </cell>
        </row>
        <row r="90">
          <cell r="D90">
            <v>9.2999999999999847</v>
          </cell>
          <cell r="E90">
            <v>0</v>
          </cell>
        </row>
        <row r="91">
          <cell r="D91">
            <v>9.3999999999999844</v>
          </cell>
          <cell r="E91">
            <v>0</v>
          </cell>
        </row>
        <row r="92">
          <cell r="D92">
            <v>9.499999999999984</v>
          </cell>
          <cell r="E92">
            <v>0</v>
          </cell>
        </row>
        <row r="93">
          <cell r="D93">
            <v>9.5999999999999837</v>
          </cell>
          <cell r="E93">
            <v>0</v>
          </cell>
        </row>
        <row r="94">
          <cell r="D94">
            <v>9.6999999999999833</v>
          </cell>
          <cell r="E94">
            <v>0</v>
          </cell>
        </row>
        <row r="95">
          <cell r="D95">
            <v>9.7999999999999829</v>
          </cell>
          <cell r="E95">
            <v>0</v>
          </cell>
        </row>
        <row r="96">
          <cell r="D96">
            <v>9.8999999999999826</v>
          </cell>
          <cell r="E96">
            <v>0</v>
          </cell>
        </row>
        <row r="97">
          <cell r="D97">
            <v>9.9999999999999822</v>
          </cell>
          <cell r="E97">
            <v>0</v>
          </cell>
        </row>
        <row r="98">
          <cell r="D98">
            <v>10.099999999999982</v>
          </cell>
          <cell r="E98">
            <v>2.1387603886359855E-2</v>
          </cell>
        </row>
        <row r="99">
          <cell r="D99">
            <v>10.199999999999982</v>
          </cell>
          <cell r="E99">
            <v>4.2517784688462838E-2</v>
          </cell>
        </row>
        <row r="100">
          <cell r="D100">
            <v>10.299999999999981</v>
          </cell>
          <cell r="E100">
            <v>6.3391320120866484E-2</v>
          </cell>
        </row>
        <row r="101">
          <cell r="D101">
            <v>10.399999999999981</v>
          </cell>
          <cell r="E101">
            <v>8.4008989995115038E-2</v>
          </cell>
        </row>
        <row r="102">
          <cell r="D102">
            <v>10.49999999999998</v>
          </cell>
          <cell r="E102">
            <v>0.10437157623570273</v>
          </cell>
        </row>
        <row r="103">
          <cell r="D103">
            <v>10.59999999999998</v>
          </cell>
          <cell r="E103">
            <v>0.12447986289623586</v>
          </cell>
        </row>
        <row r="104">
          <cell r="D104">
            <v>10.69999999999998</v>
          </cell>
          <cell r="E104">
            <v>0.14433463617579406</v>
          </cell>
        </row>
        <row r="105">
          <cell r="D105">
            <v>10.799999999999979</v>
          </cell>
          <cell r="E105">
            <v>0.16393668443549292</v>
          </cell>
        </row>
        <row r="106">
          <cell r="D106">
            <v>10.899999999999979</v>
          </cell>
          <cell r="E106">
            <v>0.18328679821525209</v>
          </cell>
        </row>
        <row r="107">
          <cell r="D107">
            <v>10.999999999999979</v>
          </cell>
          <cell r="E107">
            <v>0.20238577025077223</v>
          </cell>
        </row>
        <row r="108">
          <cell r="D108">
            <v>11.099999999999978</v>
          </cell>
          <cell r="E108">
            <v>0.2212343954907246</v>
          </cell>
        </row>
        <row r="109">
          <cell r="D109">
            <v>11.199999999999978</v>
          </cell>
          <cell r="E109">
            <v>0.23983347111415607</v>
          </cell>
        </row>
        <row r="110">
          <cell r="D110">
            <v>11.299999999999978</v>
          </cell>
          <cell r="E110">
            <v>0.25818379654811396</v>
          </cell>
        </row>
        <row r="111">
          <cell r="D111">
            <v>11.399999999999977</v>
          </cell>
          <cell r="E111">
            <v>0.27628617348549495</v>
          </cell>
        </row>
        <row r="112">
          <cell r="D112">
            <v>11.499999999999977</v>
          </cell>
          <cell r="E112">
            <v>0.29414140590312038</v>
          </cell>
        </row>
        <row r="113">
          <cell r="D113">
            <v>11.599999999999977</v>
          </cell>
          <cell r="E113">
            <v>0.31175030008004395</v>
          </cell>
        </row>
        <row r="114">
          <cell r="D114">
            <v>11.699999999999976</v>
          </cell>
          <cell r="E114">
            <v>0.32911366461609332</v>
          </cell>
        </row>
        <row r="115">
          <cell r="D115">
            <v>11.799999999999976</v>
          </cell>
          <cell r="E115">
            <v>0.34623231045065267</v>
          </cell>
        </row>
        <row r="116">
          <cell r="D116">
            <v>11.899999999999975</v>
          </cell>
          <cell r="E116">
            <v>0.36310705088168838</v>
          </cell>
        </row>
        <row r="117">
          <cell r="D117">
            <v>11.999999999999975</v>
          </cell>
          <cell r="E117">
            <v>0.37973870158502199</v>
          </cell>
        </row>
        <row r="118">
          <cell r="D118">
            <v>12.099999999999975</v>
          </cell>
          <cell r="E118">
            <v>0.3961280806338569</v>
          </cell>
        </row>
        <row r="119">
          <cell r="D119">
            <v>12.199999999999974</v>
          </cell>
          <cell r="E119">
            <v>0.41227600851856111</v>
          </cell>
        </row>
        <row r="120">
          <cell r="D120">
            <v>12.299999999999974</v>
          </cell>
          <cell r="E120">
            <v>0.42818330816671152</v>
          </cell>
        </row>
        <row r="121">
          <cell r="D121">
            <v>12.399999999999974</v>
          </cell>
          <cell r="E121">
            <v>0.44385080496340557</v>
          </cell>
        </row>
        <row r="122">
          <cell r="D122">
            <v>12.499999999999973</v>
          </cell>
          <cell r="E122">
            <v>0.45927932677184191</v>
          </cell>
        </row>
        <row r="123">
          <cell r="D123">
            <v>12.599999999999973</v>
          </cell>
          <cell r="E123">
            <v>0.47446970395417931</v>
          </cell>
        </row>
        <row r="124">
          <cell r="D124">
            <v>12.699999999999973</v>
          </cell>
          <cell r="E124">
            <v>0.48942276939267537</v>
          </cell>
        </row>
        <row r="125">
          <cell r="D125">
            <v>12.799999999999972</v>
          </cell>
          <cell r="E125">
            <v>0.50413935851111247</v>
          </cell>
        </row>
        <row r="126">
          <cell r="D126">
            <v>12.899999999999972</v>
          </cell>
          <cell r="E126">
            <v>0.51862030929651293</v>
          </cell>
        </row>
        <row r="127">
          <cell r="D127">
            <v>12.999999999999972</v>
          </cell>
          <cell r="E127">
            <v>0.53286646232115453</v>
          </cell>
        </row>
        <row r="128">
          <cell r="D128">
            <v>13.099999999999971</v>
          </cell>
          <cell r="E128">
            <v>0.54687866076488623</v>
          </cell>
        </row>
        <row r="129">
          <cell r="D129">
            <v>13.199999999999971</v>
          </cell>
          <cell r="E129">
            <v>0.56065775043775279</v>
          </cell>
        </row>
        <row r="130">
          <cell r="D130">
            <v>13.299999999999971</v>
          </cell>
          <cell r="E130">
            <v>0.57420457980293249</v>
          </cell>
        </row>
        <row r="131">
          <cell r="D131">
            <v>13.39999999999997</v>
          </cell>
          <cell r="E131">
            <v>0.58751999999999605</v>
          </cell>
        </row>
        <row r="132">
          <cell r="D132">
            <v>13.49999999999997</v>
          </cell>
          <cell r="E132">
            <v>0.60060486486849141</v>
          </cell>
        </row>
        <row r="133">
          <cell r="D133">
            <v>13.599999999999969</v>
          </cell>
          <cell r="E133">
            <v>0.61346003097185986</v>
          </cell>
        </row>
        <row r="134">
          <cell r="D134">
            <v>13.699999999999969</v>
          </cell>
          <cell r="E134">
            <v>0.6260863576216904</v>
          </cell>
        </row>
        <row r="135">
          <cell r="D135">
            <v>13.799999999999969</v>
          </cell>
          <cell r="E135">
            <v>0.6384847069023214</v>
          </cell>
        </row>
        <row r="136">
          <cell r="D136">
            <v>13.899999999999968</v>
          </cell>
          <cell r="E136">
            <v>0.65065594369579205</v>
          </cell>
        </row>
        <row r="137">
          <cell r="D137">
            <v>13.999999999999968</v>
          </cell>
          <cell r="E137">
            <v>0.66260093570715317</v>
          </cell>
        </row>
        <row r="138">
          <cell r="D138">
            <v>14.099999999999968</v>
          </cell>
          <cell r="E138">
            <v>0.67432055349014408</v>
          </cell>
        </row>
        <row r="139">
          <cell r="D139">
            <v>14.199999999999967</v>
          </cell>
          <cell r="E139">
            <v>0.68581567047324132</v>
          </cell>
        </row>
        <row r="140">
          <cell r="D140">
            <v>14.299999999999967</v>
          </cell>
          <cell r="E140">
            <v>0.69708716298608941</v>
          </cell>
        </row>
        <row r="141">
          <cell r="D141">
            <v>14.399999999999967</v>
          </cell>
          <cell r="E141">
            <v>0.70813591028631773</v>
          </cell>
        </row>
        <row r="142">
          <cell r="D142">
            <v>14.499999999999966</v>
          </cell>
          <cell r="E142">
            <v>0.71896279458675394</v>
          </cell>
        </row>
        <row r="143">
          <cell r="D143">
            <v>14.599999999999966</v>
          </cell>
          <cell r="E143">
            <v>0.72956870108304051</v>
          </cell>
        </row>
        <row r="144">
          <cell r="D144">
            <v>14.699999999999966</v>
          </cell>
          <cell r="E144">
            <v>0.73995451798166345</v>
          </cell>
        </row>
        <row r="145">
          <cell r="D145">
            <v>14.799999999999965</v>
          </cell>
          <cell r="E145">
            <v>0.75012113652840195</v>
          </cell>
        </row>
        <row r="146">
          <cell r="D146">
            <v>14.899999999999965</v>
          </cell>
          <cell r="E146">
            <v>0.76006945103720291</v>
          </cell>
        </row>
        <row r="147">
          <cell r="D147">
            <v>14.999999999999964</v>
          </cell>
          <cell r="E147">
            <v>0.76980035891949761</v>
          </cell>
        </row>
        <row r="148">
          <cell r="D148">
            <v>15.099999999999964</v>
          </cell>
          <cell r="E148">
            <v>0.77931476071396288</v>
          </cell>
        </row>
        <row r="149">
          <cell r="D149">
            <v>15.199999999999964</v>
          </cell>
          <cell r="E149">
            <v>0.78861356011673722</v>
          </cell>
        </row>
        <row r="150">
          <cell r="D150">
            <v>15.299999999999963</v>
          </cell>
          <cell r="E150">
            <v>0.79769766401210263</v>
          </cell>
        </row>
        <row r="151">
          <cell r="D151">
            <v>15.399999999999963</v>
          </cell>
          <cell r="E151">
            <v>0.80656798250364159</v>
          </cell>
        </row>
        <row r="152">
          <cell r="D152">
            <v>15.499999999999963</v>
          </cell>
          <cell r="E152">
            <v>0.81522542894588024</v>
          </cell>
        </row>
        <row r="153">
          <cell r="D153">
            <v>15.599999999999962</v>
          </cell>
          <cell r="E153">
            <v>0.82367091997642472</v>
          </cell>
        </row>
        <row r="154">
          <cell r="D154">
            <v>15.699999999999962</v>
          </cell>
          <cell r="E154">
            <v>0.83190537554860255</v>
          </cell>
        </row>
        <row r="155">
          <cell r="D155">
            <v>15.799999999999962</v>
          </cell>
          <cell r="E155">
            <v>0.83992971896462554</v>
          </cell>
        </row>
        <row r="156">
          <cell r="D156">
            <v>15.899999999999961</v>
          </cell>
          <cell r="E156">
            <v>0.84774487690927436</v>
          </cell>
        </row>
        <row r="157">
          <cell r="D157">
            <v>15.999999999999961</v>
          </cell>
          <cell r="E157">
            <v>0.85535177948412644</v>
          </cell>
        </row>
        <row r="158">
          <cell r="D158">
            <v>16.099999999999962</v>
          </cell>
          <cell r="E158">
            <v>0.86275136024233257</v>
          </cell>
        </row>
        <row r="159">
          <cell r="D159">
            <v>16.199999999999964</v>
          </cell>
          <cell r="E159">
            <v>0.86994455622395794</v>
          </cell>
        </row>
        <row r="160">
          <cell r="D160">
            <v>16.299999999999965</v>
          </cell>
          <cell r="E160">
            <v>0.87693230799189748</v>
          </cell>
        </row>
        <row r="161">
          <cell r="D161">
            <v>16.399999999999967</v>
          </cell>
          <cell r="E161">
            <v>0.88371555966837889</v>
          </cell>
        </row>
        <row r="162">
          <cell r="D162">
            <v>16.499999999999968</v>
          </cell>
          <cell r="E162">
            <v>0.89029525897206951</v>
          </cell>
        </row>
        <row r="163">
          <cell r="D163">
            <v>16.599999999999969</v>
          </cell>
          <cell r="E163">
            <v>0.89667235725579464</v>
          </cell>
        </row>
        <row r="164">
          <cell r="D164">
            <v>16.699999999999971</v>
          </cell>
          <cell r="E164">
            <v>0.90284780954488486</v>
          </cell>
        </row>
        <row r="165">
          <cell r="D165">
            <v>16.799999999999972</v>
          </cell>
          <cell r="E165">
            <v>0.908822574576169</v>
          </cell>
        </row>
        <row r="166">
          <cell r="D166">
            <v>16.899999999999974</v>
          </cell>
          <cell r="E166">
            <v>0.91459761483762014</v>
          </cell>
        </row>
        <row r="167">
          <cell r="D167">
            <v>16.999999999999975</v>
          </cell>
          <cell r="E167">
            <v>0.92017389660867788</v>
          </cell>
        </row>
        <row r="168">
          <cell r="D168">
            <v>17.099999999999977</v>
          </cell>
          <cell r="E168">
            <v>0.92555239000125467</v>
          </cell>
        </row>
        <row r="169">
          <cell r="D169">
            <v>17.199999999999978</v>
          </cell>
          <cell r="E169">
            <v>0.93073406900145095</v>
          </cell>
        </row>
        <row r="170">
          <cell r="D170">
            <v>17.299999999999979</v>
          </cell>
          <cell r="E170">
            <v>0.93571991151198552</v>
          </cell>
        </row>
        <row r="171">
          <cell r="D171">
            <v>17.399999999999981</v>
          </cell>
          <cell r="E171">
            <v>0.94051089939536581</v>
          </cell>
        </row>
        <row r="172">
          <cell r="D172">
            <v>17.499999999999982</v>
          </cell>
          <cell r="E172">
            <v>0.94510801851781212</v>
          </cell>
        </row>
        <row r="173">
          <cell r="D173">
            <v>17.599999999999984</v>
          </cell>
          <cell r="E173">
            <v>0.94951225879395496</v>
          </cell>
        </row>
        <row r="174">
          <cell r="D174">
            <v>17.699999999999985</v>
          </cell>
          <cell r="E174">
            <v>0.95372461423232202</v>
          </cell>
        </row>
        <row r="175">
          <cell r="D175">
            <v>17.799999999999986</v>
          </cell>
          <cell r="E175">
            <v>0.95774608298163555</v>
          </cell>
        </row>
        <row r="176">
          <cell r="D176">
            <v>17.899999999999988</v>
          </cell>
          <cell r="E176">
            <v>0.96157766737793937</v>
          </cell>
        </row>
        <row r="177">
          <cell r="D177">
            <v>17.999999999999989</v>
          </cell>
          <cell r="E177">
            <v>0.96522037399257665</v>
          </cell>
        </row>
        <row r="178">
          <cell r="D178">
            <v>18.099999999999991</v>
          </cell>
          <cell r="E178">
            <v>0.96867521368103537</v>
          </cell>
        </row>
        <row r="179">
          <cell r="D179">
            <v>18.199999999999992</v>
          </cell>
          <cell r="E179">
            <v>0.97194320163268777</v>
          </cell>
        </row>
        <row r="180">
          <cell r="D180">
            <v>18.299999999999994</v>
          </cell>
          <cell r="E180">
            <v>0.97502535742144403</v>
          </cell>
        </row>
        <row r="181">
          <cell r="D181">
            <v>18.399999999999995</v>
          </cell>
          <cell r="E181">
            <v>0.97792270505734058</v>
          </cell>
        </row>
        <row r="182">
          <cell r="D182">
            <v>18.499999999999996</v>
          </cell>
          <cell r="E182">
            <v>0.98063627303909162</v>
          </cell>
        </row>
        <row r="183">
          <cell r="D183">
            <v>18.599999999999998</v>
          </cell>
          <cell r="E183">
            <v>0.98316709440762196</v>
          </cell>
        </row>
        <row r="184">
          <cell r="D184">
            <v>18.7</v>
          </cell>
          <cell r="E184">
            <v>0.9855162068006118</v>
          </cell>
        </row>
        <row r="185">
          <cell r="D185">
            <v>18.8</v>
          </cell>
          <cell r="E185">
            <v>0.98768465250807658</v>
          </cell>
        </row>
        <row r="186">
          <cell r="D186">
            <v>18.900000000000002</v>
          </cell>
          <cell r="E186">
            <v>0.98967347852900656</v>
          </cell>
        </row>
        <row r="187">
          <cell r="D187">
            <v>19.000000000000004</v>
          </cell>
          <cell r="E187">
            <v>0.99148373662909872</v>
          </cell>
        </row>
        <row r="188">
          <cell r="D188">
            <v>19.100000000000005</v>
          </cell>
          <cell r="E188">
            <v>0.99311648339960612</v>
          </cell>
        </row>
        <row r="189">
          <cell r="D189">
            <v>19.200000000000006</v>
          </cell>
          <cell r="E189">
            <v>0.99457278031733232</v>
          </cell>
        </row>
        <row r="190">
          <cell r="D190">
            <v>19.300000000000008</v>
          </cell>
          <cell r="E190">
            <v>0.99585369380580557</v>
          </cell>
        </row>
        <row r="191">
          <cell r="D191">
            <v>19.400000000000009</v>
          </cell>
          <cell r="E191">
            <v>0.99696029529766139</v>
          </cell>
        </row>
        <row r="192">
          <cell r="D192">
            <v>19.500000000000011</v>
          </cell>
          <cell r="E192">
            <v>0.99789366129826629</v>
          </cell>
        </row>
        <row r="193">
          <cell r="D193">
            <v>19.600000000000012</v>
          </cell>
          <cell r="E193">
            <v>0.99865487345061665</v>
          </cell>
        </row>
        <row r="194">
          <cell r="D194">
            <v>19.700000000000014</v>
          </cell>
          <cell r="E194">
            <v>0.99924501860154413</v>
          </cell>
        </row>
        <row r="195">
          <cell r="D195">
            <v>19.800000000000015</v>
          </cell>
          <cell r="E195">
            <v>0.9996651888692718</v>
          </cell>
        </row>
        <row r="196">
          <cell r="D196">
            <v>19.900000000000016</v>
          </cell>
          <cell r="E196">
            <v>0.9999164817123477</v>
          </cell>
        </row>
        <row r="197">
          <cell r="D197">
            <v>20.000000000000018</v>
          </cell>
          <cell r="E197">
            <v>1</v>
          </cell>
        </row>
        <row r="198">
          <cell r="D198">
            <v>20.100000000000019</v>
          </cell>
          <cell r="E198">
            <v>0.99991685208395287</v>
          </cell>
        </row>
        <row r="199">
          <cell r="D199">
            <v>20.200000000000021</v>
          </cell>
          <cell r="E199">
            <v>0.99966815187174307</v>
          </cell>
        </row>
        <row r="200">
          <cell r="D200">
            <v>20.300000000000022</v>
          </cell>
          <cell r="E200">
            <v>0.99925501890158142</v>
          </cell>
        </row>
        <row r="201">
          <cell r="D201">
            <v>20.400000000000023</v>
          </cell>
          <cell r="E201">
            <v>0.99867857841879837</v>
          </cell>
        </row>
        <row r="202">
          <cell r="D202">
            <v>20.500000000000025</v>
          </cell>
          <cell r="E202">
            <v>0.99793996145392749</v>
          </cell>
        </row>
        <row r="203">
          <cell r="D203">
            <v>20.600000000000026</v>
          </cell>
          <cell r="E203">
            <v>0.99704030490246465</v>
          </cell>
        </row>
        <row r="204">
          <cell r="D204">
            <v>20.700000000000028</v>
          </cell>
          <cell r="E204">
            <v>0.99598075160636002</v>
          </cell>
        </row>
        <row r="205">
          <cell r="D205">
            <v>20.800000000000029</v>
          </cell>
          <cell r="E205">
            <v>0.99476245043728873</v>
          </cell>
        </row>
        <row r="206">
          <cell r="D206">
            <v>20.900000000000031</v>
          </cell>
          <cell r="E206">
            <v>0.99338655638175355</v>
          </cell>
        </row>
        <row r="207">
          <cell r="D207">
            <v>21.000000000000032</v>
          </cell>
          <cell r="E207">
            <v>0.99185423062807676</v>
          </cell>
        </row>
        <row r="208">
          <cell r="D208">
            <v>21.100000000000033</v>
          </cell>
          <cell r="E208">
            <v>0.99016664065533211</v>
          </cell>
        </row>
        <row r="209">
          <cell r="D209">
            <v>21.200000000000035</v>
          </cell>
          <cell r="E209">
            <v>0.98832496032428452</v>
          </cell>
        </row>
        <row r="210">
          <cell r="D210">
            <v>21.300000000000036</v>
          </cell>
          <cell r="E210">
            <v>0.98633036997038903</v>
          </cell>
        </row>
        <row r="211">
          <cell r="D211">
            <v>21.400000000000038</v>
          </cell>
          <cell r="E211">
            <v>0.98418405649891783</v>
          </cell>
        </row>
        <row r="212">
          <cell r="D212">
            <v>21.500000000000039</v>
          </cell>
          <cell r="E212">
            <v>0.98188721348228081</v>
          </cell>
        </row>
        <row r="213">
          <cell r="D213">
            <v>21.600000000000041</v>
          </cell>
          <cell r="E213">
            <v>0.9794410412596064</v>
          </cell>
        </row>
        <row r="214">
          <cell r="D214">
            <v>21.700000000000042</v>
          </cell>
          <cell r="E214">
            <v>0.97684674703865271</v>
          </cell>
        </row>
        <row r="215">
          <cell r="D215">
            <v>21.800000000000043</v>
          </cell>
          <cell r="E215">
            <v>0.97410554500012869</v>
          </cell>
        </row>
        <row r="216">
          <cell r="D216">
            <v>21.900000000000045</v>
          </cell>
          <cell r="E216">
            <v>0.97121865640449123</v>
          </cell>
        </row>
        <row r="217">
          <cell r="D217">
            <v>22.000000000000046</v>
          </cell>
          <cell r="E217">
            <v>0.96818730970131184</v>
          </cell>
        </row>
        <row r="218">
          <cell r="D218">
            <v>22.100000000000048</v>
          </cell>
          <cell r="E218">
            <v>0.96501274064128151</v>
          </cell>
        </row>
        <row r="219">
          <cell r="D219">
            <v>22.200000000000049</v>
          </cell>
          <cell r="E219">
            <v>0.96169619239095261</v>
          </cell>
        </row>
        <row r="220">
          <cell r="D220">
            <v>22.30000000000005</v>
          </cell>
          <cell r="E220">
            <v>0.95823891565030039</v>
          </cell>
        </row>
        <row r="221">
          <cell r="D221">
            <v>22.400000000000052</v>
          </cell>
          <cell r="E221">
            <v>0.95464216877319863</v>
          </cell>
        </row>
        <row r="222">
          <cell r="D222">
            <v>22.500000000000053</v>
          </cell>
          <cell r="E222">
            <v>0.95090721789091148</v>
          </cell>
        </row>
        <row r="223">
          <cell r="D223">
            <v>22.600000000000055</v>
          </cell>
          <cell r="E223">
            <v>0.9470353370386958</v>
          </cell>
        </row>
        <row r="224">
          <cell r="D224">
            <v>22.700000000000056</v>
          </cell>
          <cell r="E224">
            <v>0.94302780828562827</v>
          </cell>
        </row>
        <row r="225">
          <cell r="D225">
            <v>22.800000000000058</v>
          </cell>
          <cell r="E225">
            <v>0.93888592186776176</v>
          </cell>
        </row>
        <row r="226">
          <cell r="D226">
            <v>22.900000000000059</v>
          </cell>
          <cell r="E226">
            <v>0.93461097632472834</v>
          </cell>
        </row>
        <row r="227">
          <cell r="D227">
            <v>23.00000000000006</v>
          </cell>
          <cell r="E227">
            <v>0.93020427863990973</v>
          </cell>
        </row>
        <row r="228">
          <cell r="D228">
            <v>23.100000000000062</v>
          </cell>
          <cell r="E228">
            <v>0.92566714438430164</v>
          </cell>
        </row>
        <row r="229">
          <cell r="D229">
            <v>23.200000000000063</v>
          </cell>
          <cell r="E229">
            <v>0.92100089786419914</v>
          </cell>
        </row>
        <row r="230">
          <cell r="D230">
            <v>23.300000000000065</v>
          </cell>
          <cell r="E230">
            <v>0.91620687227284769</v>
          </cell>
        </row>
        <row r="231">
          <cell r="D231">
            <v>23.400000000000066</v>
          </cell>
          <cell r="E231">
            <v>0.91128640984619325</v>
          </cell>
        </row>
        <row r="232">
          <cell r="D232">
            <v>23.500000000000068</v>
          </cell>
          <cell r="E232">
            <v>0.90624086202289167</v>
          </cell>
        </row>
        <row r="233">
          <cell r="D233">
            <v>23.600000000000069</v>
          </cell>
          <cell r="E233">
            <v>0.90107158960872458</v>
          </cell>
        </row>
        <row r="234">
          <cell r="D234">
            <v>23.70000000000007</v>
          </cell>
          <cell r="E234">
            <v>0.89577996294559292</v>
          </cell>
        </row>
        <row r="235">
          <cell r="D235">
            <v>23.800000000000072</v>
          </cell>
          <cell r="E235">
            <v>0.89036736208525735</v>
          </cell>
        </row>
        <row r="236">
          <cell r="D236">
            <v>23.900000000000073</v>
          </cell>
          <cell r="E236">
            <v>0.88483517696800051</v>
          </cell>
        </row>
        <row r="237">
          <cell r="D237">
            <v>24.000000000000075</v>
          </cell>
          <cell r="E237">
            <v>0.87918480760640905</v>
          </cell>
        </row>
        <row r="238">
          <cell r="D238">
            <v>24.100000000000076</v>
          </cell>
          <cell r="E238">
            <v>0.87341766427446321</v>
          </cell>
        </row>
        <row r="239">
          <cell r="D239">
            <v>24.200000000000077</v>
          </cell>
          <cell r="E239">
            <v>0.86753516770214678</v>
          </cell>
        </row>
        <row r="240">
          <cell r="D240">
            <v>24.300000000000079</v>
          </cell>
          <cell r="E240">
            <v>0.86153874927579166</v>
          </cell>
        </row>
        <row r="241">
          <cell r="D241">
            <v>24.40000000000008</v>
          </cell>
          <cell r="E241">
            <v>0.85542985124438542</v>
          </cell>
        </row>
        <row r="242">
          <cell r="D242">
            <v>24.500000000000082</v>
          </cell>
          <cell r="E242">
            <v>0.84920992693208153</v>
          </cell>
        </row>
        <row r="243">
          <cell r="D243">
            <v>24.600000000000083</v>
          </cell>
          <cell r="E243">
            <v>0.84288044095716153</v>
          </cell>
        </row>
        <row r="244">
          <cell r="D244">
            <v>24.700000000000085</v>
          </cell>
          <cell r="E244">
            <v>0.83644286945771573</v>
          </cell>
        </row>
        <row r="245">
          <cell r="D245">
            <v>24.800000000000086</v>
          </cell>
          <cell r="E245">
            <v>0.8298987003243169</v>
          </cell>
        </row>
        <row r="246">
          <cell r="D246">
            <v>24.900000000000087</v>
          </cell>
          <cell r="E246">
            <v>0.82324943343998092</v>
          </cell>
        </row>
        <row r="247">
          <cell r="D247">
            <v>25.000000000000089</v>
          </cell>
          <cell r="E247">
            <v>0.81649658092772004</v>
          </cell>
        </row>
        <row r="248">
          <cell r="D248">
            <v>25.10000000000009</v>
          </cell>
          <cell r="E248">
            <v>0.80964166740601373</v>
          </cell>
        </row>
        <row r="249">
          <cell r="D249">
            <v>25.200000000000092</v>
          </cell>
          <cell r="E249">
            <v>0.8026862302525356</v>
          </cell>
        </row>
        <row r="250">
          <cell r="D250">
            <v>25.300000000000093</v>
          </cell>
          <cell r="E250">
            <v>0.79563181987649889</v>
          </cell>
        </row>
        <row r="251">
          <cell r="D251">
            <v>25.400000000000095</v>
          </cell>
          <cell r="E251">
            <v>0.78847999999999319</v>
          </cell>
        </row>
        <row r="252">
          <cell r="D252">
            <v>25.500000000000096</v>
          </cell>
          <cell r="E252">
            <v>0.78123234794872054</v>
          </cell>
        </row>
        <row r="253">
          <cell r="D253">
            <v>25.600000000000097</v>
          </cell>
          <cell r="E253">
            <v>0.77389045495254405</v>
          </cell>
        </row>
        <row r="254">
          <cell r="D254">
            <v>25.700000000000099</v>
          </cell>
          <cell r="E254">
            <v>0.76645592645630234</v>
          </cell>
        </row>
        <row r="255">
          <cell r="D255">
            <v>25.8000000000001</v>
          </cell>
          <cell r="E255">
            <v>0.7589303824413548</v>
          </cell>
        </row>
        <row r="256">
          <cell r="D256">
            <v>25.900000000000102</v>
          </cell>
          <cell r="E256">
            <v>0.75131545775836062</v>
          </cell>
        </row>
        <row r="257">
          <cell r="D257">
            <v>26.000000000000103</v>
          </cell>
          <cell r="E257">
            <v>0.74361280247181605</v>
          </cell>
        </row>
        <row r="258">
          <cell r="D258">
            <v>26.100000000000104</v>
          </cell>
          <cell r="E258">
            <v>0.73582408221691031</v>
          </cell>
        </row>
        <row r="259">
          <cell r="D259">
            <v>26.200000000000106</v>
          </cell>
          <cell r="E259">
            <v>0.72795097856929059</v>
          </cell>
        </row>
        <row r="260">
          <cell r="D260">
            <v>26.300000000000107</v>
          </cell>
          <cell r="E260">
            <v>0.71999518942836527</v>
          </cell>
        </row>
        <row r="261">
          <cell r="D261">
            <v>26.400000000000109</v>
          </cell>
          <cell r="E261">
            <v>0.71195842941480936</v>
          </cell>
        </row>
        <row r="262">
          <cell r="D262">
            <v>26.50000000000011</v>
          </cell>
          <cell r="E262">
            <v>0.70384243028298166</v>
          </cell>
        </row>
        <row r="263">
          <cell r="D263">
            <v>26.600000000000112</v>
          </cell>
          <cell r="E263">
            <v>0.69564894134900213</v>
          </cell>
        </row>
        <row r="264">
          <cell r="D264">
            <v>26.700000000000113</v>
          </cell>
          <cell r="E264">
            <v>0.68737972993529051</v>
          </cell>
        </row>
        <row r="265">
          <cell r="D265">
            <v>26.800000000000114</v>
          </cell>
          <cell r="E265">
            <v>0.67903658183241777</v>
          </cell>
        </row>
        <row r="266">
          <cell r="D266">
            <v>26.900000000000116</v>
          </cell>
          <cell r="E266">
            <v>0.67062130177916868</v>
          </cell>
        </row>
        <row r="267">
          <cell r="D267">
            <v>27.000000000000117</v>
          </cell>
          <cell r="E267">
            <v>0.66213571396179094</v>
          </cell>
        </row>
        <row r="268">
          <cell r="D268">
            <v>27.100000000000119</v>
          </cell>
          <cell r="E268">
            <v>0.65358166253344852</v>
          </cell>
        </row>
        <row r="269">
          <cell r="D269">
            <v>27.20000000000012</v>
          </cell>
          <cell r="E269">
            <v>0.64496101215498802</v>
          </cell>
        </row>
        <row r="270">
          <cell r="D270">
            <v>27.300000000000122</v>
          </cell>
          <cell r="E270">
            <v>0.63627564855818164</v>
          </cell>
        </row>
        <row r="271">
          <cell r="D271">
            <v>27.400000000000123</v>
          </cell>
          <cell r="E271">
            <v>0.62752747913270956</v>
          </cell>
        </row>
        <row r="272">
          <cell r="D272">
            <v>27.500000000000124</v>
          </cell>
          <cell r="E272">
            <v>0.6187184335382182</v>
          </cell>
        </row>
        <row r="273">
          <cell r="D273">
            <v>27.600000000000126</v>
          </cell>
          <cell r="E273">
            <v>0.6098504643428958</v>
          </cell>
        </row>
        <row r="274">
          <cell r="D274">
            <v>27.700000000000127</v>
          </cell>
          <cell r="E274">
            <v>0.60092554769010531</v>
          </cell>
        </row>
        <row r="275">
          <cell r="D275">
            <v>27.800000000000129</v>
          </cell>
          <cell r="E275">
            <v>0.59194568399472802</v>
          </cell>
        </row>
        <row r="276">
          <cell r="D276">
            <v>27.90000000000013</v>
          </cell>
          <cell r="E276">
            <v>0.58291289867099649</v>
          </cell>
        </row>
        <row r="277">
          <cell r="D277">
            <v>28.000000000000131</v>
          </cell>
          <cell r="E277">
            <v>0.5738292428937255</v>
          </cell>
        </row>
        <row r="278">
          <cell r="D278">
            <v>28.100000000000133</v>
          </cell>
          <cell r="E278">
            <v>0.56469679439499765</v>
          </cell>
        </row>
        <row r="279">
          <cell r="D279">
            <v>28.200000000000134</v>
          </cell>
          <cell r="E279">
            <v>0.55551765829851696</v>
          </cell>
        </row>
        <row r="280">
          <cell r="D280">
            <v>28.300000000000136</v>
          </cell>
          <cell r="E280">
            <v>0.54629396799402152</v>
          </cell>
        </row>
        <row r="281">
          <cell r="D281">
            <v>28.400000000000137</v>
          </cell>
          <cell r="E281">
            <v>0.53702788605433349</v>
          </cell>
        </row>
        <row r="282">
          <cell r="D282">
            <v>28.500000000000139</v>
          </cell>
          <cell r="E282">
            <v>0.52772160519783429</v>
          </cell>
        </row>
        <row r="283">
          <cell r="D283">
            <v>28.60000000000014</v>
          </cell>
          <cell r="E283">
            <v>0.51837734929938162</v>
          </cell>
        </row>
        <row r="284">
          <cell r="D284">
            <v>28.700000000000141</v>
          </cell>
          <cell r="E284">
            <v>0.50899737445293991</v>
          </cell>
        </row>
        <row r="285">
          <cell r="D285">
            <v>28.800000000000143</v>
          </cell>
          <cell r="E285">
            <v>0.49958397008947047</v>
          </cell>
        </row>
        <row r="286">
          <cell r="D286">
            <v>28.900000000000144</v>
          </cell>
          <cell r="E286">
            <v>0.49013946015393073</v>
          </cell>
        </row>
        <row r="287">
          <cell r="D287">
            <v>29.000000000000146</v>
          </cell>
          <cell r="E287">
            <v>0.48066620434557983</v>
          </cell>
        </row>
        <row r="288">
          <cell r="D288">
            <v>29.100000000000147</v>
          </cell>
          <cell r="E288">
            <v>0.47116659942614947</v>
          </cell>
        </row>
        <row r="289">
          <cell r="D289">
            <v>29.200000000000149</v>
          </cell>
          <cell r="E289">
            <v>0.46164308060086168</v>
          </cell>
        </row>
        <row r="290">
          <cell r="D290">
            <v>29.30000000000015</v>
          </cell>
          <cell r="E290">
            <v>0.45209812297773039</v>
          </cell>
        </row>
        <row r="291">
          <cell r="D291">
            <v>29.400000000000151</v>
          </cell>
          <cell r="E291">
            <v>0.44253424311109879</v>
          </cell>
        </row>
        <row r="292">
          <cell r="D292">
            <v>29.500000000000153</v>
          </cell>
          <cell r="E292">
            <v>0.43295400063592671</v>
          </cell>
        </row>
        <row r="293">
          <cell r="D293">
            <v>29.600000000000154</v>
          </cell>
          <cell r="E293">
            <v>0.42335999999998525</v>
          </cell>
        </row>
        <row r="294">
          <cell r="D294">
            <v>29.700000000000156</v>
          </cell>
          <cell r="E294">
            <v>0.41375489230182078</v>
          </cell>
        </row>
        <row r="295">
          <cell r="D295">
            <v>29.800000000000157</v>
          </cell>
          <cell r="E295">
            <v>0.40414137724314719</v>
          </cell>
        </row>
        <row r="296">
          <cell r="D296">
            <v>29.900000000000158</v>
          </cell>
          <cell r="E296">
            <v>0.3945222052052178</v>
          </cell>
        </row>
        <row r="297">
          <cell r="D297">
            <v>30.00000000000016</v>
          </cell>
          <cell r="E297">
            <v>0.38490017945973509</v>
          </cell>
        </row>
        <row r="298">
          <cell r="D298">
            <v>30.100000000000161</v>
          </cell>
          <cell r="E298">
            <v>0.37527815852598595</v>
          </cell>
        </row>
        <row r="299">
          <cell r="D299">
            <v>30.200000000000163</v>
          </cell>
          <cell r="E299">
            <v>0.36565905868717175</v>
          </cell>
        </row>
        <row r="300">
          <cell r="D300">
            <v>30.300000000000164</v>
          </cell>
          <cell r="E300">
            <v>0.35604585668035521</v>
          </cell>
        </row>
        <row r="301">
          <cell r="D301">
            <v>30.400000000000166</v>
          </cell>
          <cell r="E301">
            <v>0.34644159257608736</v>
          </cell>
        </row>
        <row r="302">
          <cell r="D302">
            <v>30.500000000000167</v>
          </cell>
          <cell r="E302">
            <v>0.33684937286566125</v>
          </cell>
        </row>
        <row r="303">
          <cell r="D303">
            <v>30.600000000000168</v>
          </cell>
          <cell r="E303">
            <v>0.32727237377607432</v>
          </cell>
        </row>
        <row r="304">
          <cell r="D304">
            <v>30.70000000000017</v>
          </cell>
          <cell r="E304">
            <v>0.31771384483523796</v>
          </cell>
        </row>
        <row r="305">
          <cell r="D305">
            <v>30.800000000000171</v>
          </cell>
          <cell r="E305">
            <v>0.30817711271278725</v>
          </cell>
        </row>
        <row r="306">
          <cell r="D306">
            <v>30.900000000000173</v>
          </cell>
          <cell r="E306">
            <v>0.29866558536508975</v>
          </cell>
        </row>
        <row r="307">
          <cell r="D307">
            <v>31.000000000000174</v>
          </cell>
          <cell r="E307">
            <v>0.28918275651680397</v>
          </cell>
        </row>
        <row r="308">
          <cell r="D308">
            <v>31.100000000000176</v>
          </cell>
          <cell r="E308">
            <v>0.2797322105156837</v>
          </cell>
        </row>
        <row r="309">
          <cell r="D309">
            <v>31.200000000000177</v>
          </cell>
          <cell r="E309">
            <v>0.27031762760238853</v>
          </cell>
        </row>
        <row r="310">
          <cell r="D310">
            <v>31.300000000000178</v>
          </cell>
          <cell r="E310">
            <v>0.26094278964297507</v>
          </cell>
        </row>
        <row r="311">
          <cell r="D311">
            <v>31.40000000000018</v>
          </cell>
          <cell r="E311">
            <v>0.25161158637867131</v>
          </cell>
        </row>
        <row r="312">
          <cell r="D312">
            <v>31.500000000000181</v>
          </cell>
          <cell r="E312">
            <v>0.24232802225570668</v>
          </cell>
        </row>
        <row r="313">
          <cell r="D313">
            <v>31.600000000000183</v>
          </cell>
          <cell r="E313">
            <v>0.23309622390762177</v>
          </cell>
        </row>
        <row r="314">
          <cell r="D314">
            <v>31.700000000000184</v>
          </cell>
          <cell r="E314">
            <v>0.22392044837395367</v>
          </cell>
        </row>
        <row r="315">
          <cell r="D315">
            <v>31.800000000000185</v>
          </cell>
          <cell r="E315">
            <v>0.21480509215288068</v>
          </cell>
        </row>
        <row r="316">
          <cell r="D316">
            <v>31.900000000000187</v>
          </cell>
          <cell r="E316">
            <v>0.20575470120184305</v>
          </cell>
        </row>
        <row r="317">
          <cell r="D317">
            <v>32.000000000000185</v>
          </cell>
          <cell r="E317">
            <v>0.1967739820199649</v>
          </cell>
        </row>
        <row r="318">
          <cell r="D318">
            <v>32.100000000000186</v>
          </cell>
          <cell r="E318">
            <v>0.18786781397014155</v>
          </cell>
        </row>
        <row r="319">
          <cell r="D319">
            <v>32.200000000000188</v>
          </cell>
          <cell r="E319">
            <v>0.17904126302799803</v>
          </cell>
        </row>
        <row r="320">
          <cell r="D320">
            <v>32.300000000000189</v>
          </cell>
          <cell r="E320">
            <v>0.17029959718095164</v>
          </cell>
        </row>
        <row r="321">
          <cell r="D321">
            <v>32.40000000000019</v>
          </cell>
          <cell r="E321">
            <v>0.16164830374519362</v>
          </cell>
        </row>
        <row r="322">
          <cell r="D322">
            <v>32.500000000000192</v>
          </cell>
          <cell r="E322">
            <v>0.15309310892393235</v>
          </cell>
        </row>
        <row r="323">
          <cell r="D323">
            <v>32.600000000000193</v>
          </cell>
          <cell r="E323">
            <v>0.14463999999998373</v>
          </cell>
        </row>
        <row r="324">
          <cell r="D324">
            <v>32.700000000000195</v>
          </cell>
          <cell r="E324">
            <v>0.13629525064412099</v>
          </cell>
        </row>
        <row r="325">
          <cell r="D325">
            <v>32.800000000000196</v>
          </cell>
          <cell r="E325">
            <v>0.1280654499334718</v>
          </cell>
        </row>
        <row r="326">
          <cell r="D326">
            <v>32.900000000000198</v>
          </cell>
          <cell r="E326">
            <v>0.11995753581995666</v>
          </cell>
        </row>
        <row r="327">
          <cell r="D327">
            <v>33.000000000000199</v>
          </cell>
          <cell r="E327">
            <v>0.11197883397881825</v>
          </cell>
        </row>
        <row r="328">
          <cell r="D328">
            <v>33.1000000000002</v>
          </cell>
          <cell r="E328">
            <v>0.10413710321812979</v>
          </cell>
        </row>
        <row r="329">
          <cell r="D329">
            <v>33.200000000000202</v>
          </cell>
          <cell r="E329">
            <v>9.6440588965419696E-2</v>
          </cell>
        </row>
        <row r="330">
          <cell r="D330">
            <v>33.300000000000203</v>
          </cell>
          <cell r="E330">
            <v>8.8898086801878579E-2</v>
          </cell>
        </row>
        <row r="331">
          <cell r="D331">
            <v>33.400000000000205</v>
          </cell>
          <cell r="E331">
            <v>8.1519018639809232E-2</v>
          </cell>
        </row>
        <row r="332">
          <cell r="D332">
            <v>33.500000000000206</v>
          </cell>
          <cell r="E332">
            <v>7.4313525013942269E-2</v>
          </cell>
        </row>
        <row r="333">
          <cell r="D333">
            <v>33.600000000000207</v>
          </cell>
          <cell r="E333">
            <v>6.7292578205026057E-2</v>
          </cell>
        </row>
        <row r="334">
          <cell r="D334">
            <v>33.700000000000209</v>
          </cell>
          <cell r="E334">
            <v>6.0468122731443953E-2</v>
          </cell>
        </row>
        <row r="335">
          <cell r="D335">
            <v>33.80000000000021</v>
          </cell>
          <cell r="E335">
            <v>5.3853252455153794E-2</v>
          </cell>
        </row>
        <row r="336">
          <cell r="D336">
            <v>33.900000000000212</v>
          </cell>
          <cell r="E336">
            <v>4.7462437701737692E-2</v>
          </cell>
        </row>
        <row r="337">
          <cell r="D337">
            <v>34.000000000000213</v>
          </cell>
          <cell r="E337">
            <v>4.131182235953295E-2</v>
          </cell>
        </row>
        <row r="338">
          <cell r="D338">
            <v>34.100000000000215</v>
          </cell>
          <cell r="E338">
            <v>3.541962168063241E-2</v>
          </cell>
        </row>
        <row r="339">
          <cell r="D339">
            <v>34.200000000000216</v>
          </cell>
          <cell r="E339">
            <v>2.9806669897351271E-2</v>
          </cell>
        </row>
        <row r="340">
          <cell r="D340">
            <v>34.300000000000217</v>
          </cell>
          <cell r="E340">
            <v>2.4497199839970524E-2</v>
          </cell>
        </row>
        <row r="341">
          <cell r="D341">
            <v>34.400000000000219</v>
          </cell>
          <cell r="E341">
            <v>1.9519999999989487E-2</v>
          </cell>
        </row>
        <row r="342">
          <cell r="D342">
            <v>34.50000000000022</v>
          </cell>
          <cell r="E342">
            <v>1.4910225176519805E-2</v>
          </cell>
        </row>
        <row r="343">
          <cell r="D343">
            <v>34.600000000000222</v>
          </cell>
          <cell r="E343">
            <v>1.0712435141762953E-2</v>
          </cell>
        </row>
        <row r="344">
          <cell r="D344">
            <v>34.700000000000223</v>
          </cell>
          <cell r="E344">
            <v>6.9862149981153553E-3</v>
          </cell>
        </row>
        <row r="345">
          <cell r="D345">
            <v>34.800000000000225</v>
          </cell>
          <cell r="E345">
            <v>3.8182097802343315E-3</v>
          </cell>
        </row>
        <row r="346">
          <cell r="D346">
            <v>34.900000000000226</v>
          </cell>
          <cell r="E346">
            <v>1.355384324335444E-3</v>
          </cell>
        </row>
        <row r="347">
          <cell r="D347">
            <v>35.000000000000227</v>
          </cell>
          <cell r="E347">
            <v>0</v>
          </cell>
        </row>
        <row r="348">
          <cell r="D348">
            <v>35.100000000000229</v>
          </cell>
          <cell r="E348">
            <v>0</v>
          </cell>
        </row>
        <row r="349">
          <cell r="D349">
            <v>35.20000000000023</v>
          </cell>
          <cell r="E349">
            <v>0</v>
          </cell>
        </row>
        <row r="350">
          <cell r="D350">
            <v>35.300000000000232</v>
          </cell>
          <cell r="E350">
            <v>0</v>
          </cell>
        </row>
        <row r="351">
          <cell r="D351">
            <v>35.400000000000233</v>
          </cell>
          <cell r="E351">
            <v>0</v>
          </cell>
        </row>
        <row r="352">
          <cell r="D352">
            <v>35.500000000000234</v>
          </cell>
          <cell r="E352">
            <v>0</v>
          </cell>
        </row>
        <row r="353">
          <cell r="D353">
            <v>35.600000000000236</v>
          </cell>
          <cell r="E353">
            <v>0</v>
          </cell>
        </row>
        <row r="354">
          <cell r="D354">
            <v>35.700000000000237</v>
          </cell>
          <cell r="E354">
            <v>0</v>
          </cell>
        </row>
        <row r="355">
          <cell r="D355">
            <v>35.800000000000239</v>
          </cell>
          <cell r="E355">
            <v>0</v>
          </cell>
        </row>
        <row r="356">
          <cell r="D356">
            <v>35.90000000000024</v>
          </cell>
          <cell r="E356">
            <v>0</v>
          </cell>
        </row>
        <row r="357">
          <cell r="D357">
            <v>36.000000000000242</v>
          </cell>
          <cell r="E357">
            <v>0</v>
          </cell>
        </row>
        <row r="358">
          <cell r="D358">
            <v>36.100000000000243</v>
          </cell>
          <cell r="E358">
            <v>0</v>
          </cell>
        </row>
        <row r="359">
          <cell r="D359">
            <v>36.200000000000244</v>
          </cell>
          <cell r="E359">
            <v>0</v>
          </cell>
        </row>
        <row r="360">
          <cell r="D360">
            <v>36.300000000000246</v>
          </cell>
          <cell r="E360">
            <v>0</v>
          </cell>
        </row>
        <row r="361">
          <cell r="D361">
            <v>36.400000000000247</v>
          </cell>
          <cell r="E361">
            <v>0</v>
          </cell>
        </row>
        <row r="362">
          <cell r="D362">
            <v>36.500000000000249</v>
          </cell>
          <cell r="E362">
            <v>0</v>
          </cell>
        </row>
        <row r="363">
          <cell r="D363">
            <v>36.60000000000025</v>
          </cell>
          <cell r="E363">
            <v>0</v>
          </cell>
        </row>
        <row r="364">
          <cell r="D364">
            <v>36.700000000000252</v>
          </cell>
          <cell r="E364">
            <v>0</v>
          </cell>
        </row>
        <row r="365">
          <cell r="D365">
            <v>36.800000000000253</v>
          </cell>
          <cell r="E365">
            <v>0</v>
          </cell>
        </row>
        <row r="366">
          <cell r="D366">
            <v>36.900000000000254</v>
          </cell>
          <cell r="E366">
            <v>0</v>
          </cell>
        </row>
        <row r="367">
          <cell r="D367">
            <v>37.000000000000256</v>
          </cell>
          <cell r="E367">
            <v>0</v>
          </cell>
        </row>
        <row r="368">
          <cell r="D368">
            <v>37.100000000000257</v>
          </cell>
          <cell r="E368">
            <v>0</v>
          </cell>
        </row>
        <row r="369">
          <cell r="D369">
            <v>37.200000000000259</v>
          </cell>
          <cell r="E369">
            <v>0</v>
          </cell>
        </row>
        <row r="370">
          <cell r="D370">
            <v>37.30000000000026</v>
          </cell>
          <cell r="E370">
            <v>0</v>
          </cell>
        </row>
        <row r="371">
          <cell r="D371">
            <v>37.400000000000261</v>
          </cell>
          <cell r="E371">
            <v>0</v>
          </cell>
        </row>
        <row r="372">
          <cell r="D372">
            <v>37.500000000000263</v>
          </cell>
          <cell r="E372">
            <v>0</v>
          </cell>
        </row>
        <row r="373">
          <cell r="D373">
            <v>37.600000000000264</v>
          </cell>
          <cell r="E373">
            <v>0</v>
          </cell>
        </row>
        <row r="374">
          <cell r="D374">
            <v>37.700000000000266</v>
          </cell>
          <cell r="E374">
            <v>0</v>
          </cell>
        </row>
        <row r="375">
          <cell r="D375">
            <v>37.800000000000267</v>
          </cell>
          <cell r="E375">
            <v>0</v>
          </cell>
        </row>
        <row r="376">
          <cell r="D376">
            <v>37.900000000000269</v>
          </cell>
          <cell r="E376">
            <v>0</v>
          </cell>
        </row>
        <row r="377">
          <cell r="D377">
            <v>38.00000000000027</v>
          </cell>
          <cell r="E377">
            <v>0</v>
          </cell>
        </row>
        <row r="378">
          <cell r="D378">
            <v>38.100000000000271</v>
          </cell>
          <cell r="E378">
            <v>0</v>
          </cell>
        </row>
        <row r="379">
          <cell r="D379">
            <v>38.200000000000273</v>
          </cell>
          <cell r="E379">
            <v>0</v>
          </cell>
        </row>
        <row r="380">
          <cell r="D380">
            <v>38.300000000000274</v>
          </cell>
          <cell r="E380">
            <v>0</v>
          </cell>
        </row>
        <row r="381">
          <cell r="D381">
            <v>38.400000000000276</v>
          </cell>
          <cell r="E381">
            <v>0</v>
          </cell>
        </row>
        <row r="382">
          <cell r="D382">
            <v>38.500000000000277</v>
          </cell>
          <cell r="E382">
            <v>0</v>
          </cell>
        </row>
        <row r="383">
          <cell r="D383">
            <v>38.600000000000279</v>
          </cell>
          <cell r="E383">
            <v>0</v>
          </cell>
        </row>
        <row r="384">
          <cell r="D384">
            <v>38.70000000000028</v>
          </cell>
          <cell r="E384">
            <v>0</v>
          </cell>
        </row>
        <row r="385">
          <cell r="D385">
            <v>38.800000000000281</v>
          </cell>
          <cell r="E385">
            <v>0</v>
          </cell>
        </row>
        <row r="386">
          <cell r="D386">
            <v>38.900000000000283</v>
          </cell>
          <cell r="E386">
            <v>0</v>
          </cell>
        </row>
        <row r="387">
          <cell r="D387">
            <v>39.000000000000284</v>
          </cell>
          <cell r="E387">
            <v>0</v>
          </cell>
        </row>
        <row r="388">
          <cell r="D388">
            <v>39.100000000000286</v>
          </cell>
          <cell r="E388">
            <v>0</v>
          </cell>
        </row>
        <row r="389">
          <cell r="D389">
            <v>39.200000000000287</v>
          </cell>
          <cell r="E389">
            <v>0</v>
          </cell>
        </row>
        <row r="390">
          <cell r="D390">
            <v>39.300000000000288</v>
          </cell>
          <cell r="E390">
            <v>0</v>
          </cell>
        </row>
        <row r="391">
          <cell r="D391">
            <v>39.40000000000029</v>
          </cell>
          <cell r="E391">
            <v>0</v>
          </cell>
        </row>
        <row r="392">
          <cell r="D392">
            <v>39.500000000000291</v>
          </cell>
          <cell r="E392">
            <v>0</v>
          </cell>
        </row>
        <row r="393">
          <cell r="D393">
            <v>39.600000000000293</v>
          </cell>
          <cell r="E393">
            <v>0</v>
          </cell>
        </row>
        <row r="394">
          <cell r="D394">
            <v>39.700000000000294</v>
          </cell>
          <cell r="E394">
            <v>0</v>
          </cell>
        </row>
        <row r="395">
          <cell r="D395">
            <v>39.800000000000296</v>
          </cell>
          <cell r="E395">
            <v>0</v>
          </cell>
        </row>
        <row r="396">
          <cell r="D396">
            <v>39.900000000000297</v>
          </cell>
          <cell r="E396">
            <v>0</v>
          </cell>
        </row>
        <row r="397">
          <cell r="D397">
            <v>40.000000000000298</v>
          </cell>
          <cell r="E397">
            <v>0</v>
          </cell>
        </row>
      </sheetData>
      <sheetData sheetId="1">
        <row r="5">
          <cell r="E5" t="str">
            <v>MoistRatio</v>
          </cell>
          <cell r="F5" t="str">
            <v>fSW</v>
          </cell>
        </row>
        <row r="6">
          <cell r="E6">
            <v>0</v>
          </cell>
          <cell r="F6">
            <v>6.0150375939849621E-2</v>
          </cell>
        </row>
        <row r="7">
          <cell r="E7">
            <v>6.6666666666666671E-3</v>
          </cell>
          <cell r="F7">
            <v>6.1294871180031296E-2</v>
          </cell>
        </row>
        <row r="8">
          <cell r="E8">
            <v>1.3333333333333334E-2</v>
          </cell>
          <cell r="F8">
            <v>6.2467609387724866E-2</v>
          </cell>
        </row>
        <row r="9">
          <cell r="E9">
            <v>0.02</v>
          </cell>
          <cell r="F9">
            <v>6.366942832812042E-2</v>
          </cell>
        </row>
        <row r="10">
          <cell r="E10">
            <v>2.6666666666666668E-2</v>
          </cell>
          <cell r="F10">
            <v>6.4901193941593743E-2</v>
          </cell>
        </row>
        <row r="11">
          <cell r="E11">
            <v>3.3333333333333333E-2</v>
          </cell>
          <cell r="F11">
            <v>6.6163801355439006E-2</v>
          </cell>
        </row>
        <row r="12">
          <cell r="E12">
            <v>0.04</v>
          </cell>
          <cell r="F12">
            <v>6.7458175930922834E-2</v>
          </cell>
        </row>
        <row r="13">
          <cell r="E13">
            <v>4.6666666666666669E-2</v>
          </cell>
          <cell r="F13">
            <v>6.8785274346563785E-2</v>
          </cell>
        </row>
        <row r="14">
          <cell r="E14">
            <v>5.3333333333333337E-2</v>
          </cell>
          <cell r="F14">
            <v>7.0146085718516743E-2</v>
          </cell>
        </row>
        <row r="15">
          <cell r="E15">
            <v>0.06</v>
          </cell>
          <cell r="F15">
            <v>7.1541632758913676E-2</v>
          </cell>
        </row>
        <row r="16">
          <cell r="E16">
            <v>6.6666666666666666E-2</v>
          </cell>
          <cell r="F16">
            <v>7.2972972972973005E-2</v>
          </cell>
        </row>
        <row r="17">
          <cell r="E17">
            <v>7.3333333333333334E-2</v>
          </cell>
          <cell r="F17">
            <v>7.4441199895644489E-2</v>
          </cell>
        </row>
        <row r="18">
          <cell r="E18">
            <v>0.08</v>
          </cell>
          <cell r="F18">
            <v>7.5947444368497027E-2</v>
          </cell>
        </row>
        <row r="19">
          <cell r="E19">
            <v>8.666666666666667E-2</v>
          </cell>
          <cell r="F19">
            <v>7.749287585748918E-2</v>
          </cell>
        </row>
        <row r="20">
          <cell r="E20">
            <v>9.3333333333333338E-2</v>
          </cell>
          <cell r="F20">
            <v>7.9078703812179296E-2</v>
          </cell>
        </row>
        <row r="21">
          <cell r="E21">
            <v>0.1</v>
          </cell>
          <cell r="F21">
            <v>8.0706179066834804E-2</v>
          </cell>
        </row>
        <row r="22">
          <cell r="E22">
            <v>0.10666666666666667</v>
          </cell>
          <cell r="F22">
            <v>8.2376595283787407E-2</v>
          </cell>
        </row>
        <row r="23">
          <cell r="E23">
            <v>0.11333333333333333</v>
          </cell>
          <cell r="F23">
            <v>8.4091290439248498E-2</v>
          </cell>
        </row>
        <row r="24">
          <cell r="E24">
            <v>0.12</v>
          </cell>
          <cell r="F24">
            <v>8.585164835164838E-2</v>
          </cell>
        </row>
        <row r="25">
          <cell r="E25">
            <v>0.12666666666666668</v>
          </cell>
          <cell r="F25">
            <v>8.7659100252385186E-2</v>
          </cell>
        </row>
        <row r="26">
          <cell r="E26">
            <v>0.13333333333333333</v>
          </cell>
          <cell r="F26">
            <v>8.9515126398673872E-2</v>
          </cell>
        </row>
        <row r="27">
          <cell r="E27">
            <v>0.14000000000000001</v>
          </cell>
          <cell r="F27">
            <v>9.1421257727953203E-2</v>
          </cell>
        </row>
        <row r="28">
          <cell r="E28">
            <v>0.14666666666666667</v>
          </cell>
          <cell r="F28">
            <v>9.3379077553053191E-2</v>
          </cell>
        </row>
        <row r="29">
          <cell r="E29">
            <v>0.15333333333333332</v>
          </cell>
          <cell r="F29">
            <v>9.5390223297030577E-2</v>
          </cell>
        </row>
        <row r="30">
          <cell r="E30">
            <v>0.16</v>
          </cell>
          <cell r="F30">
            <v>9.7456388266250887E-2</v>
          </cell>
        </row>
        <row r="31">
          <cell r="E31">
            <v>0.16666666666666666</v>
          </cell>
          <cell r="F31">
            <v>9.957932345992046E-2</v>
          </cell>
        </row>
        <row r="32">
          <cell r="E32">
            <v>0.17333333333333334</v>
          </cell>
          <cell r="F32">
            <v>0.10176083941385761</v>
          </cell>
        </row>
        <row r="33">
          <cell r="E33">
            <v>0.18</v>
          </cell>
          <cell r="F33">
            <v>0.10400280807581806</v>
          </cell>
        </row>
        <row r="34">
          <cell r="E34">
            <v>0.18666666666666668</v>
          </cell>
          <cell r="F34">
            <v>0.10630716470917118</v>
          </cell>
        </row>
        <row r="35">
          <cell r="E35">
            <v>0.19333333333333333</v>
          </cell>
          <cell r="F35">
            <v>0.10867590982113255</v>
          </cell>
        </row>
        <row r="36">
          <cell r="E36">
            <v>0.2</v>
          </cell>
          <cell r="F36">
            <v>0.1111111111111111</v>
          </cell>
        </row>
        <row r="37">
          <cell r="E37">
            <v>0.20666666666666667</v>
          </cell>
          <cell r="F37">
            <v>0.11361490543400107</v>
          </cell>
        </row>
        <row r="38">
          <cell r="E38">
            <v>0.21333333333333335</v>
          </cell>
          <cell r="F38">
            <v>0.11618950077244501</v>
          </cell>
        </row>
        <row r="39">
          <cell r="E39">
            <v>0.22</v>
          </cell>
          <cell r="F39">
            <v>0.11883717821120339</v>
          </cell>
        </row>
        <row r="40">
          <cell r="E40">
            <v>0.22666666666666666</v>
          </cell>
          <cell r="F40">
            <v>0.1215602939057773</v>
          </cell>
        </row>
        <row r="41">
          <cell r="E41">
            <v>0.23333333333333334</v>
          </cell>
          <cell r="F41">
            <v>0.12436128103634403</v>
          </cell>
        </row>
        <row r="42">
          <cell r="E42">
            <v>0.24</v>
          </cell>
          <cell r="F42">
            <v>0.12724265173686222</v>
          </cell>
        </row>
        <row r="43">
          <cell r="E43">
            <v>0.24666666666666667</v>
          </cell>
          <cell r="F43">
            <v>0.13020699898788177</v>
          </cell>
        </row>
        <row r="44">
          <cell r="E44">
            <v>0.25333333333333335</v>
          </cell>
          <cell r="F44">
            <v>0.13325699846014138</v>
          </cell>
        </row>
        <row r="45">
          <cell r="E45">
            <v>0.26</v>
          </cell>
          <cell r="F45">
            <v>0.13639541029444363</v>
          </cell>
        </row>
        <row r="46">
          <cell r="E46">
            <v>0.26666666666666666</v>
          </cell>
          <cell r="F46">
            <v>0.13962508080155137</v>
          </cell>
        </row>
        <row r="47">
          <cell r="E47">
            <v>0.27333333333333332</v>
          </cell>
          <cell r="F47">
            <v>0.14294894406394582</v>
          </cell>
        </row>
        <row r="48">
          <cell r="E48">
            <v>0.28000000000000003</v>
          </cell>
          <cell r="F48">
            <v>0.1463700234192038</v>
          </cell>
        </row>
        <row r="49">
          <cell r="E49">
            <v>0.28666666666666668</v>
          </cell>
          <cell r="F49">
            <v>0.14989143280249095</v>
          </cell>
        </row>
        <row r="50">
          <cell r="E50">
            <v>0.29333333333333333</v>
          </cell>
          <cell r="F50">
            <v>0.15351637792320771</v>
          </cell>
        </row>
        <row r="51">
          <cell r="E51">
            <v>0.3</v>
          </cell>
          <cell r="F51">
            <v>0.15724815724815733</v>
          </cell>
        </row>
        <row r="52">
          <cell r="E52">
            <v>0.30666666666666664</v>
          </cell>
          <cell r="F52">
            <v>0.16109016276072738</v>
          </cell>
        </row>
        <row r="53">
          <cell r="E53">
            <v>0.31333333333333335</v>
          </cell>
          <cell r="F53">
            <v>0.16504588046246468</v>
          </cell>
        </row>
        <row r="54">
          <cell r="E54">
            <v>0.32</v>
          </cell>
          <cell r="F54">
            <v>0.16911889058007787</v>
          </cell>
        </row>
        <row r="55">
          <cell r="E55">
            <v>0.32666666666666666</v>
          </cell>
          <cell r="F55">
            <v>0.17331286743732052</v>
          </cell>
        </row>
        <row r="56">
          <cell r="E56">
            <v>0.33333333333333331</v>
          </cell>
          <cell r="F56">
            <v>0.17763157894736839</v>
          </cell>
        </row>
        <row r="57">
          <cell r="E57">
            <v>0.34</v>
          </cell>
          <cell r="F57">
            <v>0.18207888567721975</v>
          </cell>
        </row>
        <row r="58">
          <cell r="E58">
            <v>0.34666666666666668</v>
          </cell>
          <cell r="F58">
            <v>0.18665873943131303</v>
          </cell>
        </row>
        <row r="59">
          <cell r="E59">
            <v>0.35333333333333333</v>
          </cell>
          <cell r="F59">
            <v>0.19137518129697439</v>
          </cell>
        </row>
        <row r="60">
          <cell r="E60">
            <v>0.36</v>
          </cell>
          <cell r="F60">
            <v>0.19623233908948198</v>
          </cell>
        </row>
        <row r="61">
          <cell r="E61">
            <v>0.36666666666666664</v>
          </cell>
          <cell r="F61">
            <v>0.2012344241294981</v>
          </cell>
        </row>
        <row r="62">
          <cell r="E62">
            <v>0.37333333333333335</v>
          </cell>
          <cell r="F62">
            <v>0.20638572728037119</v>
          </cell>
        </row>
        <row r="63">
          <cell r="E63">
            <v>0.38</v>
          </cell>
          <cell r="F63">
            <v>0.2116906141673944</v>
          </cell>
        </row>
        <row r="64">
          <cell r="E64">
            <v>0.38666666666666666</v>
          </cell>
          <cell r="F64">
            <v>0.21715351949556047</v>
          </cell>
        </row>
        <row r="65">
          <cell r="E65">
            <v>0.39333333333333331</v>
          </cell>
          <cell r="F65">
            <v>0.22277894037672333</v>
          </cell>
        </row>
        <row r="66">
          <cell r="E66">
            <v>0.4</v>
          </cell>
          <cell r="F66">
            <v>0.22857142857142868</v>
          </cell>
        </row>
        <row r="67">
          <cell r="E67">
            <v>0.40666666666666668</v>
          </cell>
          <cell r="F67">
            <v>0.23453558154509008</v>
          </cell>
        </row>
        <row r="68">
          <cell r="E68">
            <v>0.41333333333333333</v>
          </cell>
          <cell r="F68">
            <v>0.24067603223276052</v>
          </cell>
        </row>
        <row r="69">
          <cell r="E69">
            <v>0.42</v>
          </cell>
          <cell r="F69">
            <v>0.24699743740158689</v>
          </cell>
        </row>
        <row r="70">
          <cell r="E70">
            <v>0.42666666666666669</v>
          </cell>
          <cell r="F70">
            <v>0.25350446449529151</v>
          </cell>
        </row>
        <row r="71">
          <cell r="E71">
            <v>0.43333333333333335</v>
          </cell>
          <cell r="F71">
            <v>0.26020177684083723</v>
          </cell>
        </row>
        <row r="72">
          <cell r="E72">
            <v>0.44</v>
          </cell>
          <cell r="F72">
            <v>0.26709401709401703</v>
          </cell>
        </row>
        <row r="73">
          <cell r="E73">
            <v>0.44666666666666666</v>
          </cell>
          <cell r="F73">
            <v>0.27418578879824118</v>
          </cell>
        </row>
        <row r="74">
          <cell r="E74">
            <v>0.45333333333333331</v>
          </cell>
          <cell r="F74">
            <v>0.28148163592956715</v>
          </cell>
        </row>
        <row r="75">
          <cell r="E75">
            <v>0.46</v>
          </cell>
          <cell r="F75">
            <v>0.28898602030126791</v>
          </cell>
        </row>
        <row r="76">
          <cell r="E76">
            <v>0.46666666666666667</v>
          </cell>
          <cell r="F76">
            <v>0.2967032967032967</v>
          </cell>
        </row>
        <row r="77">
          <cell r="E77">
            <v>0.47333333333333333</v>
          </cell>
          <cell r="F77">
            <v>0.30463768565621929</v>
          </cell>
        </row>
        <row r="78">
          <cell r="E78">
            <v>0.48</v>
          </cell>
          <cell r="F78">
            <v>0.31279324366593675</v>
          </cell>
        </row>
        <row r="79">
          <cell r="E79">
            <v>0.48666666666666669</v>
          </cell>
          <cell r="F79">
            <v>0.32117383087521362</v>
          </cell>
        </row>
        <row r="80">
          <cell r="E80">
            <v>0.49333333333333335</v>
          </cell>
          <cell r="F80">
            <v>0.32978307602110629</v>
          </cell>
        </row>
        <row r="81">
          <cell r="E81">
            <v>0.5</v>
          </cell>
          <cell r="F81">
            <v>0.33862433862433861</v>
          </cell>
        </row>
        <row r="82">
          <cell r="E82">
            <v>0.50666666666666671</v>
          </cell>
          <cell r="F82">
            <v>0.34770066835795149</v>
          </cell>
        </row>
        <row r="83">
          <cell r="E83">
            <v>0.51333333333333331</v>
          </cell>
          <cell r="F83">
            <v>0.35701476156868328</v>
          </cell>
        </row>
        <row r="84">
          <cell r="E84">
            <v>0.52</v>
          </cell>
          <cell r="F84">
            <v>0.36656891495601174</v>
          </cell>
        </row>
        <row r="85">
          <cell r="E85">
            <v>0.52666666666666662</v>
          </cell>
          <cell r="F85">
            <v>0.37636497645105255</v>
          </cell>
        </row>
        <row r="86">
          <cell r="E86">
            <v>0.53333333333333333</v>
          </cell>
          <cell r="F86">
            <v>0.38640429338103766</v>
          </cell>
        </row>
        <row r="87">
          <cell r="E87">
            <v>0.54</v>
          </cell>
          <cell r="F87">
            <v>0.39668765805523887</v>
          </cell>
        </row>
        <row r="88">
          <cell r="E88">
            <v>0.54666666666666663</v>
          </cell>
          <cell r="F88">
            <v>0.40721525096525102</v>
          </cell>
        </row>
        <row r="89">
          <cell r="E89">
            <v>0.55333333333333334</v>
          </cell>
          <cell r="F89">
            <v>0.41798658185667331</v>
          </cell>
        </row>
        <row r="90">
          <cell r="E90">
            <v>0.56000000000000005</v>
          </cell>
          <cell r="F90">
            <v>0.42900042900042906</v>
          </cell>
        </row>
        <row r="91">
          <cell r="E91">
            <v>0.56666666666666665</v>
          </cell>
          <cell r="F91">
            <v>0.44025477707006377</v>
          </cell>
        </row>
        <row r="92">
          <cell r="E92">
            <v>0.57333333333333336</v>
          </cell>
          <cell r="F92">
            <v>0.45174675411591503</v>
          </cell>
        </row>
        <row r="93">
          <cell r="E93">
            <v>0.57999999999999996</v>
          </cell>
          <cell r="F93">
            <v>0.46347256821736854</v>
          </cell>
        </row>
        <row r="94">
          <cell r="E94">
            <v>0.58666666666666667</v>
          </cell>
          <cell r="F94">
            <v>0.47542744448944385</v>
          </cell>
        </row>
        <row r="95">
          <cell r="E95">
            <v>0.59333333333333338</v>
          </cell>
          <cell r="F95">
            <v>0.48760556321828719</v>
          </cell>
        </row>
        <row r="96">
          <cell r="E96">
            <v>0.6</v>
          </cell>
          <cell r="F96">
            <v>0.5</v>
          </cell>
        </row>
        <row r="97">
          <cell r="E97">
            <v>0.60666666666666669</v>
          </cell>
          <cell r="F97">
            <v>0.51260266885630279</v>
          </cell>
        </row>
        <row r="98">
          <cell r="E98">
            <v>0.61333333333333329</v>
          </cell>
          <cell r="F98">
            <v>0.52540426939617424</v>
          </cell>
        </row>
        <row r="99">
          <cell r="E99">
            <v>0.62</v>
          </cell>
          <cell r="F99">
            <v>0.53839423918164087</v>
          </cell>
        </row>
        <row r="100">
          <cell r="E100">
            <v>0.62666666666666671</v>
          </cell>
          <cell r="F100">
            <v>0.55156071253472794</v>
          </cell>
        </row>
        <row r="101">
          <cell r="E101">
            <v>0.6333333333333333</v>
          </cell>
          <cell r="F101">
            <v>0.5648904870872834</v>
          </cell>
        </row>
        <row r="102">
          <cell r="E102">
            <v>0.64</v>
          </cell>
          <cell r="F102">
            <v>0.57836899942163111</v>
          </cell>
        </row>
        <row r="103">
          <cell r="E103">
            <v>0.64666666666666661</v>
          </cell>
          <cell r="F103">
            <v>0.59198031117335426</v>
          </cell>
        </row>
        <row r="104">
          <cell r="E104">
            <v>0.65333333333333332</v>
          </cell>
          <cell r="F104">
            <v>0.60570710696338836</v>
          </cell>
        </row>
        <row r="105">
          <cell r="E105">
            <v>0.66</v>
          </cell>
          <cell r="F105">
            <v>0.61953070549059108</v>
          </cell>
        </row>
        <row r="106">
          <cell r="E106">
            <v>0.66666666666666663</v>
          </cell>
          <cell r="F106">
            <v>0.63343108504398826</v>
          </cell>
        </row>
        <row r="107">
          <cell r="E107">
            <v>0.67333333333333334</v>
          </cell>
          <cell r="F107">
            <v>0.64738692458242042</v>
          </cell>
        </row>
        <row r="108">
          <cell r="E108">
            <v>0.68</v>
          </cell>
          <cell r="F108">
            <v>0.66137566137566162</v>
          </cell>
        </row>
        <row r="109">
          <cell r="E109">
            <v>0.68666666666666665</v>
          </cell>
          <cell r="F109">
            <v>0.6753735660036958</v>
          </cell>
        </row>
        <row r="110">
          <cell r="E110">
            <v>0.69333333333333336</v>
          </cell>
          <cell r="F110">
            <v>0.68935583526948718</v>
          </cell>
        </row>
        <row r="111">
          <cell r="E111">
            <v>0.7</v>
          </cell>
          <cell r="F111">
            <v>0.70329670329670324</v>
          </cell>
        </row>
        <row r="112">
          <cell r="E112">
            <v>0.70666666666666667</v>
          </cell>
          <cell r="F112">
            <v>0.71716957076073107</v>
          </cell>
        </row>
        <row r="113">
          <cell r="E113">
            <v>0.71333333333333337</v>
          </cell>
          <cell r="F113">
            <v>0.73094715184411885</v>
          </cell>
        </row>
        <row r="114">
          <cell r="E114">
            <v>0.72</v>
          </cell>
          <cell r="F114">
            <v>0.74460163812360391</v>
          </cell>
        </row>
        <row r="115">
          <cell r="E115">
            <v>0.72666666666666668</v>
          </cell>
          <cell r="F115">
            <v>0.75810487819430661</v>
          </cell>
        </row>
        <row r="116">
          <cell r="E116">
            <v>0.73333333333333328</v>
          </cell>
          <cell r="F116">
            <v>0.77142857142857146</v>
          </cell>
        </row>
        <row r="117">
          <cell r="E117">
            <v>0.74</v>
          </cell>
          <cell r="F117">
            <v>0.78454447386486215</v>
          </cell>
        </row>
        <row r="118">
          <cell r="E118">
            <v>0.7466666666666667</v>
          </cell>
          <cell r="F118">
            <v>0.79742461383974728</v>
          </cell>
        </row>
        <row r="119">
          <cell r="E119">
            <v>0.7533333333333333</v>
          </cell>
          <cell r="F119">
            <v>0.81004151462762464</v>
          </cell>
        </row>
        <row r="120">
          <cell r="E120">
            <v>0.76</v>
          </cell>
          <cell r="F120">
            <v>0.82236842105263164</v>
          </cell>
        </row>
        <row r="121">
          <cell r="E121">
            <v>0.76666666666666672</v>
          </cell>
          <cell r="F121">
            <v>0.83437952679864813</v>
          </cell>
        </row>
        <row r="122">
          <cell r="E122">
            <v>0.77333333333333332</v>
          </cell>
          <cell r="F122">
            <v>0.84605019897847278</v>
          </cell>
        </row>
        <row r="123">
          <cell r="E123">
            <v>0.78</v>
          </cell>
          <cell r="F123">
            <v>0.85735719644196773</v>
          </cell>
        </row>
        <row r="124">
          <cell r="E124">
            <v>0.78666666666666663</v>
          </cell>
          <cell r="F124">
            <v>0.8682788783123232</v>
          </cell>
        </row>
        <row r="125">
          <cell r="E125">
            <v>0.79333333333333333</v>
          </cell>
          <cell r="F125">
            <v>0.8787953993433445</v>
          </cell>
        </row>
        <row r="126">
          <cell r="E126">
            <v>0.8</v>
          </cell>
          <cell r="F126">
            <v>0.88888888888888884</v>
          </cell>
        </row>
        <row r="127">
          <cell r="E127">
            <v>0.80666666666666664</v>
          </cell>
          <cell r="F127">
            <v>0.89854361056454324</v>
          </cell>
        </row>
        <row r="128">
          <cell r="E128">
            <v>0.81333333333333335</v>
          </cell>
          <cell r="F128">
            <v>0.90774610005379242</v>
          </cell>
        </row>
        <row r="129">
          <cell r="E129">
            <v>0.82</v>
          </cell>
          <cell r="F129">
            <v>0.91648527895520671</v>
          </cell>
        </row>
        <row r="130">
          <cell r="E130">
            <v>0.82666666666666666</v>
          </cell>
          <cell r="F130">
            <v>0.9247525430694935</v>
          </cell>
        </row>
        <row r="131">
          <cell r="E131">
            <v>0.83333333333333337</v>
          </cell>
          <cell r="F131">
            <v>0.93254182406907726</v>
          </cell>
        </row>
        <row r="132">
          <cell r="E132">
            <v>0.84</v>
          </cell>
          <cell r="F132">
            <v>0.93984962406015038</v>
          </cell>
        </row>
        <row r="133">
          <cell r="E133">
            <v>0.84666666666666668</v>
          </cell>
          <cell r="F133">
            <v>0.94667502311903129</v>
          </cell>
        </row>
        <row r="134">
          <cell r="E134">
            <v>0.85333333333333339</v>
          </cell>
          <cell r="F134">
            <v>0.95301966044262476</v>
          </cell>
        </row>
        <row r="135">
          <cell r="E135">
            <v>0.86</v>
          </cell>
          <cell r="F135">
            <v>0.95888769027927601</v>
          </cell>
        </row>
        <row r="136">
          <cell r="E136">
            <v>0.8666666666666667</v>
          </cell>
          <cell r="F136">
            <v>0.9642857142857143</v>
          </cell>
        </row>
        <row r="137">
          <cell r="E137">
            <v>0.87333333333333329</v>
          </cell>
          <cell r="F137">
            <v>0.96922269237499947</v>
          </cell>
        </row>
        <row r="138">
          <cell r="E138">
            <v>0.88</v>
          </cell>
          <cell r="F138">
            <v>0.97370983446932824</v>
          </cell>
        </row>
        <row r="139">
          <cell r="E139">
            <v>0.88666666666666671</v>
          </cell>
          <cell r="F139">
            <v>0.97776047584343151</v>
          </cell>
        </row>
        <row r="140">
          <cell r="E140">
            <v>0.89333333333333331</v>
          </cell>
          <cell r="F140">
            <v>0.98138993893573701</v>
          </cell>
        </row>
        <row r="141">
          <cell r="E141">
            <v>0.9</v>
          </cell>
          <cell r="F141">
            <v>0.98461538461538467</v>
          </cell>
        </row>
        <row r="142">
          <cell r="E142">
            <v>0.90666666666666662</v>
          </cell>
          <cell r="F142">
            <v>0.98745565592656259</v>
          </cell>
        </row>
        <row r="143">
          <cell r="E143">
            <v>0.91333333333333333</v>
          </cell>
          <cell r="F143">
            <v>0.98993111729308836</v>
          </cell>
        </row>
        <row r="144">
          <cell r="E144">
            <v>0.92</v>
          </cell>
          <cell r="F144">
            <v>0.99206349206349209</v>
          </cell>
        </row>
        <row r="145">
          <cell r="E145">
            <v>0.92666666666666664</v>
          </cell>
          <cell r="F145">
            <v>0.99387570111949064</v>
          </cell>
        </row>
        <row r="146">
          <cell r="E146">
            <v>0.93333333333333335</v>
          </cell>
          <cell r="F146">
            <v>0.99539170506912455</v>
          </cell>
        </row>
        <row r="147">
          <cell r="E147">
            <v>0.94</v>
          </cell>
          <cell r="F147">
            <v>0.9966363523109506</v>
          </cell>
        </row>
        <row r="148">
          <cell r="E148">
            <v>0.94666666666666666</v>
          </cell>
          <cell r="F148">
            <v>0.99763523499852202</v>
          </cell>
        </row>
        <row r="149">
          <cell r="E149">
            <v>0.95333333333333337</v>
          </cell>
          <cell r="F149">
            <v>0.99841455466550799</v>
          </cell>
        </row>
        <row r="150">
          <cell r="E150">
            <v>0.96</v>
          </cell>
          <cell r="F150">
            <v>0.99900099900099892</v>
          </cell>
        </row>
        <row r="151">
          <cell r="E151">
            <v>0.96666666666666667</v>
          </cell>
          <cell r="F151">
            <v>0.99942163100057835</v>
          </cell>
        </row>
        <row r="152">
          <cell r="E152">
            <v>0.97333333333333338</v>
          </cell>
          <cell r="F152">
            <v>0.99970379146919441</v>
          </cell>
        </row>
        <row r="153">
          <cell r="E153">
            <v>0.98</v>
          </cell>
          <cell r="F153">
            <v>0.99987501562304715</v>
          </cell>
        </row>
        <row r="154">
          <cell r="E154">
            <v>0.98666666666666669</v>
          </cell>
          <cell r="F154">
            <v>0.99996296433465426</v>
          </cell>
        </row>
        <row r="155">
          <cell r="E155">
            <v>0.99333333333333329</v>
          </cell>
          <cell r="F155">
            <v>0.99999537039180375</v>
          </cell>
        </row>
        <row r="156">
          <cell r="E156">
            <v>1</v>
          </cell>
          <cell r="F156">
            <v>1</v>
          </cell>
        </row>
        <row r="157">
          <cell r="E157">
            <v>1.0066666666666666</v>
          </cell>
          <cell r="F157">
            <v>1</v>
          </cell>
        </row>
        <row r="158">
          <cell r="E158">
            <v>1.0133333333333334</v>
          </cell>
          <cell r="F158">
            <v>1</v>
          </cell>
        </row>
        <row r="159">
          <cell r="E159">
            <v>1.02</v>
          </cell>
          <cell r="F159">
            <v>1</v>
          </cell>
        </row>
        <row r="160">
          <cell r="E160">
            <v>1.0266666666666666</v>
          </cell>
          <cell r="F160">
            <v>1</v>
          </cell>
        </row>
        <row r="161">
          <cell r="E161">
            <v>1.0333333333333334</v>
          </cell>
          <cell r="F161">
            <v>1</v>
          </cell>
        </row>
        <row r="162">
          <cell r="E162">
            <v>1.04</v>
          </cell>
          <cell r="F162">
            <v>1</v>
          </cell>
        </row>
        <row r="163">
          <cell r="E163">
            <v>1.0466666666666666</v>
          </cell>
          <cell r="F163">
            <v>1</v>
          </cell>
        </row>
        <row r="164">
          <cell r="E164">
            <v>1.0533333333333332</v>
          </cell>
          <cell r="F164">
            <v>1</v>
          </cell>
        </row>
        <row r="165">
          <cell r="E165">
            <v>1.06</v>
          </cell>
          <cell r="F165">
            <v>1</v>
          </cell>
        </row>
        <row r="166">
          <cell r="E166">
            <v>1.0666666666666667</v>
          </cell>
          <cell r="F166">
            <v>1</v>
          </cell>
        </row>
        <row r="167">
          <cell r="E167">
            <v>1.0733333333333333</v>
          </cell>
          <cell r="F167">
            <v>1</v>
          </cell>
        </row>
        <row r="168">
          <cell r="E168">
            <v>1.08</v>
          </cell>
          <cell r="F168">
            <v>1</v>
          </cell>
        </row>
        <row r="169">
          <cell r="E169">
            <v>1.0866666666666667</v>
          </cell>
          <cell r="F169">
            <v>1</v>
          </cell>
        </row>
        <row r="170">
          <cell r="E170">
            <v>1.0933333333333333</v>
          </cell>
          <cell r="F170">
            <v>1</v>
          </cell>
        </row>
        <row r="171">
          <cell r="E171">
            <v>1.1000000000000001</v>
          </cell>
          <cell r="F171">
            <v>1</v>
          </cell>
        </row>
        <row r="172">
          <cell r="E172">
            <v>1.1066666666666667</v>
          </cell>
          <cell r="F172">
            <v>1</v>
          </cell>
        </row>
        <row r="173">
          <cell r="E173">
            <v>1.1133333333333333</v>
          </cell>
          <cell r="F173">
            <v>1</v>
          </cell>
        </row>
        <row r="174">
          <cell r="E174">
            <v>1.1200000000000001</v>
          </cell>
          <cell r="F174">
            <v>1</v>
          </cell>
        </row>
        <row r="175">
          <cell r="E175">
            <v>1.1266666666666667</v>
          </cell>
          <cell r="F175">
            <v>1</v>
          </cell>
        </row>
        <row r="176">
          <cell r="E176">
            <v>1.1333333333333333</v>
          </cell>
          <cell r="F176">
            <v>1</v>
          </cell>
        </row>
        <row r="177">
          <cell r="E177">
            <v>1.1399999999999999</v>
          </cell>
          <cell r="F177">
            <v>1</v>
          </cell>
        </row>
        <row r="178">
          <cell r="E178">
            <v>1.1466666666666667</v>
          </cell>
          <cell r="F178">
            <v>1</v>
          </cell>
        </row>
        <row r="179">
          <cell r="E179">
            <v>1.1533333333333333</v>
          </cell>
          <cell r="F179">
            <v>1</v>
          </cell>
        </row>
        <row r="180">
          <cell r="E180">
            <v>1.1599999999999999</v>
          </cell>
          <cell r="F180">
            <v>1</v>
          </cell>
        </row>
        <row r="181">
          <cell r="E181">
            <v>1.1666666666666667</v>
          </cell>
          <cell r="F181">
            <v>1</v>
          </cell>
        </row>
        <row r="182">
          <cell r="E182">
            <v>1.1733333333333333</v>
          </cell>
          <cell r="F182">
            <v>1</v>
          </cell>
        </row>
        <row r="183">
          <cell r="E183">
            <v>1.18</v>
          </cell>
          <cell r="F183">
            <v>1</v>
          </cell>
        </row>
        <row r="184">
          <cell r="E184">
            <v>1.1866666666666668</v>
          </cell>
          <cell r="F184">
            <v>1</v>
          </cell>
        </row>
        <row r="185">
          <cell r="E185">
            <v>1.1933333333333334</v>
          </cell>
          <cell r="F185">
            <v>1</v>
          </cell>
        </row>
        <row r="186">
          <cell r="E186">
            <v>1.2</v>
          </cell>
          <cell r="F186">
            <v>1</v>
          </cell>
        </row>
        <row r="187">
          <cell r="E187">
            <v>1.2066666666666668</v>
          </cell>
          <cell r="F187">
            <v>1</v>
          </cell>
        </row>
        <row r="188">
          <cell r="E188">
            <v>1.2133333333333334</v>
          </cell>
          <cell r="F188">
            <v>1</v>
          </cell>
        </row>
        <row r="189">
          <cell r="E189">
            <v>1.22</v>
          </cell>
          <cell r="F189">
            <v>1</v>
          </cell>
        </row>
        <row r="190">
          <cell r="E190">
            <v>1.2266666666666666</v>
          </cell>
          <cell r="F190">
            <v>1</v>
          </cell>
        </row>
        <row r="191">
          <cell r="E191">
            <v>1.2333333333333334</v>
          </cell>
          <cell r="F191">
            <v>1</v>
          </cell>
        </row>
        <row r="192">
          <cell r="E192">
            <v>1.24</v>
          </cell>
          <cell r="F192">
            <v>1</v>
          </cell>
        </row>
        <row r="193">
          <cell r="E193">
            <v>1.2466666666666666</v>
          </cell>
          <cell r="F193">
            <v>1</v>
          </cell>
        </row>
        <row r="194">
          <cell r="E194">
            <v>1.2533333333333334</v>
          </cell>
          <cell r="F194">
            <v>1</v>
          </cell>
        </row>
        <row r="195">
          <cell r="E195">
            <v>1.26</v>
          </cell>
          <cell r="F195">
            <v>1</v>
          </cell>
        </row>
        <row r="196">
          <cell r="E196">
            <v>1.2666666666666666</v>
          </cell>
          <cell r="F196">
            <v>1</v>
          </cell>
        </row>
        <row r="197">
          <cell r="E197">
            <v>1.2733333333333334</v>
          </cell>
          <cell r="F197">
            <v>1</v>
          </cell>
        </row>
        <row r="198">
          <cell r="E198">
            <v>1.28</v>
          </cell>
          <cell r="F198">
            <v>1</v>
          </cell>
        </row>
        <row r="199">
          <cell r="E199">
            <v>1.2866666666666666</v>
          </cell>
          <cell r="F199">
            <v>1</v>
          </cell>
        </row>
        <row r="200">
          <cell r="E200">
            <v>1.2933333333333332</v>
          </cell>
          <cell r="F200">
            <v>1</v>
          </cell>
        </row>
        <row r="201">
          <cell r="E201">
            <v>1.3</v>
          </cell>
          <cell r="F201">
            <v>1</v>
          </cell>
        </row>
        <row r="202">
          <cell r="E202">
            <v>1.3066666666666666</v>
          </cell>
          <cell r="F202">
            <v>1</v>
          </cell>
        </row>
        <row r="203">
          <cell r="E203">
            <v>1.3133333333333332</v>
          </cell>
          <cell r="F203">
            <v>1</v>
          </cell>
        </row>
        <row r="204">
          <cell r="E204">
            <v>1.32</v>
          </cell>
          <cell r="F204">
            <v>1</v>
          </cell>
        </row>
        <row r="205">
          <cell r="E205">
            <v>1.3266666666666667</v>
          </cell>
          <cell r="F205">
            <v>1</v>
          </cell>
        </row>
        <row r="206">
          <cell r="E206">
            <v>1.3333333333333333</v>
          </cell>
          <cell r="F206">
            <v>1</v>
          </cell>
        </row>
        <row r="207">
          <cell r="E207">
            <v>1.34</v>
          </cell>
          <cell r="F207">
            <v>1</v>
          </cell>
        </row>
        <row r="208">
          <cell r="E208">
            <v>1.3466666666666667</v>
          </cell>
          <cell r="F208">
            <v>1</v>
          </cell>
        </row>
        <row r="209">
          <cell r="E209">
            <v>1.3533333333333333</v>
          </cell>
          <cell r="F209">
            <v>1</v>
          </cell>
        </row>
        <row r="210">
          <cell r="E210">
            <v>1.36</v>
          </cell>
          <cell r="F210">
            <v>1</v>
          </cell>
        </row>
        <row r="211">
          <cell r="E211">
            <v>1.3666666666666667</v>
          </cell>
          <cell r="F211">
            <v>1</v>
          </cell>
        </row>
        <row r="212">
          <cell r="E212">
            <v>1.3733333333333333</v>
          </cell>
          <cell r="F212">
            <v>1</v>
          </cell>
        </row>
        <row r="213">
          <cell r="E213">
            <v>1.38</v>
          </cell>
          <cell r="F213">
            <v>1</v>
          </cell>
        </row>
        <row r="214">
          <cell r="E214">
            <v>1.3866666666666667</v>
          </cell>
          <cell r="F214">
            <v>1</v>
          </cell>
        </row>
        <row r="215">
          <cell r="E215">
            <v>1.3933333333333333</v>
          </cell>
          <cell r="F215">
            <v>1</v>
          </cell>
        </row>
        <row r="216">
          <cell r="E216">
            <v>1.4</v>
          </cell>
          <cell r="F216">
            <v>1</v>
          </cell>
        </row>
        <row r="217">
          <cell r="E217">
            <v>1.4066666666666667</v>
          </cell>
          <cell r="F217">
            <v>1</v>
          </cell>
        </row>
        <row r="218">
          <cell r="E218">
            <v>1.4133333333333333</v>
          </cell>
          <cell r="F218">
            <v>1</v>
          </cell>
        </row>
        <row r="219">
          <cell r="E219">
            <v>1.42</v>
          </cell>
          <cell r="F219">
            <v>1</v>
          </cell>
        </row>
        <row r="220">
          <cell r="E220">
            <v>1.4266666666666667</v>
          </cell>
          <cell r="F220">
            <v>1</v>
          </cell>
        </row>
        <row r="221">
          <cell r="E221">
            <v>1.4333333333333333</v>
          </cell>
          <cell r="F221">
            <v>1</v>
          </cell>
        </row>
        <row r="222">
          <cell r="E222">
            <v>1.44</v>
          </cell>
          <cell r="F222">
            <v>1</v>
          </cell>
        </row>
        <row r="223">
          <cell r="E223">
            <v>1.4466666666666668</v>
          </cell>
          <cell r="F223">
            <v>1</v>
          </cell>
        </row>
        <row r="224">
          <cell r="E224">
            <v>1.4533333333333334</v>
          </cell>
          <cell r="F224">
            <v>1</v>
          </cell>
        </row>
        <row r="225">
          <cell r="E225">
            <v>1.46</v>
          </cell>
          <cell r="F225">
            <v>1</v>
          </cell>
        </row>
        <row r="226">
          <cell r="E226">
            <v>1.4666666666666666</v>
          </cell>
          <cell r="F226">
            <v>1</v>
          </cell>
        </row>
        <row r="227">
          <cell r="E227">
            <v>1.4733333333333334</v>
          </cell>
          <cell r="F227">
            <v>1</v>
          </cell>
        </row>
        <row r="228">
          <cell r="E228">
            <v>1.48</v>
          </cell>
          <cell r="F228">
            <v>1</v>
          </cell>
        </row>
        <row r="229">
          <cell r="E229">
            <v>1.4866666666666666</v>
          </cell>
          <cell r="F229">
            <v>1</v>
          </cell>
        </row>
        <row r="230">
          <cell r="E230">
            <v>1.4933333333333334</v>
          </cell>
          <cell r="F230">
            <v>1</v>
          </cell>
        </row>
        <row r="231">
          <cell r="E231">
            <v>1.5</v>
          </cell>
          <cell r="F231">
            <v>1</v>
          </cell>
        </row>
        <row r="232">
          <cell r="E232">
            <v>1.5066666666666666</v>
          </cell>
          <cell r="F232">
            <v>1</v>
          </cell>
        </row>
        <row r="233">
          <cell r="E233">
            <v>1.5133333333333334</v>
          </cell>
          <cell r="F233">
            <v>1</v>
          </cell>
        </row>
        <row r="234">
          <cell r="E234">
            <v>1.52</v>
          </cell>
          <cell r="F234">
            <v>1</v>
          </cell>
        </row>
        <row r="235">
          <cell r="E235">
            <v>1.5266666666666666</v>
          </cell>
          <cell r="F235">
            <v>1</v>
          </cell>
        </row>
        <row r="236">
          <cell r="E236">
            <v>1.5333333333333334</v>
          </cell>
          <cell r="F236">
            <v>1</v>
          </cell>
        </row>
        <row r="237">
          <cell r="E237">
            <v>1.54</v>
          </cell>
          <cell r="F237">
            <v>1</v>
          </cell>
        </row>
        <row r="238">
          <cell r="E238">
            <v>1.5466666666666666</v>
          </cell>
          <cell r="F238">
            <v>1</v>
          </cell>
        </row>
        <row r="239">
          <cell r="E239">
            <v>1.5533333333333332</v>
          </cell>
          <cell r="F239">
            <v>1</v>
          </cell>
        </row>
        <row r="240">
          <cell r="E240">
            <v>1.56</v>
          </cell>
          <cell r="F240">
            <v>1</v>
          </cell>
        </row>
        <row r="241">
          <cell r="E241">
            <v>1.5666666666666667</v>
          </cell>
          <cell r="F241">
            <v>1</v>
          </cell>
        </row>
        <row r="242">
          <cell r="E242">
            <v>1.5733333333333333</v>
          </cell>
          <cell r="F242">
            <v>1</v>
          </cell>
        </row>
        <row r="243">
          <cell r="E243">
            <v>1.58</v>
          </cell>
          <cell r="F243">
            <v>1</v>
          </cell>
        </row>
        <row r="244">
          <cell r="E244">
            <v>1.5866666666666667</v>
          </cell>
          <cell r="F244">
            <v>1</v>
          </cell>
        </row>
        <row r="245">
          <cell r="E245">
            <v>1.5933333333333333</v>
          </cell>
          <cell r="F245">
            <v>1</v>
          </cell>
        </row>
        <row r="246">
          <cell r="E246">
            <v>1.6</v>
          </cell>
          <cell r="F246">
            <v>1</v>
          </cell>
        </row>
        <row r="247">
          <cell r="E247">
            <v>1.6066666666666667</v>
          </cell>
          <cell r="F247">
            <v>1</v>
          </cell>
        </row>
        <row r="248">
          <cell r="E248">
            <v>1.6133333333333333</v>
          </cell>
          <cell r="F248">
            <v>1</v>
          </cell>
        </row>
        <row r="249">
          <cell r="E249">
            <v>1.62</v>
          </cell>
          <cell r="F249">
            <v>1</v>
          </cell>
        </row>
        <row r="250">
          <cell r="E250">
            <v>1.6266666666666667</v>
          </cell>
          <cell r="F250">
            <v>1</v>
          </cell>
        </row>
        <row r="251">
          <cell r="E251">
            <v>1.6333333333333333</v>
          </cell>
          <cell r="F251">
            <v>1</v>
          </cell>
        </row>
        <row r="252">
          <cell r="E252">
            <v>1.64</v>
          </cell>
          <cell r="F252">
            <v>1</v>
          </cell>
        </row>
        <row r="253">
          <cell r="E253">
            <v>1.6466666666666667</v>
          </cell>
          <cell r="F253">
            <v>1</v>
          </cell>
        </row>
        <row r="254">
          <cell r="E254">
            <v>1.6533333333333333</v>
          </cell>
          <cell r="F254">
            <v>1</v>
          </cell>
        </row>
        <row r="255">
          <cell r="E255">
            <v>1.66</v>
          </cell>
          <cell r="F255">
            <v>1</v>
          </cell>
        </row>
        <row r="256">
          <cell r="E256">
            <v>1.6666666666666667</v>
          </cell>
          <cell r="F256">
            <v>1</v>
          </cell>
        </row>
        <row r="257">
          <cell r="E257">
            <v>1.6733333333333333</v>
          </cell>
          <cell r="F257">
            <v>1</v>
          </cell>
        </row>
        <row r="258">
          <cell r="E258">
            <v>1.68</v>
          </cell>
          <cell r="F258">
            <v>1</v>
          </cell>
        </row>
        <row r="259">
          <cell r="E259">
            <v>1.6866666666666668</v>
          </cell>
          <cell r="F259">
            <v>1</v>
          </cell>
        </row>
        <row r="260">
          <cell r="E260">
            <v>1.6933333333333334</v>
          </cell>
          <cell r="F260">
            <v>1</v>
          </cell>
        </row>
        <row r="261">
          <cell r="E261">
            <v>1.7</v>
          </cell>
          <cell r="F261">
            <v>1</v>
          </cell>
        </row>
        <row r="262">
          <cell r="E262">
            <v>1.7066666666666668</v>
          </cell>
          <cell r="F262">
            <v>1</v>
          </cell>
        </row>
        <row r="263">
          <cell r="E263">
            <v>1.7133333333333334</v>
          </cell>
          <cell r="F263">
            <v>1</v>
          </cell>
        </row>
        <row r="264">
          <cell r="E264">
            <v>1.72</v>
          </cell>
          <cell r="F264">
            <v>1</v>
          </cell>
        </row>
        <row r="265">
          <cell r="E265">
            <v>1.7266666666666666</v>
          </cell>
          <cell r="F265">
            <v>1</v>
          </cell>
        </row>
        <row r="266">
          <cell r="E266">
            <v>1.7333333333333334</v>
          </cell>
          <cell r="F266">
            <v>1</v>
          </cell>
        </row>
        <row r="267">
          <cell r="E267">
            <v>1.74</v>
          </cell>
          <cell r="F267">
            <v>1</v>
          </cell>
        </row>
        <row r="268">
          <cell r="E268">
            <v>1.7466666666666666</v>
          </cell>
          <cell r="F268">
            <v>1</v>
          </cell>
        </row>
        <row r="269">
          <cell r="E269">
            <v>1.7533333333333334</v>
          </cell>
          <cell r="F269">
            <v>1</v>
          </cell>
        </row>
        <row r="270">
          <cell r="E270">
            <v>1.76</v>
          </cell>
          <cell r="F270">
            <v>1</v>
          </cell>
        </row>
        <row r="271">
          <cell r="E271">
            <v>1.7666666666666666</v>
          </cell>
          <cell r="F271">
            <v>1</v>
          </cell>
        </row>
        <row r="272">
          <cell r="E272">
            <v>1.7733333333333334</v>
          </cell>
          <cell r="F272">
            <v>1</v>
          </cell>
        </row>
        <row r="273">
          <cell r="E273">
            <v>1.78</v>
          </cell>
          <cell r="F273">
            <v>1</v>
          </cell>
        </row>
        <row r="274">
          <cell r="E274">
            <v>1.7866666666666666</v>
          </cell>
          <cell r="F274">
            <v>1</v>
          </cell>
        </row>
        <row r="275">
          <cell r="E275">
            <v>1.7933333333333332</v>
          </cell>
          <cell r="F275">
            <v>1</v>
          </cell>
        </row>
        <row r="276">
          <cell r="E276">
            <v>1.8</v>
          </cell>
          <cell r="F276">
            <v>1</v>
          </cell>
        </row>
        <row r="277">
          <cell r="E277">
            <v>1.8066666666666666</v>
          </cell>
          <cell r="F277">
            <v>1</v>
          </cell>
        </row>
        <row r="278">
          <cell r="E278">
            <v>1.8133333333333332</v>
          </cell>
          <cell r="F278">
            <v>1</v>
          </cell>
        </row>
        <row r="279">
          <cell r="E279">
            <v>1.82</v>
          </cell>
          <cell r="F279">
            <v>1</v>
          </cell>
        </row>
        <row r="280">
          <cell r="E280">
            <v>1.8266666666666667</v>
          </cell>
          <cell r="F280">
            <v>1</v>
          </cell>
        </row>
        <row r="281">
          <cell r="E281">
            <v>1.8333333333333333</v>
          </cell>
          <cell r="F281">
            <v>1</v>
          </cell>
        </row>
        <row r="282">
          <cell r="E282">
            <v>1.84</v>
          </cell>
          <cell r="F282">
            <v>1</v>
          </cell>
        </row>
        <row r="283">
          <cell r="E283">
            <v>1.8466666666666667</v>
          </cell>
          <cell r="F283">
            <v>1</v>
          </cell>
        </row>
        <row r="284">
          <cell r="E284">
            <v>1.8533333333333333</v>
          </cell>
          <cell r="F284">
            <v>1</v>
          </cell>
        </row>
        <row r="285">
          <cell r="E285">
            <v>1.86</v>
          </cell>
          <cell r="F285">
            <v>1</v>
          </cell>
        </row>
        <row r="286">
          <cell r="E286">
            <v>1.8666666666666667</v>
          </cell>
          <cell r="F286">
            <v>1</v>
          </cell>
        </row>
        <row r="287">
          <cell r="E287">
            <v>1.8733333333333333</v>
          </cell>
          <cell r="F287">
            <v>1</v>
          </cell>
        </row>
        <row r="288">
          <cell r="E288">
            <v>1.88</v>
          </cell>
          <cell r="F288">
            <v>1</v>
          </cell>
        </row>
        <row r="289">
          <cell r="E289">
            <v>1.8866666666666667</v>
          </cell>
          <cell r="F289">
            <v>1</v>
          </cell>
        </row>
        <row r="290">
          <cell r="E290">
            <v>1.8933333333333333</v>
          </cell>
          <cell r="F290">
            <v>1</v>
          </cell>
        </row>
        <row r="291">
          <cell r="E291">
            <v>1.9</v>
          </cell>
          <cell r="F291">
            <v>1</v>
          </cell>
        </row>
        <row r="292">
          <cell r="E292">
            <v>1.9066666666666667</v>
          </cell>
          <cell r="F292">
            <v>1</v>
          </cell>
        </row>
        <row r="293">
          <cell r="E293">
            <v>1.9133333333333333</v>
          </cell>
          <cell r="F293">
            <v>1</v>
          </cell>
        </row>
        <row r="294">
          <cell r="E294">
            <v>1.92</v>
          </cell>
          <cell r="F294">
            <v>1</v>
          </cell>
        </row>
        <row r="295">
          <cell r="E295">
            <v>1.9266666666666667</v>
          </cell>
          <cell r="F295">
            <v>1</v>
          </cell>
        </row>
        <row r="296">
          <cell r="E296">
            <v>1.9333333333333333</v>
          </cell>
          <cell r="F296">
            <v>1</v>
          </cell>
        </row>
        <row r="297">
          <cell r="E297">
            <v>1.94</v>
          </cell>
          <cell r="F297">
            <v>1</v>
          </cell>
        </row>
        <row r="298">
          <cell r="E298">
            <v>1.9466666666666668</v>
          </cell>
          <cell r="F298">
            <v>1</v>
          </cell>
        </row>
        <row r="299">
          <cell r="E299">
            <v>1.9533333333333334</v>
          </cell>
          <cell r="F299">
            <v>1</v>
          </cell>
        </row>
        <row r="300">
          <cell r="E300">
            <v>1.96</v>
          </cell>
          <cell r="F300">
            <v>1</v>
          </cell>
        </row>
        <row r="301">
          <cell r="E301">
            <v>1.9666666666666666</v>
          </cell>
          <cell r="F301">
            <v>1</v>
          </cell>
        </row>
        <row r="302">
          <cell r="E302">
            <v>1.9733333333333334</v>
          </cell>
          <cell r="F302">
            <v>1</v>
          </cell>
        </row>
        <row r="303">
          <cell r="E303">
            <v>1.98</v>
          </cell>
          <cell r="F303">
            <v>1</v>
          </cell>
        </row>
        <row r="304">
          <cell r="E304">
            <v>1.9866666666666666</v>
          </cell>
          <cell r="F304">
            <v>1</v>
          </cell>
        </row>
        <row r="305">
          <cell r="E305">
            <v>1.9933333333333334</v>
          </cell>
          <cell r="F305">
            <v>1</v>
          </cell>
        </row>
        <row r="306">
          <cell r="E306">
            <v>2</v>
          </cell>
          <cell r="F306">
            <v>1</v>
          </cell>
        </row>
      </sheetData>
      <sheetData sheetId="2">
        <row r="5">
          <cell r="D5" t="str">
            <v>VPD (mB)</v>
          </cell>
          <cell r="E5" t="str">
            <v>fVPD</v>
          </cell>
        </row>
        <row r="6">
          <cell r="D6">
            <v>0</v>
          </cell>
          <cell r="E6">
            <v>1</v>
          </cell>
        </row>
        <row r="7">
          <cell r="D7">
            <v>0.1</v>
          </cell>
          <cell r="E7">
            <v>0.99501247919268232</v>
          </cell>
        </row>
        <row r="8">
          <cell r="D8">
            <v>0.2</v>
          </cell>
          <cell r="E8">
            <v>0.99004983374916811</v>
          </cell>
        </row>
        <row r="9">
          <cell r="D9">
            <v>0.30000000000000004</v>
          </cell>
          <cell r="E9">
            <v>0.98511193960306265</v>
          </cell>
        </row>
        <row r="10">
          <cell r="D10">
            <v>0.4</v>
          </cell>
          <cell r="E10">
            <v>0.98019867330675525</v>
          </cell>
        </row>
        <row r="11">
          <cell r="D11">
            <v>0.5</v>
          </cell>
          <cell r="E11">
            <v>0.97530991202833262</v>
          </cell>
        </row>
        <row r="12">
          <cell r="D12">
            <v>0.6</v>
          </cell>
          <cell r="E12">
            <v>0.97044553354850815</v>
          </cell>
        </row>
        <row r="13">
          <cell r="D13">
            <v>0.7</v>
          </cell>
          <cell r="E13">
            <v>0.96560541625756646</v>
          </cell>
        </row>
        <row r="14">
          <cell r="D14">
            <v>0.79999999999999993</v>
          </cell>
          <cell r="E14">
            <v>0.96078943915232318</v>
          </cell>
        </row>
        <row r="15">
          <cell r="D15">
            <v>0.89999999999999991</v>
          </cell>
          <cell r="E15">
            <v>0.95599748183309996</v>
          </cell>
        </row>
        <row r="16">
          <cell r="D16">
            <v>0.99999999999999989</v>
          </cell>
          <cell r="E16">
            <v>0.95122942450071402</v>
          </cell>
        </row>
        <row r="17">
          <cell r="D17">
            <v>1.0999999999999999</v>
          </cell>
          <cell r="E17">
            <v>0.94648514795348393</v>
          </cell>
        </row>
        <row r="18">
          <cell r="D18">
            <v>1.2</v>
          </cell>
          <cell r="E18">
            <v>0.94176453358424872</v>
          </cell>
        </row>
        <row r="19">
          <cell r="D19">
            <v>1.3</v>
          </cell>
          <cell r="E19">
            <v>0.93706746337740343</v>
          </cell>
        </row>
        <row r="20">
          <cell r="D20">
            <v>1.4000000000000001</v>
          </cell>
          <cell r="E20">
            <v>0.93239381990594827</v>
          </cell>
        </row>
        <row r="21">
          <cell r="D21">
            <v>1.5000000000000002</v>
          </cell>
          <cell r="E21">
            <v>0.92774348632855286</v>
          </cell>
        </row>
        <row r="22">
          <cell r="D22">
            <v>1.6000000000000003</v>
          </cell>
          <cell r="E22">
            <v>0.92311634638663576</v>
          </cell>
        </row>
        <row r="23">
          <cell r="D23">
            <v>1.7000000000000004</v>
          </cell>
          <cell r="E23">
            <v>0.91851228440145738</v>
          </cell>
        </row>
        <row r="24">
          <cell r="D24">
            <v>1.8000000000000005</v>
          </cell>
          <cell r="E24">
            <v>0.91393118527122819</v>
          </cell>
        </row>
        <row r="25">
          <cell r="D25">
            <v>1.9000000000000006</v>
          </cell>
          <cell r="E25">
            <v>0.90937293446823142</v>
          </cell>
        </row>
        <row r="26">
          <cell r="D26">
            <v>2.0000000000000004</v>
          </cell>
          <cell r="E26">
            <v>0.90483741803595952</v>
          </cell>
        </row>
        <row r="27">
          <cell r="D27">
            <v>2.1000000000000005</v>
          </cell>
          <cell r="E27">
            <v>0.90032452258626561</v>
          </cell>
        </row>
        <row r="28">
          <cell r="D28">
            <v>2.2000000000000006</v>
          </cell>
          <cell r="E28">
            <v>0.89583413529652822</v>
          </cell>
        </row>
        <row r="29">
          <cell r="D29">
            <v>2.3000000000000007</v>
          </cell>
          <cell r="E29">
            <v>0.89136614390683133</v>
          </cell>
        </row>
        <row r="30">
          <cell r="D30">
            <v>2.4000000000000008</v>
          </cell>
          <cell r="E30">
            <v>0.88692043671715748</v>
          </cell>
        </row>
        <row r="31">
          <cell r="D31">
            <v>2.5000000000000009</v>
          </cell>
          <cell r="E31">
            <v>0.88249690258459534</v>
          </cell>
        </row>
        <row r="32">
          <cell r="D32">
            <v>2.600000000000001</v>
          </cell>
          <cell r="E32">
            <v>0.8780954309205613</v>
          </cell>
        </row>
        <row r="33">
          <cell r="D33">
            <v>2.7000000000000011</v>
          </cell>
          <cell r="E33">
            <v>0.87371591168803442</v>
          </cell>
        </row>
        <row r="34">
          <cell r="D34">
            <v>2.8000000000000012</v>
          </cell>
          <cell r="E34">
            <v>0.86935823539880575</v>
          </cell>
        </row>
        <row r="35">
          <cell r="D35">
            <v>2.9000000000000012</v>
          </cell>
          <cell r="E35">
            <v>0.86502229311074119</v>
          </cell>
        </row>
        <row r="36">
          <cell r="D36">
            <v>3.0000000000000013</v>
          </cell>
          <cell r="E36">
            <v>0.8607079764250577</v>
          </cell>
        </row>
        <row r="37">
          <cell r="D37">
            <v>3.1000000000000014</v>
          </cell>
          <cell r="E37">
            <v>0.85641517748361351</v>
          </cell>
        </row>
        <row r="38">
          <cell r="D38">
            <v>3.2000000000000015</v>
          </cell>
          <cell r="E38">
            <v>0.85214378896621124</v>
          </cell>
        </row>
        <row r="39">
          <cell r="D39">
            <v>3.3000000000000016</v>
          </cell>
          <cell r="E39">
            <v>0.84789370408791576</v>
          </cell>
        </row>
        <row r="40">
          <cell r="D40">
            <v>3.4000000000000017</v>
          </cell>
          <cell r="E40">
            <v>0.84366481659638359</v>
          </cell>
        </row>
        <row r="41">
          <cell r="D41">
            <v>3.5000000000000018</v>
          </cell>
          <cell r="E41">
            <v>0.83945702076920725</v>
          </cell>
        </row>
        <row r="42">
          <cell r="D42">
            <v>3.6000000000000019</v>
          </cell>
          <cell r="E42">
            <v>0.83527021141127189</v>
          </cell>
        </row>
        <row r="43">
          <cell r="D43">
            <v>3.700000000000002</v>
          </cell>
          <cell r="E43">
            <v>0.83110428385212554</v>
          </cell>
        </row>
        <row r="44">
          <cell r="D44">
            <v>3.800000000000002</v>
          </cell>
          <cell r="E44">
            <v>0.82695913394336218</v>
          </cell>
        </row>
        <row r="45">
          <cell r="D45">
            <v>3.9000000000000021</v>
          </cell>
          <cell r="E45">
            <v>0.8228346580560183</v>
          </cell>
        </row>
        <row r="46">
          <cell r="D46">
            <v>4.0000000000000018</v>
          </cell>
          <cell r="E46">
            <v>0.81873075307798182</v>
          </cell>
        </row>
        <row r="47">
          <cell r="D47">
            <v>4.1000000000000014</v>
          </cell>
          <cell r="E47">
            <v>0.81464731641141452</v>
          </cell>
        </row>
        <row r="48">
          <cell r="D48">
            <v>4.2000000000000011</v>
          </cell>
          <cell r="E48">
            <v>0.81058424597018708</v>
          </cell>
        </row>
        <row r="49">
          <cell r="D49">
            <v>4.3000000000000007</v>
          </cell>
          <cell r="E49">
            <v>0.80654144017732687</v>
          </cell>
        </row>
        <row r="50">
          <cell r="D50">
            <v>4.4000000000000004</v>
          </cell>
          <cell r="E50">
            <v>0.80251879796247849</v>
          </cell>
        </row>
        <row r="51">
          <cell r="D51">
            <v>4.5</v>
          </cell>
          <cell r="E51">
            <v>0.79851621875937706</v>
          </cell>
        </row>
        <row r="52">
          <cell r="D52">
            <v>4.5999999999999996</v>
          </cell>
          <cell r="E52">
            <v>0.79453360250333405</v>
          </cell>
        </row>
        <row r="53">
          <cell r="D53">
            <v>4.6999999999999993</v>
          </cell>
          <cell r="E53">
            <v>0.79057084962873558</v>
          </cell>
        </row>
        <row r="54">
          <cell r="D54">
            <v>4.7999999999999989</v>
          </cell>
          <cell r="E54">
            <v>0.78662786106655347</v>
          </cell>
        </row>
        <row r="55">
          <cell r="D55">
            <v>4.8999999999999986</v>
          </cell>
          <cell r="E55">
            <v>0.78270453824186825</v>
          </cell>
        </row>
        <row r="56">
          <cell r="D56">
            <v>4.9999999999999982</v>
          </cell>
          <cell r="E56">
            <v>0.77880078307140488</v>
          </cell>
        </row>
        <row r="57">
          <cell r="D57">
            <v>5.0999999999999979</v>
          </cell>
          <cell r="E57">
            <v>0.77491649796108097</v>
          </cell>
        </row>
        <row r="58">
          <cell r="D58">
            <v>5.1999999999999975</v>
          </cell>
          <cell r="E58">
            <v>0.77105158580356636</v>
          </cell>
        </row>
        <row r="59">
          <cell r="D59">
            <v>5.2999999999999972</v>
          </cell>
          <cell r="E59">
            <v>0.76720594997585578</v>
          </cell>
        </row>
        <row r="60">
          <cell r="D60">
            <v>5.3999999999999968</v>
          </cell>
          <cell r="E60">
            <v>0.76337949433685326</v>
          </cell>
        </row>
        <row r="61">
          <cell r="D61">
            <v>5.4999999999999964</v>
          </cell>
          <cell r="E61">
            <v>0.75957212322496859</v>
          </cell>
        </row>
        <row r="62">
          <cell r="D62">
            <v>5.5999999999999961</v>
          </cell>
          <cell r="E62">
            <v>0.75578374145572558</v>
          </cell>
        </row>
        <row r="63">
          <cell r="D63">
            <v>5.6999999999999957</v>
          </cell>
          <cell r="E63">
            <v>0.75201425431938274</v>
          </cell>
        </row>
        <row r="64">
          <cell r="D64">
            <v>5.7999999999999954</v>
          </cell>
          <cell r="E64">
            <v>0.74826356757856538</v>
          </cell>
        </row>
        <row r="65">
          <cell r="D65">
            <v>5.899999999999995</v>
          </cell>
          <cell r="E65">
            <v>0.74453158746590953</v>
          </cell>
        </row>
        <row r="66">
          <cell r="D66">
            <v>5.9999999999999947</v>
          </cell>
          <cell r="E66">
            <v>0.74081822068171799</v>
          </cell>
        </row>
        <row r="67">
          <cell r="D67">
            <v>6.0999999999999943</v>
          </cell>
          <cell r="E67">
            <v>0.73712337439162789</v>
          </cell>
        </row>
        <row r="68">
          <cell r="D68">
            <v>6.199999999999994</v>
          </cell>
          <cell r="E68">
            <v>0.73344695622428946</v>
          </cell>
        </row>
        <row r="69">
          <cell r="D69">
            <v>6.2999999999999936</v>
          </cell>
          <cell r="E69">
            <v>0.72978887426905703</v>
          </cell>
        </row>
        <row r="70">
          <cell r="D70">
            <v>6.3999999999999932</v>
          </cell>
          <cell r="E70">
            <v>0.72614903707369116</v>
          </cell>
        </row>
        <row r="71">
          <cell r="D71">
            <v>6.4999999999999929</v>
          </cell>
          <cell r="E71">
            <v>0.72252735364207243</v>
          </cell>
        </row>
        <row r="72">
          <cell r="D72">
            <v>6.5999999999999925</v>
          </cell>
          <cell r="E72">
            <v>0.71892373343192639</v>
          </cell>
        </row>
        <row r="73">
          <cell r="D73">
            <v>6.6999999999999922</v>
          </cell>
          <cell r="E73">
            <v>0.71533808635256024</v>
          </cell>
        </row>
        <row r="74">
          <cell r="D74">
            <v>6.7999999999999918</v>
          </cell>
          <cell r="E74">
            <v>0.71177032276260999</v>
          </cell>
        </row>
        <row r="75">
          <cell r="D75">
            <v>6.8999999999999915</v>
          </cell>
          <cell r="E75">
            <v>0.70822035346780021</v>
          </cell>
        </row>
        <row r="76">
          <cell r="D76">
            <v>6.9999999999999911</v>
          </cell>
          <cell r="E76">
            <v>0.70468808971871377</v>
          </cell>
        </row>
        <row r="77">
          <cell r="D77">
            <v>7.0999999999999908</v>
          </cell>
          <cell r="E77">
            <v>0.70117344320857278</v>
          </cell>
        </row>
        <row r="78">
          <cell r="D78">
            <v>7.1999999999999904</v>
          </cell>
          <cell r="E78">
            <v>0.69767632607103136</v>
          </cell>
        </row>
        <row r="79">
          <cell r="D79">
            <v>7.2999999999999901</v>
          </cell>
          <cell r="E79">
            <v>0.6941966508779791</v>
          </cell>
        </row>
        <row r="80">
          <cell r="D80">
            <v>7.3999999999999897</v>
          </cell>
          <cell r="E80">
            <v>0.69073433063735501</v>
          </cell>
        </row>
        <row r="81">
          <cell r="D81">
            <v>7.4999999999999893</v>
          </cell>
          <cell r="E81">
            <v>0.68728927879097257</v>
          </cell>
        </row>
        <row r="82">
          <cell r="D82">
            <v>7.599999999999989</v>
          </cell>
          <cell r="E82">
            <v>0.68386140921235627</v>
          </cell>
        </row>
        <row r="83">
          <cell r="D83">
            <v>7.6999999999999886</v>
          </cell>
          <cell r="E83">
            <v>0.68045063620458801</v>
          </cell>
        </row>
        <row r="84">
          <cell r="D84">
            <v>7.7999999999999883</v>
          </cell>
          <cell r="E84">
            <v>0.6770568744981651</v>
          </cell>
        </row>
        <row r="85">
          <cell r="D85">
            <v>7.8999999999999879</v>
          </cell>
          <cell r="E85">
            <v>0.67368003924886799</v>
          </cell>
        </row>
        <row r="86">
          <cell r="D86">
            <v>7.9999999999999876</v>
          </cell>
          <cell r="E86">
            <v>0.67032004603563966</v>
          </cell>
        </row>
        <row r="87">
          <cell r="D87">
            <v>8.0999999999999872</v>
          </cell>
          <cell r="E87">
            <v>0.66697681085847482</v>
          </cell>
        </row>
        <row r="88">
          <cell r="D88">
            <v>8.1999999999999869</v>
          </cell>
          <cell r="E88">
            <v>0.66365025013631984</v>
          </cell>
        </row>
        <row r="89">
          <cell r="D89">
            <v>8.2999999999999865</v>
          </cell>
          <cell r="E89">
            <v>0.6603402807049833</v>
          </cell>
        </row>
        <row r="90">
          <cell r="D90">
            <v>8.3999999999999861</v>
          </cell>
          <cell r="E90">
            <v>0.65704681981505719</v>
          </cell>
        </row>
        <row r="91">
          <cell r="D91">
            <v>8.4999999999999858</v>
          </cell>
          <cell r="E91">
            <v>0.65376978512984774</v>
          </cell>
        </row>
        <row r="92">
          <cell r="D92">
            <v>8.5999999999999854</v>
          </cell>
          <cell r="E92">
            <v>0.65050909472331697</v>
          </cell>
        </row>
        <row r="93">
          <cell r="D93">
            <v>8.6999999999999851</v>
          </cell>
          <cell r="E93">
            <v>0.64726466707803509</v>
          </cell>
        </row>
        <row r="94">
          <cell r="D94">
            <v>8.7999999999999847</v>
          </cell>
          <cell r="E94">
            <v>0.64403642108314185</v>
          </cell>
        </row>
        <row r="95">
          <cell r="D95">
            <v>8.8999999999999844</v>
          </cell>
          <cell r="E95">
            <v>0.64082427603231928</v>
          </cell>
        </row>
        <row r="96">
          <cell r="D96">
            <v>8.999999999999984</v>
          </cell>
          <cell r="E96">
            <v>0.63762815162177378</v>
          </cell>
        </row>
        <row r="97">
          <cell r="D97">
            <v>9.0999999999999837</v>
          </cell>
          <cell r="E97">
            <v>0.63444796794822866</v>
          </cell>
        </row>
        <row r="98">
          <cell r="D98">
            <v>9.1999999999999833</v>
          </cell>
          <cell r="E98">
            <v>0.63128364550692651</v>
          </cell>
        </row>
        <row r="99">
          <cell r="D99">
            <v>9.2999999999999829</v>
          </cell>
          <cell r="E99">
            <v>0.62813510518964133</v>
          </cell>
        </row>
        <row r="100">
          <cell r="D100">
            <v>9.3999999999999826</v>
          </cell>
          <cell r="E100">
            <v>0.62500226828270133</v>
          </cell>
        </row>
        <row r="101">
          <cell r="D101">
            <v>9.4999999999999822</v>
          </cell>
          <cell r="E101">
            <v>0.62188505646502057</v>
          </cell>
        </row>
        <row r="102">
          <cell r="D102">
            <v>9.5999999999999819</v>
          </cell>
          <cell r="E102">
            <v>0.61878339180614139</v>
          </cell>
        </row>
        <row r="103">
          <cell r="D103">
            <v>9.6999999999999815</v>
          </cell>
          <cell r="E103">
            <v>0.61569719676428569</v>
          </cell>
        </row>
        <row r="104">
          <cell r="D104">
            <v>9.7999999999999812</v>
          </cell>
          <cell r="E104">
            <v>0.61262639418441667</v>
          </cell>
        </row>
        <row r="105">
          <cell r="D105">
            <v>9.8999999999999808</v>
          </cell>
          <cell r="E105">
            <v>0.60957090729630992</v>
          </cell>
        </row>
        <row r="106">
          <cell r="D106">
            <v>9.9999999999999805</v>
          </cell>
          <cell r="E106">
            <v>0.60653065971263398</v>
          </cell>
        </row>
        <row r="107">
          <cell r="D107">
            <v>10.09999999999998</v>
          </cell>
          <cell r="E107">
            <v>0.6035055754270412</v>
          </cell>
        </row>
        <row r="108">
          <cell r="D108">
            <v>10.19999999999998</v>
          </cell>
          <cell r="E108">
            <v>0.60049557881226656</v>
          </cell>
        </row>
        <row r="109">
          <cell r="D109">
            <v>10.299999999999979</v>
          </cell>
          <cell r="E109">
            <v>0.59750059461823812</v>
          </cell>
        </row>
        <row r="110">
          <cell r="D110">
            <v>10.399999999999979</v>
          </cell>
          <cell r="E110">
            <v>0.59452054797019493</v>
          </cell>
        </row>
        <row r="111">
          <cell r="D111">
            <v>10.499999999999979</v>
          </cell>
          <cell r="E111">
            <v>0.59155536436681577</v>
          </cell>
        </row>
        <row r="112">
          <cell r="D112">
            <v>10.599999999999978</v>
          </cell>
          <cell r="E112">
            <v>0.58860496967835585</v>
          </cell>
        </row>
        <row r="113">
          <cell r="D113">
            <v>10.699999999999978</v>
          </cell>
          <cell r="E113">
            <v>0.58566929014479441</v>
          </cell>
        </row>
        <row r="114">
          <cell r="D114">
            <v>10.799999999999978</v>
          </cell>
          <cell r="E114">
            <v>0.58274825237399031</v>
          </cell>
        </row>
        <row r="115">
          <cell r="D115">
            <v>10.899999999999977</v>
          </cell>
          <cell r="E115">
            <v>0.57984178333984704</v>
          </cell>
        </row>
        <row r="116">
          <cell r="D116">
            <v>10.999999999999977</v>
          </cell>
          <cell r="E116">
            <v>0.57694981038048743</v>
          </cell>
        </row>
        <row r="117">
          <cell r="D117">
            <v>11.099999999999977</v>
          </cell>
          <cell r="E117">
            <v>0.57407226119643673</v>
          </cell>
        </row>
        <row r="118">
          <cell r="D118">
            <v>11.199999999999976</v>
          </cell>
          <cell r="E118">
            <v>0.57120906384881553</v>
          </cell>
        </row>
        <row r="119">
          <cell r="D119">
            <v>11.299999999999976</v>
          </cell>
          <cell r="E119">
            <v>0.5683601467575411</v>
          </cell>
        </row>
        <row r="120">
          <cell r="D120">
            <v>11.399999999999975</v>
          </cell>
          <cell r="E120">
            <v>0.56552543869953775</v>
          </cell>
        </row>
        <row r="121">
          <cell r="D121">
            <v>11.499999999999975</v>
          </cell>
          <cell r="E121">
            <v>0.56270486880695636</v>
          </cell>
        </row>
        <row r="122">
          <cell r="D122">
            <v>11.599999999999975</v>
          </cell>
          <cell r="E122">
            <v>0.55989836656540271</v>
          </cell>
        </row>
        <row r="123">
          <cell r="D123">
            <v>11.699999999999974</v>
          </cell>
          <cell r="E123">
            <v>0.55710586181217459</v>
          </cell>
        </row>
        <row r="124">
          <cell r="D124">
            <v>11.799999999999974</v>
          </cell>
          <cell r="E124">
            <v>0.55432728473450776</v>
          </cell>
        </row>
        <row r="125">
          <cell r="D125">
            <v>11.899999999999974</v>
          </cell>
          <cell r="E125">
            <v>0.55156256586783048</v>
          </cell>
        </row>
        <row r="126">
          <cell r="D126">
            <v>11.999999999999973</v>
          </cell>
          <cell r="E126">
            <v>0.54881163609402717</v>
          </cell>
        </row>
        <row r="127">
          <cell r="D127">
            <v>12.099999999999973</v>
          </cell>
          <cell r="E127">
            <v>0.54607442663971018</v>
          </cell>
        </row>
        <row r="128">
          <cell r="D128">
            <v>12.199999999999973</v>
          </cell>
          <cell r="E128">
            <v>0.54335086907450048</v>
          </cell>
        </row>
        <row r="129">
          <cell r="D129">
            <v>12.299999999999972</v>
          </cell>
          <cell r="E129">
            <v>0.54064089530931725</v>
          </cell>
        </row>
        <row r="130">
          <cell r="D130">
            <v>12.399999999999972</v>
          </cell>
          <cell r="E130">
            <v>0.53794443759467525</v>
          </cell>
        </row>
        <row r="131">
          <cell r="D131">
            <v>12.499999999999972</v>
          </cell>
          <cell r="E131">
            <v>0.53526142851899094</v>
          </cell>
        </row>
        <row r="132">
          <cell r="D132">
            <v>12.599999999999971</v>
          </cell>
          <cell r="E132">
            <v>0.53259180100689796</v>
          </cell>
        </row>
        <row r="133">
          <cell r="D133">
            <v>12.699999999999971</v>
          </cell>
          <cell r="E133">
            <v>0.5299354883175692</v>
          </cell>
        </row>
        <row r="134">
          <cell r="D134">
            <v>12.799999999999971</v>
          </cell>
          <cell r="E134">
            <v>0.52729242404304932</v>
          </cell>
        </row>
        <row r="135">
          <cell r="D135">
            <v>12.89999999999997</v>
          </cell>
          <cell r="E135">
            <v>0.52466254210659358</v>
          </cell>
        </row>
        <row r="136">
          <cell r="D136">
            <v>12.99999999999997</v>
          </cell>
          <cell r="E136">
            <v>0.52204577676101682</v>
          </cell>
        </row>
        <row r="137">
          <cell r="D137">
            <v>13.099999999999969</v>
          </cell>
          <cell r="E137">
            <v>0.51944206258704895</v>
          </cell>
        </row>
        <row r="138">
          <cell r="D138">
            <v>13.199999999999969</v>
          </cell>
          <cell r="E138">
            <v>0.51685133449170007</v>
          </cell>
        </row>
        <row r="139">
          <cell r="D139">
            <v>13.299999999999969</v>
          </cell>
          <cell r="E139">
            <v>0.5142735277066327</v>
          </cell>
        </row>
        <row r="140">
          <cell r="D140">
            <v>13.399999999999968</v>
          </cell>
          <cell r="E140">
            <v>0.51170857778654322</v>
          </cell>
        </row>
        <row r="141">
          <cell r="D141">
            <v>13.499999999999968</v>
          </cell>
          <cell r="E141">
            <v>0.50915642060754995</v>
          </cell>
        </row>
        <row r="142">
          <cell r="D142">
            <v>13.599999999999968</v>
          </cell>
          <cell r="E142">
            <v>0.50661699236559044</v>
          </cell>
        </row>
        <row r="143">
          <cell r="D143">
            <v>13.699999999999967</v>
          </cell>
          <cell r="E143">
            <v>0.5040902295748263</v>
          </cell>
        </row>
        <row r="144">
          <cell r="D144">
            <v>13.799999999999967</v>
          </cell>
          <cell r="E144">
            <v>0.50157606906605634</v>
          </cell>
        </row>
        <row r="145">
          <cell r="D145">
            <v>13.899999999999967</v>
          </cell>
          <cell r="E145">
            <v>0.49907444798513678</v>
          </cell>
        </row>
        <row r="146">
          <cell r="D146">
            <v>13.999999999999966</v>
          </cell>
          <cell r="E146">
            <v>0.4965853037914103</v>
          </cell>
        </row>
        <row r="147">
          <cell r="D147">
            <v>14.099999999999966</v>
          </cell>
          <cell r="E147">
            <v>0.49410857425614252</v>
          </cell>
        </row>
        <row r="148">
          <cell r="D148">
            <v>14.199999999999966</v>
          </cell>
          <cell r="E148">
            <v>0.49164419746096594</v>
          </cell>
        </row>
        <row r="149">
          <cell r="D149">
            <v>14.299999999999965</v>
          </cell>
          <cell r="E149">
            <v>0.48919211179633237</v>
          </cell>
        </row>
        <row r="150">
          <cell r="D150">
            <v>14.399999999999965</v>
          </cell>
          <cell r="E150">
            <v>0.48675225595997246</v>
          </cell>
        </row>
        <row r="151">
          <cell r="D151">
            <v>14.499999999999964</v>
          </cell>
          <cell r="E151">
            <v>0.4843245689553633</v>
          </cell>
        </row>
        <row r="152">
          <cell r="D152">
            <v>14.599999999999964</v>
          </cell>
          <cell r="E152">
            <v>0.48190899009020327</v>
          </cell>
        </row>
        <row r="153">
          <cell r="D153">
            <v>14.699999999999964</v>
          </cell>
          <cell r="E153">
            <v>0.47950545897489494</v>
          </cell>
        </row>
        <row r="154">
          <cell r="D154">
            <v>14.799999999999963</v>
          </cell>
          <cell r="E154">
            <v>0.47711391552103521</v>
          </cell>
        </row>
        <row r="155">
          <cell r="D155">
            <v>14.899999999999963</v>
          </cell>
          <cell r="E155">
            <v>0.47473429993991328</v>
          </cell>
        </row>
        <row r="156">
          <cell r="D156">
            <v>14.999999999999963</v>
          </cell>
          <cell r="E156">
            <v>0.47236655274101552</v>
          </cell>
        </row>
        <row r="157">
          <cell r="D157">
            <v>15.099999999999962</v>
          </cell>
          <cell r="E157">
            <v>0.47001061473053884</v>
          </cell>
        </row>
        <row r="158">
          <cell r="D158">
            <v>15.199999999999962</v>
          </cell>
          <cell r="E158">
            <v>0.46766642700991012</v>
          </cell>
        </row>
        <row r="159">
          <cell r="D159">
            <v>15.299999999999962</v>
          </cell>
          <cell r="E159">
            <v>0.46533393097431425</v>
          </cell>
        </row>
        <row r="160">
          <cell r="D160">
            <v>15.399999999999961</v>
          </cell>
          <cell r="E160">
            <v>0.46301306831122896</v>
          </cell>
        </row>
        <row r="161">
          <cell r="D161">
            <v>15.499999999999961</v>
          </cell>
          <cell r="E161">
            <v>0.46070378099896669</v>
          </cell>
        </row>
        <row r="162">
          <cell r="D162">
            <v>15.599999999999961</v>
          </cell>
          <cell r="E162">
            <v>0.45840601130522446</v>
          </cell>
        </row>
        <row r="163">
          <cell r="D163">
            <v>15.69999999999996</v>
          </cell>
          <cell r="E163">
            <v>0.45611970178564015</v>
          </cell>
        </row>
        <row r="164">
          <cell r="D164">
            <v>15.79999999999996</v>
          </cell>
          <cell r="E164">
            <v>0.45384479528235672</v>
          </cell>
        </row>
        <row r="165">
          <cell r="D165">
            <v>15.899999999999959</v>
          </cell>
          <cell r="E165">
            <v>0.45158123492259311</v>
          </cell>
        </row>
        <row r="166">
          <cell r="D166">
            <v>15.999999999999959</v>
          </cell>
          <cell r="E166">
            <v>0.44932896411722245</v>
          </cell>
        </row>
        <row r="167">
          <cell r="D167">
            <v>16.099999999999959</v>
          </cell>
          <cell r="E167">
            <v>0.44708792655935736</v>
          </cell>
        </row>
        <row r="168">
          <cell r="D168">
            <v>16.19999999999996</v>
          </cell>
          <cell r="E168">
            <v>0.44485806622294199</v>
          </cell>
        </row>
        <row r="169">
          <cell r="D169">
            <v>16.299999999999962</v>
          </cell>
          <cell r="E169">
            <v>0.44263932736135192</v>
          </cell>
        </row>
        <row r="170">
          <cell r="D170">
            <v>16.399999999999963</v>
          </cell>
          <cell r="E170">
            <v>0.44043165450600008</v>
          </cell>
        </row>
        <row r="171">
          <cell r="D171">
            <v>16.499999999999964</v>
          </cell>
          <cell r="E171">
            <v>0.43823499246495001</v>
          </cell>
        </row>
        <row r="172">
          <cell r="D172">
            <v>16.599999999999966</v>
          </cell>
          <cell r="E172">
            <v>0.43604928632153633</v>
          </cell>
        </row>
        <row r="173">
          <cell r="D173">
            <v>16.699999999999967</v>
          </cell>
          <cell r="E173">
            <v>0.43387448143299162</v>
          </cell>
        </row>
        <row r="174">
          <cell r="D174">
            <v>16.799999999999969</v>
          </cell>
          <cell r="E174">
            <v>0.43171052342908034</v>
          </cell>
        </row>
        <row r="175">
          <cell r="D175">
            <v>16.89999999999997</v>
          </cell>
          <cell r="E175">
            <v>0.42955735821073976</v>
          </cell>
        </row>
        <row r="176">
          <cell r="D176">
            <v>16.999999999999972</v>
          </cell>
          <cell r="E176">
            <v>0.42741493194872726</v>
          </cell>
        </row>
        <row r="177">
          <cell r="D177">
            <v>17.099999999999973</v>
          </cell>
          <cell r="E177">
            <v>0.42528319108227469</v>
          </cell>
        </row>
        <row r="178">
          <cell r="D178">
            <v>17.199999999999974</v>
          </cell>
          <cell r="E178">
            <v>0.42316208231774932</v>
          </cell>
        </row>
        <row r="179">
          <cell r="D179">
            <v>17.299999999999976</v>
          </cell>
          <cell r="E179">
            <v>0.42105155262732163</v>
          </cell>
        </row>
        <row r="180">
          <cell r="D180">
            <v>17.399999999999977</v>
          </cell>
          <cell r="E180">
            <v>0.41895154924763944</v>
          </cell>
        </row>
        <row r="181">
          <cell r="D181">
            <v>17.499999999999979</v>
          </cell>
          <cell r="E181">
            <v>0.41686201967850883</v>
          </cell>
        </row>
        <row r="182">
          <cell r="D182">
            <v>17.59999999999998</v>
          </cell>
          <cell r="E182">
            <v>0.41478291168158177</v>
          </cell>
        </row>
        <row r="183">
          <cell r="D183">
            <v>17.699999999999982</v>
          </cell>
          <cell r="E183">
            <v>0.41271417327905002</v>
          </cell>
        </row>
        <row r="184">
          <cell r="D184">
            <v>17.799999999999983</v>
          </cell>
          <cell r="E184">
            <v>0.41065575275234578</v>
          </cell>
        </row>
        <row r="185">
          <cell r="D185">
            <v>17.899999999999984</v>
          </cell>
          <cell r="E185">
            <v>0.40860759864084878</v>
          </cell>
        </row>
        <row r="186">
          <cell r="D186">
            <v>17.999999999999986</v>
          </cell>
          <cell r="E186">
            <v>0.40656965974059939</v>
          </cell>
        </row>
        <row r="187">
          <cell r="D187">
            <v>18.099999999999987</v>
          </cell>
          <cell r="E187">
            <v>0.40454188510301908</v>
          </cell>
        </row>
        <row r="188">
          <cell r="D188">
            <v>18.199999999999989</v>
          </cell>
          <cell r="E188">
            <v>0.40252422403363619</v>
          </cell>
        </row>
        <row r="189">
          <cell r="D189">
            <v>18.29999999999999</v>
          </cell>
          <cell r="E189">
            <v>0.40051662609081895</v>
          </cell>
        </row>
        <row r="190">
          <cell r="D190">
            <v>18.399999999999991</v>
          </cell>
          <cell r="E190">
            <v>0.39851904108451436</v>
          </cell>
        </row>
        <row r="191">
          <cell r="D191">
            <v>18.499999999999993</v>
          </cell>
          <cell r="E191">
            <v>0.39653141907499301</v>
          </cell>
        </row>
        <row r="192">
          <cell r="D192">
            <v>18.599999999999994</v>
          </cell>
          <cell r="E192">
            <v>0.39455371037160125</v>
          </cell>
        </row>
        <row r="193">
          <cell r="D193">
            <v>18.699999999999996</v>
          </cell>
          <cell r="E193">
            <v>0.39258586553151842</v>
          </cell>
        </row>
        <row r="194">
          <cell r="D194">
            <v>18.799999999999997</v>
          </cell>
          <cell r="E194">
            <v>0.39062783535852114</v>
          </cell>
        </row>
        <row r="195">
          <cell r="D195">
            <v>18.899999999999999</v>
          </cell>
          <cell r="E195">
            <v>0.38867957090175304</v>
          </cell>
        </row>
        <row r="196">
          <cell r="D196">
            <v>19</v>
          </cell>
          <cell r="E196">
            <v>0.38674102345450118</v>
          </cell>
        </row>
        <row r="197">
          <cell r="D197">
            <v>19.100000000000001</v>
          </cell>
          <cell r="E197">
            <v>0.38481214455297852</v>
          </cell>
        </row>
        <row r="198">
          <cell r="D198">
            <v>19.200000000000003</v>
          </cell>
          <cell r="E198">
            <v>0.38289288597511195</v>
          </cell>
        </row>
        <row r="199">
          <cell r="D199">
            <v>19.300000000000004</v>
          </cell>
          <cell r="E199">
            <v>0.38098319973933714</v>
          </cell>
        </row>
        <row r="200">
          <cell r="D200">
            <v>19.400000000000006</v>
          </cell>
          <cell r="E200">
            <v>0.37908303810339872</v>
          </cell>
        </row>
        <row r="201">
          <cell r="D201">
            <v>19.500000000000007</v>
          </cell>
          <cell r="E201">
            <v>0.37719235356315678</v>
          </cell>
        </row>
        <row r="202">
          <cell r="D202">
            <v>19.600000000000009</v>
          </cell>
          <cell r="E202">
            <v>0.37531109885139941</v>
          </cell>
        </row>
        <row r="203">
          <cell r="D203">
            <v>19.70000000000001</v>
          </cell>
          <cell r="E203">
            <v>0.37343922693666071</v>
          </cell>
        </row>
        <row r="204">
          <cell r="D204">
            <v>19.800000000000011</v>
          </cell>
          <cell r="E204">
            <v>0.37157669102204544</v>
          </cell>
        </row>
        <row r="205">
          <cell r="D205">
            <v>19.900000000000013</v>
          </cell>
          <cell r="E205">
            <v>0.36972344454405875</v>
          </cell>
        </row>
        <row r="206">
          <cell r="D206">
            <v>20.000000000000014</v>
          </cell>
          <cell r="E206">
            <v>0.36787944117144206</v>
          </cell>
        </row>
        <row r="207">
          <cell r="D207">
            <v>20.100000000000016</v>
          </cell>
          <cell r="E207">
            <v>0.36604463480401506</v>
          </cell>
        </row>
        <row r="208">
          <cell r="D208">
            <v>20.200000000000017</v>
          </cell>
          <cell r="E208">
            <v>0.36421897957152299</v>
          </cell>
        </row>
        <row r="209">
          <cell r="D209">
            <v>20.300000000000018</v>
          </cell>
          <cell r="E209">
            <v>0.36240242983248999</v>
          </cell>
        </row>
        <row r="210">
          <cell r="D210">
            <v>20.40000000000002</v>
          </cell>
          <cell r="E210">
            <v>0.36059494017307792</v>
          </cell>
        </row>
        <row r="211">
          <cell r="D211">
            <v>20.500000000000021</v>
          </cell>
          <cell r="E211">
            <v>0.35879646540595123</v>
          </cell>
        </row>
        <row r="212">
          <cell r="D212">
            <v>20.600000000000023</v>
          </cell>
          <cell r="E212">
            <v>0.35700696056914699</v>
          </cell>
        </row>
        <row r="213">
          <cell r="D213">
            <v>20.700000000000024</v>
          </cell>
          <cell r="E213">
            <v>0.35522638092495107</v>
          </cell>
        </row>
        <row r="214">
          <cell r="D214">
            <v>20.800000000000026</v>
          </cell>
          <cell r="E214">
            <v>0.35345468195877966</v>
          </cell>
        </row>
        <row r="215">
          <cell r="D215">
            <v>20.900000000000027</v>
          </cell>
          <cell r="E215">
            <v>0.35169181937806637</v>
          </cell>
        </row>
        <row r="216">
          <cell r="D216">
            <v>21.000000000000028</v>
          </cell>
          <cell r="E216">
            <v>0.34993774911115488</v>
          </cell>
        </row>
        <row r="217">
          <cell r="D217">
            <v>21.10000000000003</v>
          </cell>
          <cell r="E217">
            <v>0.34819242730619704</v>
          </cell>
        </row>
        <row r="218">
          <cell r="D218">
            <v>21.200000000000031</v>
          </cell>
          <cell r="E218">
            <v>0.3464558103300569</v>
          </cell>
        </row>
        <row r="219">
          <cell r="D219">
            <v>21.300000000000033</v>
          </cell>
          <cell r="E219">
            <v>0.34472785476721957</v>
          </cell>
        </row>
        <row r="220">
          <cell r="D220">
            <v>21.400000000000034</v>
          </cell>
          <cell r="E220">
            <v>0.34300851741870603</v>
          </cell>
        </row>
        <row r="221">
          <cell r="D221">
            <v>21.500000000000036</v>
          </cell>
          <cell r="E221">
            <v>0.3412977553009931</v>
          </cell>
        </row>
        <row r="222">
          <cell r="D222">
            <v>21.600000000000037</v>
          </cell>
          <cell r="E222">
            <v>0.3395955256449385</v>
          </cell>
        </row>
        <row r="223">
          <cell r="D223">
            <v>21.700000000000038</v>
          </cell>
          <cell r="E223">
            <v>0.33790178589471237</v>
          </cell>
        </row>
        <row r="224">
          <cell r="D224">
            <v>21.80000000000004</v>
          </cell>
          <cell r="E224">
            <v>0.33621649370673262</v>
          </cell>
        </row>
        <row r="225">
          <cell r="D225">
            <v>21.900000000000041</v>
          </cell>
          <cell r="E225">
            <v>0.3345396069486069</v>
          </cell>
        </row>
        <row r="226">
          <cell r="D226">
            <v>22.000000000000043</v>
          </cell>
          <cell r="E226">
            <v>0.33287108369807888</v>
          </cell>
        </row>
        <row r="227">
          <cell r="D227">
            <v>22.100000000000044</v>
          </cell>
          <cell r="E227">
            <v>0.33121088224198025</v>
          </cell>
        </row>
        <row r="228">
          <cell r="D228">
            <v>22.200000000000045</v>
          </cell>
          <cell r="E228">
            <v>0.32955896107518828</v>
          </cell>
        </row>
        <row r="229">
          <cell r="D229">
            <v>22.300000000000047</v>
          </cell>
          <cell r="E229">
            <v>0.32791527889958777</v>
          </cell>
        </row>
        <row r="230">
          <cell r="D230">
            <v>22.400000000000048</v>
          </cell>
          <cell r="E230">
            <v>0.32627979462303863</v>
          </cell>
        </row>
        <row r="231">
          <cell r="D231">
            <v>22.50000000000005</v>
          </cell>
          <cell r="E231">
            <v>0.32465246735834896</v>
          </cell>
        </row>
        <row r="232">
          <cell r="D232">
            <v>22.600000000000051</v>
          </cell>
          <cell r="E232">
            <v>0.32303325642225211</v>
          </cell>
        </row>
        <row r="233">
          <cell r="D233">
            <v>22.700000000000053</v>
          </cell>
          <cell r="E233">
            <v>0.32142212133439052</v>
          </cell>
        </row>
        <row r="234">
          <cell r="D234">
            <v>22.800000000000054</v>
          </cell>
          <cell r="E234">
            <v>0.31981902181630301</v>
          </cell>
        </row>
        <row r="235">
          <cell r="D235">
            <v>22.900000000000055</v>
          </cell>
          <cell r="E235">
            <v>0.31822391779041814</v>
          </cell>
        </row>
        <row r="236">
          <cell r="D236">
            <v>23.000000000000057</v>
          </cell>
          <cell r="E236">
            <v>0.31663676937905233</v>
          </cell>
        </row>
        <row r="237">
          <cell r="D237">
            <v>23.100000000000058</v>
          </cell>
          <cell r="E237">
            <v>0.31505753690341243</v>
          </cell>
        </row>
        <row r="238">
          <cell r="D238">
            <v>23.20000000000006</v>
          </cell>
          <cell r="E238">
            <v>0.31348618088260438</v>
          </cell>
        </row>
        <row r="239">
          <cell r="D239">
            <v>23.300000000000061</v>
          </cell>
          <cell r="E239">
            <v>0.31192266203264579</v>
          </cell>
        </row>
        <row r="240">
          <cell r="D240">
            <v>23.400000000000063</v>
          </cell>
          <cell r="E240">
            <v>0.31036694126548398</v>
          </cell>
        </row>
        <row r="241">
          <cell r="D241">
            <v>23.500000000000064</v>
          </cell>
          <cell r="E241">
            <v>0.30881897968801886</v>
          </cell>
        </row>
        <row r="242">
          <cell r="D242">
            <v>23.600000000000065</v>
          </cell>
          <cell r="E242">
            <v>0.30727873860113025</v>
          </cell>
        </row>
        <row r="243">
          <cell r="D243">
            <v>23.700000000000067</v>
          </cell>
          <cell r="E243">
            <v>0.30574617949871075</v>
          </cell>
        </row>
        <row r="244">
          <cell r="D244">
            <v>23.800000000000068</v>
          </cell>
          <cell r="E244">
            <v>0.30422126406670297</v>
          </cell>
        </row>
        <row r="245">
          <cell r="D245">
            <v>23.90000000000007</v>
          </cell>
          <cell r="E245">
            <v>0.3027039541821418</v>
          </cell>
        </row>
        <row r="246">
          <cell r="D246">
            <v>24.000000000000071</v>
          </cell>
          <cell r="E246">
            <v>0.30119421191220097</v>
          </cell>
        </row>
        <row r="247">
          <cell r="D247">
            <v>24.100000000000072</v>
          </cell>
          <cell r="E247">
            <v>0.29969199951324527</v>
          </cell>
        </row>
        <row r="248">
          <cell r="D248">
            <v>24.200000000000074</v>
          </cell>
          <cell r="E248">
            <v>0.29819727942988628</v>
          </cell>
        </row>
        <row r="249">
          <cell r="D249">
            <v>24.300000000000075</v>
          </cell>
          <cell r="E249">
            <v>0.29671001429404414</v>
          </cell>
        </row>
        <row r="250">
          <cell r="D250">
            <v>24.400000000000077</v>
          </cell>
          <cell r="E250">
            <v>0.29523016692401305</v>
          </cell>
        </row>
        <row r="251">
          <cell r="D251">
            <v>24.500000000000078</v>
          </cell>
          <cell r="E251">
            <v>0.2937577003235316</v>
          </cell>
        </row>
        <row r="252">
          <cell r="D252">
            <v>24.60000000000008</v>
          </cell>
          <cell r="E252">
            <v>0.29229257768085826</v>
          </cell>
        </row>
        <row r="253">
          <cell r="D253">
            <v>24.700000000000081</v>
          </cell>
          <cell r="E253">
            <v>0.29083476236785039</v>
          </cell>
        </row>
        <row r="254">
          <cell r="D254">
            <v>24.800000000000082</v>
          </cell>
          <cell r="E254">
            <v>0.28938421793904939</v>
          </cell>
        </row>
        <row r="255">
          <cell r="D255">
            <v>24.900000000000084</v>
          </cell>
          <cell r="E255">
            <v>0.287940908130769</v>
          </cell>
        </row>
        <row r="256">
          <cell r="D256">
            <v>25.000000000000085</v>
          </cell>
          <cell r="E256">
            <v>0.28650479686018882</v>
          </cell>
        </row>
        <row r="257">
          <cell r="D257">
            <v>25.100000000000087</v>
          </cell>
          <cell r="E257">
            <v>0.28507584822445237</v>
          </cell>
        </row>
        <row r="258">
          <cell r="D258">
            <v>25.200000000000088</v>
          </cell>
          <cell r="E258">
            <v>0.28365402649976912</v>
          </cell>
        </row>
        <row r="259">
          <cell r="D259">
            <v>25.30000000000009</v>
          </cell>
          <cell r="E259">
            <v>0.28223929614052201</v>
          </cell>
        </row>
        <row r="260">
          <cell r="D260">
            <v>25.400000000000091</v>
          </cell>
          <cell r="E260">
            <v>0.28083162177837845</v>
          </cell>
        </row>
        <row r="261">
          <cell r="D261">
            <v>25.500000000000092</v>
          </cell>
          <cell r="E261">
            <v>0.27943096822140601</v>
          </cell>
        </row>
        <row r="262">
          <cell r="D262">
            <v>25.600000000000094</v>
          </cell>
          <cell r="E262">
            <v>0.2780373004531928</v>
          </cell>
        </row>
        <row r="263">
          <cell r="D263">
            <v>25.700000000000095</v>
          </cell>
          <cell r="E263">
            <v>0.27665058363197204</v>
          </cell>
        </row>
        <row r="264">
          <cell r="D264">
            <v>25.800000000000097</v>
          </cell>
          <cell r="E264">
            <v>0.275270783089751</v>
          </cell>
        </row>
        <row r="265">
          <cell r="D265">
            <v>25.900000000000098</v>
          </cell>
          <cell r="E265">
            <v>0.2738978643314442</v>
          </cell>
        </row>
        <row r="266">
          <cell r="D266">
            <v>26.000000000000099</v>
          </cell>
          <cell r="E266">
            <v>0.2725317930340112</v>
          </cell>
        </row>
        <row r="267">
          <cell r="D267">
            <v>26.100000000000101</v>
          </cell>
          <cell r="E267">
            <v>0.27117253504559852</v>
          </cell>
        </row>
        <row r="268">
          <cell r="D268">
            <v>26.200000000000102</v>
          </cell>
          <cell r="E268">
            <v>0.26982005638468548</v>
          </cell>
        </row>
        <row r="269">
          <cell r="D269">
            <v>26.300000000000104</v>
          </cell>
          <cell r="E269">
            <v>0.2684743232392352</v>
          </cell>
        </row>
        <row r="270">
          <cell r="D270">
            <v>26.400000000000105</v>
          </cell>
          <cell r="E270">
            <v>0.26713530196584895</v>
          </cell>
        </row>
        <row r="271">
          <cell r="D271">
            <v>26.500000000000107</v>
          </cell>
          <cell r="E271">
            <v>0.26580295908892515</v>
          </cell>
        </row>
        <row r="272">
          <cell r="D272">
            <v>26.600000000000108</v>
          </cell>
          <cell r="E272">
            <v>0.26447726129982252</v>
          </cell>
        </row>
        <row r="273">
          <cell r="D273">
            <v>26.700000000000109</v>
          </cell>
          <cell r="E273">
            <v>0.26315817545602727</v>
          </cell>
        </row>
        <row r="274">
          <cell r="D274">
            <v>26.800000000000111</v>
          </cell>
          <cell r="E274">
            <v>0.26184566858032454</v>
          </cell>
        </row>
        <row r="275">
          <cell r="D275">
            <v>26.900000000000112</v>
          </cell>
          <cell r="E275">
            <v>0.2605397078599741</v>
          </cell>
        </row>
        <row r="276">
          <cell r="D276">
            <v>27.000000000000114</v>
          </cell>
          <cell r="E276">
            <v>0.25924026064589001</v>
          </cell>
        </row>
        <row r="277">
          <cell r="D277">
            <v>27.100000000000115</v>
          </cell>
          <cell r="E277">
            <v>0.25794729445182418</v>
          </cell>
        </row>
        <row r="278">
          <cell r="D278">
            <v>27.200000000000117</v>
          </cell>
          <cell r="E278">
            <v>0.25666077695355438</v>
          </cell>
        </row>
        <row r="279">
          <cell r="D279">
            <v>27.300000000000118</v>
          </cell>
          <cell r="E279">
            <v>0.25538067598807618</v>
          </cell>
        </row>
        <row r="280">
          <cell r="D280">
            <v>27.400000000000119</v>
          </cell>
          <cell r="E280">
            <v>0.25410695955279877</v>
          </cell>
        </row>
        <row r="281">
          <cell r="D281">
            <v>27.500000000000121</v>
          </cell>
          <cell r="E281">
            <v>0.25283959580474491</v>
          </cell>
        </row>
        <row r="282">
          <cell r="D282">
            <v>27.600000000000122</v>
          </cell>
          <cell r="E282">
            <v>0.25157855305975496</v>
          </cell>
        </row>
        <row r="283">
          <cell r="D283">
            <v>27.700000000000124</v>
          </cell>
          <cell r="E283">
            <v>0.25032379979169456</v>
          </cell>
        </row>
        <row r="284">
          <cell r="D284">
            <v>27.800000000000125</v>
          </cell>
          <cell r="E284">
            <v>0.24907530463166661</v>
          </cell>
        </row>
        <row r="285">
          <cell r="D285">
            <v>27.900000000000126</v>
          </cell>
          <cell r="E285">
            <v>0.24783303636722714</v>
          </cell>
        </row>
        <row r="286">
          <cell r="D286">
            <v>28.000000000000128</v>
          </cell>
          <cell r="E286">
            <v>0.24659696394160485</v>
          </cell>
        </row>
        <row r="287">
          <cell r="D287">
            <v>28.100000000000129</v>
          </cell>
          <cell r="E287">
            <v>0.24536705645292475</v>
          </cell>
        </row>
        <row r="288">
          <cell r="D288">
            <v>28.200000000000131</v>
          </cell>
          <cell r="E288">
            <v>0.24414328315343548</v>
          </cell>
        </row>
        <row r="289">
          <cell r="D289">
            <v>28.300000000000132</v>
          </cell>
          <cell r="E289">
            <v>0.24292561344874083</v>
          </cell>
        </row>
        <row r="290">
          <cell r="D290">
            <v>28.400000000000134</v>
          </cell>
          <cell r="E290">
            <v>0.24171401689703481</v>
          </cell>
        </row>
        <row r="291">
          <cell r="D291">
            <v>28.500000000000135</v>
          </cell>
          <cell r="E291">
            <v>0.24050846320834046</v>
          </cell>
        </row>
        <row r="292">
          <cell r="D292">
            <v>28.600000000000136</v>
          </cell>
          <cell r="E292">
            <v>0.23930892224375289</v>
          </cell>
        </row>
        <row r="293">
          <cell r="D293">
            <v>28.700000000000138</v>
          </cell>
          <cell r="E293">
            <v>0.23811536401468539</v>
          </cell>
        </row>
        <row r="294">
          <cell r="D294">
            <v>28.800000000000139</v>
          </cell>
          <cell r="E294">
            <v>0.2369277586821201</v>
          </cell>
        </row>
        <row r="295">
          <cell r="D295">
            <v>28.900000000000141</v>
          </cell>
          <cell r="E295">
            <v>0.23574607655586183</v>
          </cell>
        </row>
        <row r="296">
          <cell r="D296">
            <v>29.000000000000142</v>
          </cell>
          <cell r="E296">
            <v>0.23457028809379593</v>
          </cell>
        </row>
        <row r="297">
          <cell r="D297">
            <v>29.100000000000144</v>
          </cell>
          <cell r="E297">
            <v>0.23340036390114965</v>
          </cell>
        </row>
        <row r="298">
          <cell r="D298">
            <v>29.200000000000145</v>
          </cell>
          <cell r="E298">
            <v>0.23223627472975714</v>
          </cell>
        </row>
        <row r="299">
          <cell r="D299">
            <v>29.300000000000146</v>
          </cell>
          <cell r="E299">
            <v>0.23107799147732849</v>
          </cell>
        </row>
        <row r="300">
          <cell r="D300">
            <v>29.400000000000148</v>
          </cell>
          <cell r="E300">
            <v>0.22992548518672212</v>
          </cell>
        </row>
        <row r="301">
          <cell r="D301">
            <v>29.500000000000149</v>
          </cell>
          <cell r="E301">
            <v>0.2287787270452207</v>
          </cell>
        </row>
        <row r="302">
          <cell r="D302">
            <v>29.600000000000151</v>
          </cell>
          <cell r="E302">
            <v>0.22763768838381102</v>
          </cell>
        </row>
        <row r="303">
          <cell r="D303">
            <v>29.700000000000152</v>
          </cell>
          <cell r="E303">
            <v>0.22650234067646705</v>
          </cell>
        </row>
        <row r="304">
          <cell r="D304">
            <v>29.800000000000153</v>
          </cell>
          <cell r="E304">
            <v>0.22537265553943697</v>
          </cell>
        </row>
        <row r="305">
          <cell r="D305">
            <v>29.900000000000155</v>
          </cell>
          <cell r="E305">
            <v>0.22424860473053357</v>
          </cell>
        </row>
        <row r="306">
          <cell r="D306">
            <v>30.000000000000156</v>
          </cell>
          <cell r="E306">
            <v>0.22313016014842804</v>
          </cell>
        </row>
      </sheetData>
      <sheetData sheetId="3">
        <row r="5">
          <cell r="D5" t="str">
            <v>FR</v>
          </cell>
          <cell r="E5" t="str">
            <v>fNutr</v>
          </cell>
        </row>
        <row r="6">
          <cell r="D6">
            <v>0</v>
          </cell>
          <cell r="E6">
            <v>0.37</v>
          </cell>
        </row>
        <row r="7">
          <cell r="D7">
            <v>0.01</v>
          </cell>
          <cell r="E7">
            <v>0.37629999999999997</v>
          </cell>
        </row>
        <row r="8">
          <cell r="D8">
            <v>0.02</v>
          </cell>
          <cell r="E8">
            <v>0.38260000000000005</v>
          </cell>
        </row>
        <row r="9">
          <cell r="D9">
            <v>0.03</v>
          </cell>
          <cell r="E9">
            <v>0.38890000000000002</v>
          </cell>
        </row>
        <row r="10">
          <cell r="D10">
            <v>0.04</v>
          </cell>
          <cell r="E10">
            <v>0.3952</v>
          </cell>
        </row>
        <row r="11">
          <cell r="D11">
            <v>0.05</v>
          </cell>
          <cell r="E11">
            <v>0.40150000000000008</v>
          </cell>
        </row>
        <row r="12">
          <cell r="D12">
            <v>6.0000000000000005E-2</v>
          </cell>
          <cell r="E12">
            <v>0.40780000000000005</v>
          </cell>
        </row>
        <row r="13">
          <cell r="D13">
            <v>7.0000000000000007E-2</v>
          </cell>
          <cell r="E13">
            <v>0.41410000000000002</v>
          </cell>
        </row>
        <row r="14">
          <cell r="D14">
            <v>0.08</v>
          </cell>
          <cell r="E14">
            <v>0.4204</v>
          </cell>
        </row>
        <row r="15">
          <cell r="D15">
            <v>0.09</v>
          </cell>
          <cell r="E15">
            <v>0.42669999999999997</v>
          </cell>
        </row>
        <row r="16">
          <cell r="D16">
            <v>9.9999999999999992E-2</v>
          </cell>
          <cell r="E16">
            <v>0.43299999999999994</v>
          </cell>
        </row>
        <row r="17">
          <cell r="D17">
            <v>0.10999999999999999</v>
          </cell>
          <cell r="E17">
            <v>0.43930000000000002</v>
          </cell>
        </row>
        <row r="18">
          <cell r="D18">
            <v>0.11999999999999998</v>
          </cell>
          <cell r="E18">
            <v>0.4456</v>
          </cell>
        </row>
        <row r="19">
          <cell r="D19">
            <v>0.12999999999999998</v>
          </cell>
          <cell r="E19">
            <v>0.45189999999999997</v>
          </cell>
        </row>
        <row r="20">
          <cell r="D20">
            <v>0.13999999999999999</v>
          </cell>
          <cell r="E20">
            <v>0.45820000000000005</v>
          </cell>
        </row>
        <row r="21">
          <cell r="D21">
            <v>0.15</v>
          </cell>
          <cell r="E21">
            <v>0.46450000000000002</v>
          </cell>
        </row>
        <row r="22">
          <cell r="D22">
            <v>0.16</v>
          </cell>
          <cell r="E22">
            <v>0.4708</v>
          </cell>
        </row>
        <row r="23">
          <cell r="D23">
            <v>0.17</v>
          </cell>
          <cell r="E23">
            <v>0.47709999999999997</v>
          </cell>
        </row>
        <row r="24">
          <cell r="D24">
            <v>0.18000000000000002</v>
          </cell>
          <cell r="E24">
            <v>0.48340000000000005</v>
          </cell>
        </row>
        <row r="25">
          <cell r="D25">
            <v>0.19000000000000003</v>
          </cell>
          <cell r="E25">
            <v>0.48970000000000002</v>
          </cell>
        </row>
        <row r="26">
          <cell r="D26">
            <v>0.20000000000000004</v>
          </cell>
          <cell r="E26">
            <v>0.496</v>
          </cell>
        </row>
        <row r="27">
          <cell r="D27">
            <v>0.21000000000000005</v>
          </cell>
          <cell r="E27">
            <v>0.50229999999999997</v>
          </cell>
        </row>
        <row r="28">
          <cell r="D28">
            <v>0.22000000000000006</v>
          </cell>
          <cell r="E28">
            <v>0.50860000000000005</v>
          </cell>
        </row>
        <row r="29">
          <cell r="D29">
            <v>0.23000000000000007</v>
          </cell>
          <cell r="E29">
            <v>0.51490000000000014</v>
          </cell>
        </row>
        <row r="30">
          <cell r="D30">
            <v>0.24000000000000007</v>
          </cell>
          <cell r="E30">
            <v>0.52120000000000011</v>
          </cell>
        </row>
        <row r="31">
          <cell r="D31">
            <v>0.25000000000000006</v>
          </cell>
          <cell r="E31">
            <v>0.52749999999999997</v>
          </cell>
        </row>
        <row r="32">
          <cell r="D32">
            <v>0.26000000000000006</v>
          </cell>
          <cell r="E32">
            <v>0.53380000000000005</v>
          </cell>
        </row>
        <row r="33">
          <cell r="D33">
            <v>0.27000000000000007</v>
          </cell>
          <cell r="E33">
            <v>0.54010000000000002</v>
          </cell>
        </row>
        <row r="34">
          <cell r="D34">
            <v>0.28000000000000008</v>
          </cell>
          <cell r="E34">
            <v>0.5464</v>
          </cell>
        </row>
        <row r="35">
          <cell r="D35">
            <v>0.29000000000000009</v>
          </cell>
          <cell r="E35">
            <v>0.55269999999999997</v>
          </cell>
        </row>
        <row r="36">
          <cell r="D36">
            <v>0.3000000000000001</v>
          </cell>
          <cell r="E36">
            <v>0.55900000000000005</v>
          </cell>
        </row>
        <row r="37">
          <cell r="D37">
            <v>0.31000000000000011</v>
          </cell>
          <cell r="E37">
            <v>0.56530000000000002</v>
          </cell>
        </row>
        <row r="38">
          <cell r="D38">
            <v>0.32000000000000012</v>
          </cell>
          <cell r="E38">
            <v>0.57160000000000011</v>
          </cell>
        </row>
        <row r="39">
          <cell r="D39">
            <v>0.33000000000000013</v>
          </cell>
          <cell r="E39">
            <v>0.57790000000000008</v>
          </cell>
        </row>
        <row r="40">
          <cell r="D40">
            <v>0.34000000000000014</v>
          </cell>
          <cell r="E40">
            <v>0.58420000000000005</v>
          </cell>
        </row>
        <row r="41">
          <cell r="D41">
            <v>0.35000000000000014</v>
          </cell>
          <cell r="E41">
            <v>0.59050000000000002</v>
          </cell>
        </row>
        <row r="42">
          <cell r="D42">
            <v>0.36000000000000015</v>
          </cell>
          <cell r="E42">
            <v>0.5968</v>
          </cell>
        </row>
        <row r="43">
          <cell r="D43">
            <v>0.37000000000000016</v>
          </cell>
          <cell r="E43">
            <v>0.60310000000000008</v>
          </cell>
        </row>
        <row r="44">
          <cell r="D44">
            <v>0.38000000000000017</v>
          </cell>
          <cell r="E44">
            <v>0.60940000000000005</v>
          </cell>
        </row>
        <row r="45">
          <cell r="D45">
            <v>0.39000000000000018</v>
          </cell>
          <cell r="E45">
            <v>0.61570000000000014</v>
          </cell>
        </row>
        <row r="46">
          <cell r="D46">
            <v>0.40000000000000019</v>
          </cell>
          <cell r="E46">
            <v>0.62200000000000011</v>
          </cell>
        </row>
        <row r="47">
          <cell r="D47">
            <v>0.4100000000000002</v>
          </cell>
          <cell r="E47">
            <v>0.62830000000000008</v>
          </cell>
        </row>
        <row r="48">
          <cell r="D48">
            <v>0.42000000000000021</v>
          </cell>
          <cell r="E48">
            <v>0.63460000000000005</v>
          </cell>
        </row>
        <row r="49">
          <cell r="D49">
            <v>0.43000000000000022</v>
          </cell>
          <cell r="E49">
            <v>0.64090000000000003</v>
          </cell>
        </row>
        <row r="50">
          <cell r="D50">
            <v>0.44000000000000022</v>
          </cell>
          <cell r="E50">
            <v>0.64720000000000011</v>
          </cell>
        </row>
        <row r="51">
          <cell r="D51">
            <v>0.45000000000000023</v>
          </cell>
          <cell r="E51">
            <v>0.65350000000000019</v>
          </cell>
        </row>
        <row r="52">
          <cell r="D52">
            <v>0.46000000000000024</v>
          </cell>
          <cell r="E52">
            <v>0.65980000000000016</v>
          </cell>
        </row>
        <row r="53">
          <cell r="D53">
            <v>0.47000000000000025</v>
          </cell>
          <cell r="E53">
            <v>0.66610000000000014</v>
          </cell>
        </row>
        <row r="54">
          <cell r="D54">
            <v>0.48000000000000026</v>
          </cell>
          <cell r="E54">
            <v>0.67240000000000011</v>
          </cell>
        </row>
        <row r="55">
          <cell r="D55">
            <v>0.49000000000000027</v>
          </cell>
          <cell r="E55">
            <v>0.67870000000000008</v>
          </cell>
        </row>
        <row r="56">
          <cell r="D56">
            <v>0.50000000000000022</v>
          </cell>
          <cell r="E56">
            <v>0.68500000000000016</v>
          </cell>
        </row>
        <row r="57">
          <cell r="D57">
            <v>0.51000000000000023</v>
          </cell>
          <cell r="E57">
            <v>0.69130000000000014</v>
          </cell>
        </row>
        <row r="58">
          <cell r="D58">
            <v>0.52000000000000024</v>
          </cell>
          <cell r="E58">
            <v>0.69760000000000022</v>
          </cell>
        </row>
        <row r="59">
          <cell r="D59">
            <v>0.53000000000000025</v>
          </cell>
          <cell r="E59">
            <v>0.70390000000000019</v>
          </cell>
        </row>
        <row r="60">
          <cell r="D60">
            <v>0.54000000000000026</v>
          </cell>
          <cell r="E60">
            <v>0.71020000000000016</v>
          </cell>
        </row>
        <row r="61">
          <cell r="D61">
            <v>0.55000000000000027</v>
          </cell>
          <cell r="E61">
            <v>0.71650000000000014</v>
          </cell>
        </row>
        <row r="62">
          <cell r="D62">
            <v>0.56000000000000028</v>
          </cell>
          <cell r="E62">
            <v>0.72280000000000011</v>
          </cell>
        </row>
        <row r="63">
          <cell r="D63">
            <v>0.57000000000000028</v>
          </cell>
          <cell r="E63">
            <v>0.72910000000000019</v>
          </cell>
        </row>
        <row r="64">
          <cell r="D64">
            <v>0.58000000000000029</v>
          </cell>
          <cell r="E64">
            <v>0.73540000000000016</v>
          </cell>
        </row>
        <row r="65">
          <cell r="D65">
            <v>0.5900000000000003</v>
          </cell>
          <cell r="E65">
            <v>0.74170000000000025</v>
          </cell>
        </row>
        <row r="66">
          <cell r="D66">
            <v>0.60000000000000031</v>
          </cell>
          <cell r="E66">
            <v>0.74800000000000022</v>
          </cell>
        </row>
        <row r="67">
          <cell r="D67">
            <v>0.61000000000000032</v>
          </cell>
          <cell r="E67">
            <v>0.75430000000000019</v>
          </cell>
        </row>
        <row r="68">
          <cell r="D68">
            <v>0.62000000000000033</v>
          </cell>
          <cell r="E68">
            <v>0.76060000000000016</v>
          </cell>
        </row>
        <row r="69">
          <cell r="D69">
            <v>0.63000000000000034</v>
          </cell>
          <cell r="E69">
            <v>0.76690000000000025</v>
          </cell>
        </row>
        <row r="70">
          <cell r="D70">
            <v>0.64000000000000035</v>
          </cell>
          <cell r="E70">
            <v>0.77320000000000022</v>
          </cell>
        </row>
        <row r="71">
          <cell r="D71">
            <v>0.65000000000000036</v>
          </cell>
          <cell r="E71">
            <v>0.77950000000000019</v>
          </cell>
        </row>
        <row r="72">
          <cell r="D72">
            <v>0.66000000000000036</v>
          </cell>
          <cell r="E72">
            <v>0.78580000000000028</v>
          </cell>
        </row>
        <row r="73">
          <cell r="D73">
            <v>0.67000000000000037</v>
          </cell>
          <cell r="E73">
            <v>0.79210000000000025</v>
          </cell>
        </row>
        <row r="74">
          <cell r="D74">
            <v>0.68000000000000038</v>
          </cell>
          <cell r="E74">
            <v>0.79840000000000022</v>
          </cell>
        </row>
        <row r="75">
          <cell r="D75">
            <v>0.69000000000000039</v>
          </cell>
          <cell r="E75">
            <v>0.80470000000000019</v>
          </cell>
        </row>
        <row r="76">
          <cell r="D76">
            <v>0.7</v>
          </cell>
          <cell r="E76">
            <v>0.81099999999999994</v>
          </cell>
        </row>
        <row r="77">
          <cell r="D77">
            <v>0.71000000000000041</v>
          </cell>
          <cell r="E77">
            <v>0.81730000000000025</v>
          </cell>
        </row>
        <row r="78">
          <cell r="D78">
            <v>0.72000000000000042</v>
          </cell>
          <cell r="E78">
            <v>0.82360000000000022</v>
          </cell>
        </row>
        <row r="79">
          <cell r="D79">
            <v>0.73000000000000043</v>
          </cell>
          <cell r="E79">
            <v>0.8299000000000003</v>
          </cell>
        </row>
        <row r="80">
          <cell r="D80">
            <v>0.74000000000000044</v>
          </cell>
          <cell r="E80">
            <v>0.83620000000000028</v>
          </cell>
        </row>
        <row r="81">
          <cell r="D81">
            <v>0.75000000000000044</v>
          </cell>
          <cell r="E81">
            <v>0.84250000000000025</v>
          </cell>
        </row>
        <row r="82">
          <cell r="D82">
            <v>0.76000000000000045</v>
          </cell>
          <cell r="E82">
            <v>0.84880000000000022</v>
          </cell>
        </row>
        <row r="83">
          <cell r="D83">
            <v>0.77000000000000046</v>
          </cell>
          <cell r="E83">
            <v>0.8551000000000003</v>
          </cell>
        </row>
        <row r="84">
          <cell r="D84">
            <v>0.78000000000000047</v>
          </cell>
          <cell r="E84">
            <v>0.86140000000000028</v>
          </cell>
        </row>
        <row r="85">
          <cell r="D85">
            <v>0.79000000000000048</v>
          </cell>
          <cell r="E85">
            <v>0.86770000000000036</v>
          </cell>
        </row>
        <row r="86">
          <cell r="D86">
            <v>0.8</v>
          </cell>
          <cell r="E86">
            <v>0.874</v>
          </cell>
        </row>
        <row r="87">
          <cell r="D87">
            <v>0.81</v>
          </cell>
          <cell r="E87">
            <v>0.88030000000000008</v>
          </cell>
        </row>
        <row r="88">
          <cell r="D88">
            <v>0.82000000000000006</v>
          </cell>
          <cell r="E88">
            <v>0.88660000000000005</v>
          </cell>
        </row>
        <row r="89">
          <cell r="D89">
            <v>0.83000000000000007</v>
          </cell>
          <cell r="E89">
            <v>0.89290000000000003</v>
          </cell>
        </row>
        <row r="90">
          <cell r="D90">
            <v>0.84000000000000008</v>
          </cell>
          <cell r="E90">
            <v>0.8992</v>
          </cell>
        </row>
        <row r="91">
          <cell r="D91">
            <v>0.85000000000000009</v>
          </cell>
          <cell r="E91">
            <v>0.90550000000000008</v>
          </cell>
        </row>
        <row r="92">
          <cell r="D92">
            <v>0.8600000000000001</v>
          </cell>
          <cell r="E92">
            <v>0.91180000000000005</v>
          </cell>
        </row>
        <row r="93">
          <cell r="D93">
            <v>0.87000000000000011</v>
          </cell>
          <cell r="E93">
            <v>0.91810000000000003</v>
          </cell>
        </row>
        <row r="94">
          <cell r="D94">
            <v>0.88000000000000012</v>
          </cell>
          <cell r="E94">
            <v>0.92440000000000011</v>
          </cell>
        </row>
        <row r="95">
          <cell r="D95">
            <v>0.89000000000000012</v>
          </cell>
          <cell r="E95">
            <v>0.93070000000000008</v>
          </cell>
        </row>
        <row r="96">
          <cell r="D96">
            <v>0.90000000000000013</v>
          </cell>
          <cell r="E96">
            <v>0.93700000000000006</v>
          </cell>
        </row>
        <row r="97">
          <cell r="D97">
            <v>0.91000000000000014</v>
          </cell>
          <cell r="E97">
            <v>0.94330000000000014</v>
          </cell>
        </row>
        <row r="98">
          <cell r="D98">
            <v>0.92000000000000015</v>
          </cell>
          <cell r="E98">
            <v>0.94960000000000011</v>
          </cell>
        </row>
        <row r="99">
          <cell r="D99">
            <v>0.93000000000000016</v>
          </cell>
          <cell r="E99">
            <v>0.95590000000000008</v>
          </cell>
        </row>
        <row r="100">
          <cell r="D100">
            <v>0.94000000000000017</v>
          </cell>
          <cell r="E100">
            <v>0.96220000000000006</v>
          </cell>
        </row>
        <row r="101">
          <cell r="D101">
            <v>0.95000000000000018</v>
          </cell>
          <cell r="E101">
            <v>0.96850000000000014</v>
          </cell>
        </row>
        <row r="102">
          <cell r="D102">
            <v>0.96000000000000019</v>
          </cell>
          <cell r="E102">
            <v>0.97480000000000011</v>
          </cell>
        </row>
        <row r="103">
          <cell r="D103">
            <v>0.9700000000000002</v>
          </cell>
          <cell r="E103">
            <v>0.98110000000000008</v>
          </cell>
        </row>
        <row r="104">
          <cell r="D104">
            <v>0.9800000000000002</v>
          </cell>
          <cell r="E104">
            <v>0.98740000000000017</v>
          </cell>
        </row>
        <row r="105">
          <cell r="D105">
            <v>0.99000000000000021</v>
          </cell>
          <cell r="E105">
            <v>0.99370000000000014</v>
          </cell>
        </row>
        <row r="106">
          <cell r="D106">
            <v>1.0000000000000002</v>
          </cell>
          <cell r="E106">
            <v>1.0000000000000002</v>
          </cell>
        </row>
      </sheetData>
      <sheetData sheetId="4">
        <row r="5">
          <cell r="D5" t="str">
            <v>Frost Days</v>
          </cell>
          <cell r="E5" t="str">
            <v>fNutr</v>
          </cell>
        </row>
        <row r="6">
          <cell r="D6">
            <v>0</v>
          </cell>
          <cell r="E6">
            <v>1</v>
          </cell>
        </row>
        <row r="7">
          <cell r="D7">
            <v>1</v>
          </cell>
          <cell r="E7">
            <v>0.96666666666666667</v>
          </cell>
        </row>
        <row r="8">
          <cell r="D8">
            <v>2</v>
          </cell>
          <cell r="E8">
            <v>0.93333333333333335</v>
          </cell>
        </row>
        <row r="9">
          <cell r="D9">
            <v>3</v>
          </cell>
          <cell r="E9">
            <v>0.9</v>
          </cell>
        </row>
        <row r="10">
          <cell r="D10">
            <v>4</v>
          </cell>
          <cell r="E10">
            <v>0.8666666666666667</v>
          </cell>
        </row>
        <row r="11">
          <cell r="D11">
            <v>5</v>
          </cell>
          <cell r="E11">
            <v>0.83333333333333337</v>
          </cell>
        </row>
        <row r="12">
          <cell r="D12">
            <v>6</v>
          </cell>
          <cell r="E12">
            <v>0.8</v>
          </cell>
        </row>
        <row r="13">
          <cell r="D13">
            <v>7</v>
          </cell>
          <cell r="E13">
            <v>0.76666666666666661</v>
          </cell>
        </row>
        <row r="14">
          <cell r="D14">
            <v>8</v>
          </cell>
          <cell r="E14">
            <v>0.73333333333333339</v>
          </cell>
        </row>
        <row r="15">
          <cell r="D15">
            <v>9</v>
          </cell>
          <cell r="E15">
            <v>0.7</v>
          </cell>
        </row>
        <row r="16">
          <cell r="D16">
            <v>10</v>
          </cell>
          <cell r="E16">
            <v>0.66666666666666674</v>
          </cell>
        </row>
        <row r="17">
          <cell r="D17">
            <v>11</v>
          </cell>
          <cell r="E17">
            <v>0.6333333333333333</v>
          </cell>
        </row>
        <row r="18">
          <cell r="D18">
            <v>12</v>
          </cell>
          <cell r="E18">
            <v>0.6</v>
          </cell>
        </row>
        <row r="19">
          <cell r="D19">
            <v>13</v>
          </cell>
          <cell r="E19">
            <v>0.56666666666666665</v>
          </cell>
        </row>
        <row r="20">
          <cell r="D20">
            <v>14</v>
          </cell>
          <cell r="E20">
            <v>0.53333333333333333</v>
          </cell>
        </row>
        <row r="21">
          <cell r="D21">
            <v>15</v>
          </cell>
          <cell r="E21">
            <v>0.5</v>
          </cell>
        </row>
        <row r="22">
          <cell r="D22">
            <v>16</v>
          </cell>
          <cell r="E22">
            <v>0.46666666666666667</v>
          </cell>
        </row>
        <row r="23">
          <cell r="D23">
            <v>17</v>
          </cell>
          <cell r="E23">
            <v>0.43333333333333335</v>
          </cell>
        </row>
        <row r="24">
          <cell r="D24">
            <v>18</v>
          </cell>
          <cell r="E24">
            <v>0.4</v>
          </cell>
        </row>
        <row r="25">
          <cell r="D25">
            <v>19</v>
          </cell>
          <cell r="E25">
            <v>0.3666666666666667</v>
          </cell>
        </row>
        <row r="26">
          <cell r="D26">
            <v>20</v>
          </cell>
          <cell r="E26">
            <v>0.33333333333333337</v>
          </cell>
        </row>
        <row r="27">
          <cell r="D27">
            <v>21</v>
          </cell>
          <cell r="E27">
            <v>0.30000000000000004</v>
          </cell>
        </row>
        <row r="28">
          <cell r="D28">
            <v>22</v>
          </cell>
          <cell r="E28">
            <v>0.26666666666666672</v>
          </cell>
        </row>
        <row r="29">
          <cell r="D29">
            <v>23</v>
          </cell>
          <cell r="E29">
            <v>0.23333333333333328</v>
          </cell>
        </row>
        <row r="30">
          <cell r="D30">
            <v>24</v>
          </cell>
          <cell r="E30">
            <v>0.19999999999999996</v>
          </cell>
        </row>
        <row r="31">
          <cell r="D31">
            <v>25</v>
          </cell>
          <cell r="E31">
            <v>0.16666666666666663</v>
          </cell>
        </row>
        <row r="32">
          <cell r="D32">
            <v>26</v>
          </cell>
          <cell r="E32">
            <v>0.1333333333333333</v>
          </cell>
        </row>
        <row r="33">
          <cell r="D33">
            <v>27</v>
          </cell>
          <cell r="E33">
            <v>9.9999999999999978E-2</v>
          </cell>
        </row>
        <row r="34">
          <cell r="D34">
            <v>28</v>
          </cell>
          <cell r="E34">
            <v>6.6666666666666652E-2</v>
          </cell>
        </row>
        <row r="35">
          <cell r="D35">
            <v>29</v>
          </cell>
          <cell r="E35">
            <v>3.3333333333333326E-2</v>
          </cell>
        </row>
        <row r="36">
          <cell r="D36">
            <v>30</v>
          </cell>
          <cell r="E36">
            <v>0</v>
          </cell>
        </row>
      </sheetData>
      <sheetData sheetId="5">
        <row r="5">
          <cell r="D5" t="str">
            <v>Age</v>
          </cell>
          <cell r="E5" t="str">
            <v>RelAge</v>
          </cell>
          <cell r="F5" t="str">
            <v>fNutr</v>
          </cell>
        </row>
        <row r="6">
          <cell r="D6">
            <v>0</v>
          </cell>
          <cell r="E6">
            <v>0</v>
          </cell>
          <cell r="F6">
            <v>1</v>
          </cell>
        </row>
        <row r="7">
          <cell r="D7">
            <v>1</v>
          </cell>
          <cell r="E7">
            <v>3.3333333333333335E-3</v>
          </cell>
          <cell r="F7">
            <v>0.99999999984842747</v>
          </cell>
        </row>
        <row r="8">
          <cell r="D8">
            <v>2</v>
          </cell>
          <cell r="E8">
            <v>6.6666666666666671E-3</v>
          </cell>
          <cell r="F8">
            <v>0.99999999757483926</v>
          </cell>
        </row>
        <row r="9">
          <cell r="D9">
            <v>3</v>
          </cell>
          <cell r="E9">
            <v>0.01</v>
          </cell>
          <cell r="F9">
            <v>0.99999998772262344</v>
          </cell>
        </row>
        <row r="10">
          <cell r="D10">
            <v>4</v>
          </cell>
          <cell r="E10">
            <v>1.3333333333333334E-2</v>
          </cell>
          <cell r="F10">
            <v>0.9999999611974284</v>
          </cell>
        </row>
        <row r="11">
          <cell r="D11">
            <v>5</v>
          </cell>
          <cell r="E11">
            <v>1.6666666666666666E-2</v>
          </cell>
          <cell r="F11">
            <v>0.99999990526716453</v>
          </cell>
        </row>
        <row r="12">
          <cell r="D12">
            <v>6</v>
          </cell>
          <cell r="E12">
            <v>0.02</v>
          </cell>
          <cell r="F12">
            <v>0.99999980356201257</v>
          </cell>
        </row>
        <row r="13">
          <cell r="D13">
            <v>7</v>
          </cell>
          <cell r="E13">
            <v>2.3333333333333334E-2</v>
          </cell>
          <cell r="F13">
            <v>0.99999963607443754</v>
          </cell>
        </row>
        <row r="14">
          <cell r="D14">
            <v>8</v>
          </cell>
          <cell r="E14">
            <v>2.6666666666666668E-2</v>
          </cell>
          <cell r="F14">
            <v>0.99999937915921655</v>
          </cell>
        </row>
        <row r="15">
          <cell r="D15">
            <v>9</v>
          </cell>
          <cell r="E15">
            <v>0.03</v>
          </cell>
          <cell r="F15">
            <v>0.99999900553348176</v>
          </cell>
        </row>
        <row r="16">
          <cell r="D16">
            <v>10</v>
          </cell>
          <cell r="E16">
            <v>3.3333333333333333E-2</v>
          </cell>
          <cell r="F16">
            <v>0.99999848427678739</v>
          </cell>
        </row>
        <row r="17">
          <cell r="D17">
            <v>11</v>
          </cell>
          <cell r="E17">
            <v>3.6666666666666667E-2</v>
          </cell>
          <cell r="F17">
            <v>0.9999977808312055</v>
          </cell>
        </row>
        <row r="18">
          <cell r="D18">
            <v>12</v>
          </cell>
          <cell r="E18">
            <v>0.04</v>
          </cell>
          <cell r="F18">
            <v>0.99999685700146068</v>
          </cell>
        </row>
        <row r="19">
          <cell r="D19">
            <v>13</v>
          </cell>
          <cell r="E19">
            <v>4.3333333333333335E-2</v>
          </cell>
          <cell r="F19">
            <v>0.99999567095511133</v>
          </cell>
        </row>
        <row r="20">
          <cell r="D20">
            <v>14</v>
          </cell>
          <cell r="E20">
            <v>4.6666666666666669E-2</v>
          </cell>
          <cell r="F20">
            <v>0.99999417722278539</v>
          </cell>
        </row>
        <row r="21">
          <cell r="D21">
            <v>15</v>
          </cell>
          <cell r="E21">
            <v>0.05</v>
          </cell>
          <cell r="F21">
            <v>0.99999232669848537</v>
          </cell>
        </row>
        <row r="22">
          <cell r="D22">
            <v>16</v>
          </cell>
          <cell r="E22">
            <v>5.3333333333333337E-2</v>
          </cell>
          <cell r="F22">
            <v>0.99999006663996992</v>
          </cell>
        </row>
        <row r="23">
          <cell r="D23">
            <v>17</v>
          </cell>
          <cell r="E23">
            <v>5.6666666666666664E-2</v>
          </cell>
          <cell r="F23">
            <v>0.99998734066922812</v>
          </cell>
        </row>
        <row r="24">
          <cell r="D24">
            <v>18</v>
          </cell>
          <cell r="E24">
            <v>0.06</v>
          </cell>
          <cell r="F24">
            <v>0.99998408877305656</v>
          </cell>
        </row>
        <row r="25">
          <cell r="D25">
            <v>19</v>
          </cell>
          <cell r="E25">
            <v>6.3333333333333339E-2</v>
          </cell>
          <cell r="F25">
            <v>0.99998024730375701</v>
          </cell>
        </row>
        <row r="26">
          <cell r="D26">
            <v>20</v>
          </cell>
          <cell r="E26">
            <v>6.6666666666666666E-2</v>
          </cell>
          <cell r="F26">
            <v>0.99997574897996522</v>
          </cell>
        </row>
        <row r="27">
          <cell r="D27">
            <v>21</v>
          </cell>
          <cell r="E27">
            <v>7.0000000000000007E-2</v>
          </cell>
          <cell r="F27">
            <v>0.99997052288763344</v>
          </cell>
        </row>
        <row r="28">
          <cell r="D28">
            <v>22</v>
          </cell>
          <cell r="E28">
            <v>7.3333333333333334E-2</v>
          </cell>
          <cell r="F28">
            <v>0.99996449448117808</v>
          </cell>
        </row>
        <row r="29">
          <cell r="D29">
            <v>23</v>
          </cell>
          <cell r="E29">
            <v>7.6666666666666661E-2</v>
          </cell>
          <cell r="F29">
            <v>0.99995758558481262</v>
          </cell>
        </row>
        <row r="30">
          <cell r="D30">
            <v>24</v>
          </cell>
          <cell r="E30">
            <v>0.08</v>
          </cell>
          <cell r="F30">
            <v>0.99994971439408642</v>
          </cell>
        </row>
        <row r="31">
          <cell r="D31">
            <v>25</v>
          </cell>
          <cell r="E31">
            <v>8.3333333333333329E-2</v>
          </cell>
          <cell r="F31">
            <v>0.99994079547764592</v>
          </cell>
        </row>
        <row r="32">
          <cell r="D32">
            <v>26</v>
          </cell>
          <cell r="E32">
            <v>8.666666666666667E-2</v>
          </cell>
          <cell r="F32">
            <v>0.99993073977924152</v>
          </cell>
        </row>
        <row r="33">
          <cell r="D33">
            <v>27</v>
          </cell>
          <cell r="E33">
            <v>0.09</v>
          </cell>
          <cell r="F33">
            <v>0.99991945462000131</v>
          </cell>
        </row>
        <row r="34">
          <cell r="D34">
            <v>28</v>
          </cell>
          <cell r="E34">
            <v>9.3333333333333338E-2</v>
          </cell>
          <cell r="F34">
            <v>0.99990684370099281</v>
          </cell>
        </row>
        <row r="35">
          <cell r="D35">
            <v>29</v>
          </cell>
          <cell r="E35">
            <v>9.6666666666666665E-2</v>
          </cell>
          <cell r="F35">
            <v>0.99989280710609962</v>
          </cell>
        </row>
        <row r="36">
          <cell r="D36">
            <v>30</v>
          </cell>
          <cell r="E36">
            <v>0.1</v>
          </cell>
          <cell r="F36">
            <v>0.99987724130523192</v>
          </cell>
        </row>
        <row r="37">
          <cell r="D37">
            <v>31</v>
          </cell>
          <cell r="E37">
            <v>0.10333333333333333</v>
          </cell>
          <cell r="F37">
            <v>0.999860039157901</v>
          </cell>
        </row>
        <row r="38">
          <cell r="D38">
            <v>32</v>
          </cell>
          <cell r="E38">
            <v>0.10666666666666667</v>
          </cell>
          <cell r="F38">
            <v>0.99984108991718357</v>
          </cell>
        </row>
        <row r="39">
          <cell r="D39">
            <v>33</v>
          </cell>
          <cell r="E39">
            <v>0.11</v>
          </cell>
          <cell r="F39">
            <v>0.99982027923409722</v>
          </cell>
        </row>
        <row r="40">
          <cell r="D40">
            <v>34</v>
          </cell>
          <cell r="E40">
            <v>0.11333333333333333</v>
          </cell>
          <cell r="F40">
            <v>0.99979748916242406</v>
          </cell>
        </row>
        <row r="41">
          <cell r="D41">
            <v>35</v>
          </cell>
          <cell r="E41">
            <v>0.11666666666666667</v>
          </cell>
          <cell r="F41">
            <v>0.99977259816400255</v>
          </cell>
        </row>
        <row r="42">
          <cell r="D42">
            <v>36</v>
          </cell>
          <cell r="E42">
            <v>0.12</v>
          </cell>
          <cell r="F42">
            <v>0.99974548111452322</v>
          </cell>
        </row>
        <row r="43">
          <cell r="D43">
            <v>37</v>
          </cell>
          <cell r="E43">
            <v>0.12333333333333334</v>
          </cell>
          <cell r="F43">
            <v>0.99971600930985538</v>
          </cell>
        </row>
        <row r="44">
          <cell r="D44">
            <v>38</v>
          </cell>
          <cell r="E44">
            <v>0.12666666666666668</v>
          </cell>
          <cell r="F44">
            <v>0.99968405047293685</v>
          </cell>
        </row>
        <row r="45">
          <cell r="D45">
            <v>39</v>
          </cell>
          <cell r="E45">
            <v>0.13</v>
          </cell>
          <cell r="F45">
            <v>0.99964946876126126</v>
          </cell>
        </row>
        <row r="46">
          <cell r="D46">
            <v>40</v>
          </cell>
          <cell r="E46">
            <v>0.13333333333333333</v>
          </cell>
          <cell r="F46">
            <v>0.99961212477499028</v>
          </cell>
        </row>
        <row r="47">
          <cell r="D47">
            <v>41</v>
          </cell>
          <cell r="E47">
            <v>0.13666666666666666</v>
          </cell>
          <cell r="F47">
            <v>0.99957187556573057</v>
          </cell>
        </row>
        <row r="48">
          <cell r="D48">
            <v>42</v>
          </cell>
          <cell r="E48">
            <v>0.14000000000000001</v>
          </cell>
          <cell r="F48">
            <v>0.99952857464600664</v>
          </cell>
        </row>
        <row r="49">
          <cell r="D49">
            <v>43</v>
          </cell>
          <cell r="E49">
            <v>0.14333333333333334</v>
          </cell>
          <cell r="F49">
            <v>0.99948207199946515</v>
          </cell>
        </row>
        <row r="50">
          <cell r="D50">
            <v>44</v>
          </cell>
          <cell r="E50">
            <v>0.14666666666666667</v>
          </cell>
          <cell r="F50">
            <v>0.99943221409184646</v>
          </cell>
        </row>
        <row r="51">
          <cell r="D51">
            <v>45</v>
          </cell>
          <cell r="E51">
            <v>0.15</v>
          </cell>
          <cell r="F51">
            <v>0.99937884388276244</v>
          </cell>
        </row>
        <row r="52">
          <cell r="D52">
            <v>46</v>
          </cell>
          <cell r="E52">
            <v>0.15333333333333332</v>
          </cell>
          <cell r="F52">
            <v>0.99932180083831446</v>
          </cell>
        </row>
        <row r="53">
          <cell r="D53">
            <v>47</v>
          </cell>
          <cell r="E53">
            <v>0.15666666666666668</v>
          </cell>
          <cell r="F53">
            <v>0.99926092094459251</v>
          </cell>
        </row>
        <row r="54">
          <cell r="D54">
            <v>48</v>
          </cell>
          <cell r="E54">
            <v>0.16</v>
          </cell>
          <cell r="F54">
            <v>0.99919603672209256</v>
          </cell>
        </row>
        <row r="55">
          <cell r="D55">
            <v>49</v>
          </cell>
          <cell r="E55">
            <v>0.16333333333333333</v>
          </cell>
          <cell r="F55">
            <v>0.99912697724109334</v>
          </cell>
        </row>
        <row r="56">
          <cell r="D56">
            <v>50</v>
          </cell>
          <cell r="E56">
            <v>0.16666666666666666</v>
          </cell>
          <cell r="F56">
            <v>0.99905356813803081</v>
          </cell>
        </row>
        <row r="57">
          <cell r="D57">
            <v>51</v>
          </cell>
          <cell r="E57">
            <v>0.17</v>
          </cell>
          <cell r="F57">
            <v>0.99897563163291114</v>
          </cell>
        </row>
        <row r="58">
          <cell r="D58">
            <v>52</v>
          </cell>
          <cell r="E58">
            <v>0.17333333333333334</v>
          </cell>
          <cell r="F58">
            <v>0.99889298654780645</v>
          </cell>
        </row>
        <row r="59">
          <cell r="D59">
            <v>53</v>
          </cell>
          <cell r="E59">
            <v>0.17666666666666667</v>
          </cell>
          <cell r="F59">
            <v>0.99880544832646889</v>
          </cell>
        </row>
        <row r="60">
          <cell r="D60">
            <v>54</v>
          </cell>
          <cell r="E60">
            <v>0.18</v>
          </cell>
          <cell r="F60">
            <v>0.99871282905511294</v>
          </cell>
        </row>
        <row r="61">
          <cell r="D61">
            <v>55</v>
          </cell>
          <cell r="E61">
            <v>0.18333333333333332</v>
          </cell>
          <cell r="F61">
            <v>0.99861493748440255</v>
          </cell>
        </row>
        <row r="62">
          <cell r="D62">
            <v>56</v>
          </cell>
          <cell r="E62">
            <v>0.18666666666666668</v>
          </cell>
          <cell r="F62">
            <v>0.99851157905268895</v>
          </cell>
        </row>
        <row r="63">
          <cell r="D63">
            <v>57</v>
          </cell>
          <cell r="E63">
            <v>0.19</v>
          </cell>
          <cell r="F63">
            <v>0.99840255591054305</v>
          </cell>
        </row>
        <row r="64">
          <cell r="D64">
            <v>58</v>
          </cell>
          <cell r="E64">
            <v>0.19333333333333333</v>
          </cell>
          <cell r="F64">
            <v>0.99828766694662485</v>
          </cell>
        </row>
        <row r="65">
          <cell r="D65">
            <v>59</v>
          </cell>
          <cell r="E65">
            <v>0.19666666666666666</v>
          </cell>
          <cell r="F65">
            <v>0.99816670781493477</v>
          </cell>
        </row>
        <row r="66">
          <cell r="D66">
            <v>60</v>
          </cell>
          <cell r="E66">
            <v>0.2</v>
          </cell>
          <cell r="F66">
            <v>0.99803947096349288</v>
          </cell>
        </row>
        <row r="67">
          <cell r="D67">
            <v>61</v>
          </cell>
          <cell r="E67">
            <v>0.20333333333333334</v>
          </cell>
          <cell r="F67">
            <v>0.99790574566448687</v>
          </cell>
        </row>
        <row r="68">
          <cell r="D68">
            <v>62</v>
          </cell>
          <cell r="E68">
            <v>0.20666666666666667</v>
          </cell>
          <cell r="F68">
            <v>0.99776531804593904</v>
          </cell>
        </row>
        <row r="69">
          <cell r="D69">
            <v>63</v>
          </cell>
          <cell r="E69">
            <v>0.21</v>
          </cell>
          <cell r="F69">
            <v>0.99761797112493178</v>
          </cell>
        </row>
        <row r="70">
          <cell r="D70">
            <v>64</v>
          </cell>
          <cell r="E70">
            <v>0.21333333333333335</v>
          </cell>
          <cell r="F70">
            <v>0.99746348484244141</v>
          </cell>
        </row>
        <row r="71">
          <cell r="D71">
            <v>65</v>
          </cell>
          <cell r="E71">
            <v>0.21666666666666667</v>
          </cell>
          <cell r="F71">
            <v>0.99730163609982159</v>
          </cell>
        </row>
        <row r="72">
          <cell r="D72">
            <v>66</v>
          </cell>
          <cell r="E72">
            <v>0.22</v>
          </cell>
          <cell r="F72">
            <v>0.99713219879698423</v>
          </cell>
        </row>
        <row r="73">
          <cell r="D73">
            <v>67</v>
          </cell>
          <cell r="E73">
            <v>0.22333333333333333</v>
          </cell>
          <cell r="F73">
            <v>0.99695494387232142</v>
          </cell>
        </row>
        <row r="74">
          <cell r="D74">
            <v>68</v>
          </cell>
          <cell r="E74">
            <v>0.22666666666666666</v>
          </cell>
          <cell r="F74">
            <v>0.99676963934441354</v>
          </cell>
        </row>
        <row r="75">
          <cell r="D75">
            <v>69</v>
          </cell>
          <cell r="E75">
            <v>0.23</v>
          </cell>
          <cell r="F75">
            <v>0.99657605035556751</v>
          </cell>
        </row>
        <row r="76">
          <cell r="D76">
            <v>70</v>
          </cell>
          <cell r="E76">
            <v>0.23333333333333334</v>
          </cell>
          <cell r="F76">
            <v>0.99637393921723105</v>
          </cell>
        </row>
        <row r="77">
          <cell r="D77">
            <v>71</v>
          </cell>
          <cell r="E77">
            <v>0.23666666666666666</v>
          </cell>
          <cell r="F77">
            <v>0.99616306545732491</v>
          </cell>
        </row>
        <row r="78">
          <cell r="D78">
            <v>72</v>
          </cell>
          <cell r="E78">
            <v>0.24</v>
          </cell>
          <cell r="F78">
            <v>0.99594318586953678</v>
          </cell>
        </row>
        <row r="79">
          <cell r="D79">
            <v>73</v>
          </cell>
          <cell r="E79">
            <v>0.24333333333333335</v>
          </cell>
          <cell r="F79">
            <v>0.99571405456462347</v>
          </cell>
        </row>
        <row r="80">
          <cell r="D80">
            <v>74</v>
          </cell>
          <cell r="E80">
            <v>0.24666666666666667</v>
          </cell>
          <cell r="F80">
            <v>0.99547542302375536</v>
          </cell>
        </row>
        <row r="81">
          <cell r="D81">
            <v>75</v>
          </cell>
          <cell r="E81">
            <v>0.25</v>
          </cell>
          <cell r="F81">
            <v>0.99522704015395669</v>
          </cell>
        </row>
        <row r="82">
          <cell r="D82">
            <v>76</v>
          </cell>
          <cell r="E82">
            <v>0.25333333333333335</v>
          </cell>
          <cell r="F82">
            <v>0.99496865234566922</v>
          </cell>
        </row>
        <row r="83">
          <cell r="D83">
            <v>77</v>
          </cell>
          <cell r="E83">
            <v>0.25666666666666665</v>
          </cell>
          <cell r="F83">
            <v>0.99470000353249255</v>
          </cell>
        </row>
        <row r="84">
          <cell r="D84">
            <v>78</v>
          </cell>
          <cell r="E84">
            <v>0.26</v>
          </cell>
          <cell r="F84">
            <v>0.99442083525312874</v>
          </cell>
        </row>
        <row r="85">
          <cell r="D85">
            <v>79</v>
          </cell>
          <cell r="E85">
            <v>0.26333333333333331</v>
          </cell>
          <cell r="F85">
            <v>0.99413088671557737</v>
          </cell>
        </row>
        <row r="86">
          <cell r="D86">
            <v>80</v>
          </cell>
          <cell r="E86">
            <v>0.26666666666666666</v>
          </cell>
          <cell r="F86">
            <v>0.99382989486361539</v>
          </cell>
        </row>
        <row r="87">
          <cell r="D87">
            <v>81</v>
          </cell>
          <cell r="E87">
            <v>0.27</v>
          </cell>
          <cell r="F87">
            <v>0.99351759444559484</v>
          </cell>
        </row>
        <row r="88">
          <cell r="D88">
            <v>82</v>
          </cell>
          <cell r="E88">
            <v>0.27333333333333332</v>
          </cell>
          <cell r="F88">
            <v>0.99319371808559997</v>
          </cell>
        </row>
        <row r="89">
          <cell r="D89">
            <v>83</v>
          </cell>
          <cell r="E89">
            <v>0.27666666666666667</v>
          </cell>
          <cell r="F89">
            <v>0.99285799635698757</v>
          </cell>
        </row>
        <row r="90">
          <cell r="D90">
            <v>84</v>
          </cell>
          <cell r="E90">
            <v>0.28000000000000003</v>
          </cell>
          <cell r="F90">
            <v>0.99251015785835173</v>
          </cell>
        </row>
        <row r="91">
          <cell r="D91">
            <v>85</v>
          </cell>
          <cell r="E91">
            <v>0.28333333333333333</v>
          </cell>
          <cell r="F91">
            <v>0.99214992929193613</v>
          </cell>
        </row>
        <row r="92">
          <cell r="D92">
            <v>86</v>
          </cell>
          <cell r="E92">
            <v>0.28666666666666668</v>
          </cell>
          <cell r="F92">
            <v>0.99177703554452534</v>
          </cell>
        </row>
        <row r="93">
          <cell r="D93">
            <v>87</v>
          </cell>
          <cell r="E93">
            <v>0.28999999999999998</v>
          </cell>
          <cell r="F93">
            <v>0.99139119977084134</v>
          </cell>
        </row>
        <row r="94">
          <cell r="D94">
            <v>88</v>
          </cell>
          <cell r="E94">
            <v>0.29333333333333333</v>
          </cell>
          <cell r="F94">
            <v>0.99099214347946962</v>
          </cell>
        </row>
        <row r="95">
          <cell r="D95">
            <v>89</v>
          </cell>
          <cell r="E95">
            <v>0.29666666666666669</v>
          </cell>
          <cell r="F95">
            <v>0.9905795866213386</v>
          </cell>
        </row>
        <row r="96">
          <cell r="D96">
            <v>90</v>
          </cell>
          <cell r="E96">
            <v>0.3</v>
          </cell>
          <cell r="F96">
            <v>0.99015324768077062</v>
          </cell>
        </row>
        <row r="97">
          <cell r="D97">
            <v>91</v>
          </cell>
          <cell r="E97">
            <v>0.30333333333333334</v>
          </cell>
          <cell r="F97">
            <v>0.98971284376912561</v>
          </cell>
        </row>
        <row r="98">
          <cell r="D98">
            <v>92</v>
          </cell>
          <cell r="E98">
            <v>0.30666666666666664</v>
          </cell>
          <cell r="F98">
            <v>0.98925809072105098</v>
          </cell>
        </row>
        <row r="99">
          <cell r="D99">
            <v>93</v>
          </cell>
          <cell r="E99">
            <v>0.31</v>
          </cell>
          <cell r="F99">
            <v>0.98878870319335399</v>
          </cell>
        </row>
        <row r="100">
          <cell r="D100">
            <v>94</v>
          </cell>
          <cell r="E100">
            <v>0.31333333333333335</v>
          </cell>
          <cell r="F100">
            <v>0.98830439476650478</v>
          </cell>
        </row>
        <row r="101">
          <cell r="D101">
            <v>95</v>
          </cell>
          <cell r="E101">
            <v>0.31666666666666665</v>
          </cell>
          <cell r="F101">
            <v>0.98780487804878048</v>
          </cell>
        </row>
        <row r="102">
          <cell r="D102">
            <v>96</v>
          </cell>
          <cell r="E102">
            <v>0.32</v>
          </cell>
          <cell r="F102">
            <v>0.98728986478305403</v>
          </cell>
        </row>
        <row r="103">
          <cell r="D103">
            <v>97</v>
          </cell>
          <cell r="E103">
            <v>0.32333333333333331</v>
          </cell>
          <cell r="F103">
            <v>0.98675906595623297</v>
          </cell>
        </row>
        <row r="104">
          <cell r="D104">
            <v>98</v>
          </cell>
          <cell r="E104">
            <v>0.32666666666666666</v>
          </cell>
          <cell r="F104">
            <v>0.98621219191134479</v>
          </cell>
        </row>
        <row r="105">
          <cell r="D105">
            <v>99</v>
          </cell>
          <cell r="E105">
            <v>0.33</v>
          </cell>
          <cell r="F105">
            <v>0.98564895246226758</v>
          </cell>
        </row>
        <row r="106">
          <cell r="D106">
            <v>100</v>
          </cell>
          <cell r="E106">
            <v>0.33333333333333331</v>
          </cell>
          <cell r="F106">
            <v>0.98506905701109948</v>
          </cell>
        </row>
        <row r="107">
          <cell r="D107">
            <v>101</v>
          </cell>
          <cell r="E107">
            <v>0.33666666666666667</v>
          </cell>
          <cell r="F107">
            <v>0.98447221466815316</v>
          </cell>
        </row>
        <row r="108">
          <cell r="D108">
            <v>102</v>
          </cell>
          <cell r="E108">
            <v>0.34</v>
          </cell>
          <cell r="F108">
            <v>0.9838581343745666</v>
          </cell>
        </row>
        <row r="109">
          <cell r="D109">
            <v>103</v>
          </cell>
          <cell r="E109">
            <v>0.34333333333333332</v>
          </cell>
          <cell r="F109">
            <v>0.9832265250275114</v>
          </cell>
        </row>
        <row r="110">
          <cell r="D110">
            <v>104</v>
          </cell>
          <cell r="E110">
            <v>0.34666666666666668</v>
          </cell>
          <cell r="F110">
            <v>0.98257709560797613</v>
          </cell>
        </row>
        <row r="111">
          <cell r="D111">
            <v>105</v>
          </cell>
          <cell r="E111">
            <v>0.35</v>
          </cell>
          <cell r="F111">
            <v>0.98190955531110147</v>
          </cell>
        </row>
        <row r="112">
          <cell r="D112">
            <v>106</v>
          </cell>
          <cell r="E112">
            <v>0.35333333333333333</v>
          </cell>
          <cell r="F112">
            <v>0.98122361367904032</v>
          </cell>
        </row>
        <row r="113">
          <cell r="D113">
            <v>107</v>
          </cell>
          <cell r="E113">
            <v>0.35666666666666669</v>
          </cell>
          <cell r="F113">
            <v>0.9805189807363085</v>
          </cell>
        </row>
        <row r="114">
          <cell r="D114">
            <v>108</v>
          </cell>
          <cell r="E114">
            <v>0.36</v>
          </cell>
          <cell r="F114">
            <v>0.97979536712758952</v>
          </cell>
        </row>
        <row r="115">
          <cell r="D115">
            <v>109</v>
          </cell>
          <cell r="E115">
            <v>0.36333333333333334</v>
          </cell>
          <cell r="F115">
            <v>0.97905248425795577</v>
          </cell>
        </row>
        <row r="116">
          <cell r="D116">
            <v>110</v>
          </cell>
          <cell r="E116">
            <v>0.36666666666666664</v>
          </cell>
          <cell r="F116">
            <v>0.97829004443545686</v>
          </cell>
        </row>
        <row r="117">
          <cell r="D117">
            <v>111</v>
          </cell>
          <cell r="E117">
            <v>0.37</v>
          </cell>
          <cell r="F117">
            <v>0.97750776101603198</v>
          </cell>
        </row>
        <row r="118">
          <cell r="D118">
            <v>112</v>
          </cell>
          <cell r="E118">
            <v>0.37333333333333335</v>
          </cell>
          <cell r="F118">
            <v>0.97670534855068625</v>
          </cell>
        </row>
        <row r="119">
          <cell r="D119">
            <v>113</v>
          </cell>
          <cell r="E119">
            <v>0.37666666666666665</v>
          </cell>
          <cell r="F119">
            <v>0.97588252293487976</v>
          </cell>
        </row>
        <row r="120">
          <cell r="D120">
            <v>114</v>
          </cell>
          <cell r="E120">
            <v>0.38</v>
          </cell>
          <cell r="F120">
            <v>0.97503900156006229</v>
          </cell>
        </row>
        <row r="121">
          <cell r="D121">
            <v>115</v>
          </cell>
          <cell r="E121">
            <v>0.38333333333333336</v>
          </cell>
          <cell r="F121">
            <v>0.9741745034672894</v>
          </cell>
        </row>
        <row r="122">
          <cell r="D122">
            <v>116</v>
          </cell>
          <cell r="E122">
            <v>0.38666666666666666</v>
          </cell>
          <cell r="F122">
            <v>0.97328874950284638</v>
          </cell>
        </row>
        <row r="123">
          <cell r="D123">
            <v>117</v>
          </cell>
          <cell r="E123">
            <v>0.39</v>
          </cell>
          <cell r="F123">
            <v>0.97238146247580681</v>
          </cell>
        </row>
        <row r="124">
          <cell r="D124">
            <v>118</v>
          </cell>
          <cell r="E124">
            <v>0.39333333333333331</v>
          </cell>
          <cell r="F124">
            <v>0.971452367317443</v>
          </cell>
        </row>
        <row r="125">
          <cell r="D125">
            <v>119</v>
          </cell>
          <cell r="E125">
            <v>0.39666666666666667</v>
          </cell>
          <cell r="F125">
            <v>0.97050119124240175</v>
          </cell>
        </row>
        <row r="126">
          <cell r="D126">
            <v>120</v>
          </cell>
          <cell r="E126">
            <v>0.4</v>
          </cell>
          <cell r="F126">
            <v>0.96952766391155876</v>
          </cell>
        </row>
        <row r="127">
          <cell r="D127">
            <v>121</v>
          </cell>
          <cell r="E127">
            <v>0.40333333333333332</v>
          </cell>
          <cell r="F127">
            <v>0.96853151759645228</v>
          </cell>
        </row>
        <row r="128">
          <cell r="D128">
            <v>122</v>
          </cell>
          <cell r="E128">
            <v>0.40666666666666668</v>
          </cell>
          <cell r="F128">
            <v>0.96751248734520001</v>
          </cell>
        </row>
        <row r="129">
          <cell r="D129">
            <v>123</v>
          </cell>
          <cell r="E129">
            <v>0.41</v>
          </cell>
          <cell r="F129">
            <v>0.96647031114979221</v>
          </cell>
        </row>
        <row r="130">
          <cell r="D130">
            <v>124</v>
          </cell>
          <cell r="E130">
            <v>0.41333333333333333</v>
          </cell>
          <cell r="F130">
            <v>0.96540473011465389</v>
          </cell>
        </row>
        <row r="131">
          <cell r="D131">
            <v>125</v>
          </cell>
          <cell r="E131">
            <v>0.41666666666666669</v>
          </cell>
          <cell r="F131">
            <v>0.96431548862635841</v>
          </cell>
        </row>
        <row r="132">
          <cell r="D132">
            <v>126</v>
          </cell>
          <cell r="E132">
            <v>0.42</v>
          </cell>
          <cell r="F132">
            <v>0.96320233452437987</v>
          </cell>
        </row>
        <row r="133">
          <cell r="D133">
            <v>127</v>
          </cell>
          <cell r="E133">
            <v>0.42333333333333334</v>
          </cell>
          <cell r="F133">
            <v>0.96206501927275401</v>
          </cell>
        </row>
        <row r="134">
          <cell r="D134">
            <v>128</v>
          </cell>
          <cell r="E134">
            <v>0.42666666666666669</v>
          </cell>
          <cell r="F134">
            <v>0.96090329813252451</v>
          </cell>
        </row>
        <row r="135">
          <cell r="D135">
            <v>129</v>
          </cell>
          <cell r="E135">
            <v>0.43</v>
          </cell>
          <cell r="F135">
            <v>0.95971693033484162</v>
          </cell>
        </row>
        <row r="136">
          <cell r="D136">
            <v>130</v>
          </cell>
          <cell r="E136">
            <v>0.43333333333333335</v>
          </cell>
          <cell r="F136">
            <v>0.95850567925457397</v>
          </cell>
        </row>
        <row r="137">
          <cell r="D137">
            <v>131</v>
          </cell>
          <cell r="E137">
            <v>0.43666666666666665</v>
          </cell>
          <cell r="F137">
            <v>0.95726931258429404</v>
          </cell>
        </row>
        <row r="138">
          <cell r="D138">
            <v>132</v>
          </cell>
          <cell r="E138">
            <v>0.44</v>
          </cell>
          <cell r="F138">
            <v>0.95600760250849304</v>
          </cell>
        </row>
        <row r="139">
          <cell r="D139">
            <v>133</v>
          </cell>
          <cell r="E139">
            <v>0.44333333333333336</v>
          </cell>
          <cell r="F139">
            <v>0.95472032587787115</v>
          </cell>
        </row>
        <row r="140">
          <cell r="D140">
            <v>134</v>
          </cell>
          <cell r="E140">
            <v>0.44666666666666666</v>
          </cell>
          <cell r="F140">
            <v>0.9534072643835555</v>
          </cell>
        </row>
        <row r="141">
          <cell r="D141">
            <v>135</v>
          </cell>
          <cell r="E141">
            <v>0.45</v>
          </cell>
          <cell r="F141">
            <v>0.95206820473108222</v>
          </cell>
        </row>
        <row r="142">
          <cell r="D142">
            <v>136</v>
          </cell>
          <cell r="E142">
            <v>0.45333333333333331</v>
          </cell>
          <cell r="F142">
            <v>0.95070293881398626</v>
          </cell>
        </row>
        <row r="143">
          <cell r="D143">
            <v>137</v>
          </cell>
          <cell r="E143">
            <v>0.45666666666666667</v>
          </cell>
          <cell r="F143">
            <v>0.94931126388683007</v>
          </cell>
        </row>
        <row r="144">
          <cell r="D144">
            <v>138</v>
          </cell>
          <cell r="E144">
            <v>0.46</v>
          </cell>
          <cell r="F144">
            <v>0.94789298273750577</v>
          </cell>
        </row>
        <row r="145">
          <cell r="D145">
            <v>139</v>
          </cell>
          <cell r="E145">
            <v>0.46333333333333332</v>
          </cell>
          <cell r="F145">
            <v>0.94644790385863775</v>
          </cell>
        </row>
        <row r="146">
          <cell r="D146">
            <v>140</v>
          </cell>
          <cell r="E146">
            <v>0.46666666666666667</v>
          </cell>
          <cell r="F146">
            <v>0.94497584161791015</v>
          </cell>
        </row>
        <row r="147">
          <cell r="D147">
            <v>141</v>
          </cell>
          <cell r="E147">
            <v>0.47</v>
          </cell>
          <cell r="F147">
            <v>0.94347661642714431</v>
          </cell>
        </row>
        <row r="148">
          <cell r="D148">
            <v>142</v>
          </cell>
          <cell r="E148">
            <v>0.47333333333333333</v>
          </cell>
          <cell r="F148">
            <v>0.94195005490994343</v>
          </cell>
        </row>
        <row r="149">
          <cell r="D149">
            <v>143</v>
          </cell>
          <cell r="E149">
            <v>0.47666666666666668</v>
          </cell>
          <cell r="F149">
            <v>0.94039599006772356</v>
          </cell>
        </row>
        <row r="150">
          <cell r="D150">
            <v>144</v>
          </cell>
          <cell r="E150">
            <v>0.48</v>
          </cell>
          <cell r="F150">
            <v>0.93881426144394564</v>
          </cell>
        </row>
        <row r="151">
          <cell r="D151">
            <v>145</v>
          </cell>
          <cell r="E151">
            <v>0.48333333333333334</v>
          </cell>
          <cell r="F151">
            <v>0.93720471528636151</v>
          </cell>
        </row>
        <row r="152">
          <cell r="D152">
            <v>146</v>
          </cell>
          <cell r="E152">
            <v>0.48666666666666669</v>
          </cell>
          <cell r="F152">
            <v>0.93556720470708687</v>
          </cell>
        </row>
        <row r="153">
          <cell r="D153">
            <v>147</v>
          </cell>
          <cell r="E153">
            <v>0.49</v>
          </cell>
          <cell r="F153">
            <v>0.93390158984031102</v>
          </cell>
        </row>
        <row r="154">
          <cell r="D154">
            <v>148</v>
          </cell>
          <cell r="E154">
            <v>0.49333333333333335</v>
          </cell>
          <cell r="F154">
            <v>0.93220773799745127</v>
          </cell>
        </row>
        <row r="155">
          <cell r="D155">
            <v>149</v>
          </cell>
          <cell r="E155">
            <v>0.49666666666666665</v>
          </cell>
          <cell r="F155">
            <v>0.93048552381956362</v>
          </cell>
        </row>
        <row r="156">
          <cell r="D156">
            <v>150</v>
          </cell>
          <cell r="E156">
            <v>0.5</v>
          </cell>
          <cell r="F156">
            <v>0.92873482942681418</v>
          </cell>
        </row>
        <row r="157">
          <cell r="D157">
            <v>151</v>
          </cell>
          <cell r="E157">
            <v>0.5033333333333333</v>
          </cell>
          <cell r="F157">
            <v>0.9269555445648231</v>
          </cell>
        </row>
        <row r="158">
          <cell r="D158">
            <v>152</v>
          </cell>
          <cell r="E158">
            <v>0.50666666666666671</v>
          </cell>
          <cell r="F158">
            <v>0.92514756674768373</v>
          </cell>
        </row>
        <row r="159">
          <cell r="D159">
            <v>153</v>
          </cell>
          <cell r="E159">
            <v>0.51</v>
          </cell>
          <cell r="F159">
            <v>0.92331080139747257</v>
          </cell>
        </row>
        <row r="160">
          <cell r="D160">
            <v>154</v>
          </cell>
          <cell r="E160">
            <v>0.51333333333333331</v>
          </cell>
          <cell r="F160">
            <v>0.92144516198005177</v>
          </cell>
        </row>
        <row r="161">
          <cell r="D161">
            <v>155</v>
          </cell>
          <cell r="E161">
            <v>0.51666666666666672</v>
          </cell>
          <cell r="F161">
            <v>0.91955057013697949</v>
          </cell>
        </row>
        <row r="162">
          <cell r="D162">
            <v>156</v>
          </cell>
          <cell r="E162">
            <v>0.52</v>
          </cell>
          <cell r="F162">
            <v>0.91762695581333964</v>
          </cell>
        </row>
        <row r="163">
          <cell r="D163">
            <v>157</v>
          </cell>
          <cell r="E163">
            <v>0.52333333333333332</v>
          </cell>
          <cell r="F163">
            <v>0.91567425738130104</v>
          </cell>
        </row>
        <row r="164">
          <cell r="D164">
            <v>158</v>
          </cell>
          <cell r="E164">
            <v>0.52666666666666662</v>
          </cell>
          <cell r="F164">
            <v>0.91369242175922816</v>
          </cell>
        </row>
        <row r="165">
          <cell r="D165">
            <v>159</v>
          </cell>
          <cell r="E165">
            <v>0.53</v>
          </cell>
          <cell r="F165">
            <v>0.91168140452615387</v>
          </cell>
        </row>
        <row r="166">
          <cell r="D166">
            <v>160</v>
          </cell>
          <cell r="E166">
            <v>0.53333333333333333</v>
          </cell>
          <cell r="F166">
            <v>0.9096411700314454</v>
          </cell>
        </row>
        <row r="167">
          <cell r="D167">
            <v>161</v>
          </cell>
          <cell r="E167">
            <v>0.53666666666666663</v>
          </cell>
          <cell r="F167">
            <v>0.90757169149947703</v>
          </cell>
        </row>
        <row r="168">
          <cell r="D168">
            <v>162</v>
          </cell>
          <cell r="E168">
            <v>0.54</v>
          </cell>
          <cell r="F168">
            <v>0.90547295112914827</v>
          </cell>
        </row>
        <row r="169">
          <cell r="D169">
            <v>163</v>
          </cell>
          <cell r="E169">
            <v>0.54333333333333333</v>
          </cell>
          <cell r="F169">
            <v>0.90334494018807288</v>
          </cell>
        </row>
        <row r="170">
          <cell r="D170">
            <v>164</v>
          </cell>
          <cell r="E170">
            <v>0.54666666666666663</v>
          </cell>
          <cell r="F170">
            <v>0.90118765910127696</v>
          </cell>
        </row>
        <row r="171">
          <cell r="D171">
            <v>165</v>
          </cell>
          <cell r="E171">
            <v>0.55000000000000004</v>
          </cell>
          <cell r="F171">
            <v>0.89900111753425038</v>
          </cell>
        </row>
        <row r="172">
          <cell r="D172">
            <v>166</v>
          </cell>
          <cell r="E172">
            <v>0.55333333333333334</v>
          </cell>
          <cell r="F172">
            <v>0.89678533447019404</v>
          </cell>
        </row>
        <row r="173">
          <cell r="D173">
            <v>167</v>
          </cell>
          <cell r="E173">
            <v>0.55666666666666664</v>
          </cell>
          <cell r="F173">
            <v>0.89454033828131652</v>
          </cell>
        </row>
        <row r="174">
          <cell r="D174">
            <v>168</v>
          </cell>
          <cell r="E174">
            <v>0.56000000000000005</v>
          </cell>
          <cell r="F174">
            <v>0.89226616679403858</v>
          </cell>
        </row>
        <row r="175">
          <cell r="D175">
            <v>169</v>
          </cell>
          <cell r="E175">
            <v>0.56333333333333335</v>
          </cell>
          <cell r="F175">
            <v>0.88996286734796837</v>
          </cell>
        </row>
        <row r="176">
          <cell r="D176">
            <v>170</v>
          </cell>
          <cell r="E176">
            <v>0.56666666666666665</v>
          </cell>
          <cell r="F176">
            <v>0.88763049684851691</v>
          </cell>
        </row>
        <row r="177">
          <cell r="D177">
            <v>171</v>
          </cell>
          <cell r="E177">
            <v>0.56999999999999995</v>
          </cell>
          <cell r="F177">
            <v>0.88526912181303119</v>
          </cell>
        </row>
        <row r="178">
          <cell r="D178">
            <v>172</v>
          </cell>
          <cell r="E178">
            <v>0.57333333333333336</v>
          </cell>
          <cell r="F178">
            <v>0.88287881841033167</v>
          </cell>
        </row>
        <row r="179">
          <cell r="D179">
            <v>173</v>
          </cell>
          <cell r="E179">
            <v>0.57666666666666666</v>
          </cell>
          <cell r="F179">
            <v>0.88045967249354018</v>
          </cell>
        </row>
        <row r="180">
          <cell r="D180">
            <v>174</v>
          </cell>
          <cell r="E180">
            <v>0.57999999999999996</v>
          </cell>
          <cell r="F180">
            <v>0.87801177962610266</v>
          </cell>
        </row>
        <row r="181">
          <cell r="D181">
            <v>175</v>
          </cell>
          <cell r="E181">
            <v>0.58333333333333337</v>
          </cell>
          <cell r="F181">
            <v>0.87553524510090974</v>
          </cell>
        </row>
        <row r="182">
          <cell r="D182">
            <v>176</v>
          </cell>
          <cell r="E182">
            <v>0.58666666666666667</v>
          </cell>
          <cell r="F182">
            <v>0.8730301839524337</v>
          </cell>
        </row>
        <row r="183">
          <cell r="D183">
            <v>177</v>
          </cell>
          <cell r="E183">
            <v>0.59</v>
          </cell>
          <cell r="F183">
            <v>0.87049672096180419</v>
          </cell>
        </row>
        <row r="184">
          <cell r="D184">
            <v>178</v>
          </cell>
          <cell r="E184">
            <v>0.59333333333333338</v>
          </cell>
          <cell r="F184">
            <v>0.86793499065475377</v>
          </cell>
        </row>
        <row r="185">
          <cell r="D185">
            <v>179</v>
          </cell>
          <cell r="E185">
            <v>0.59666666666666668</v>
          </cell>
          <cell r="F185">
            <v>0.86534513729237783</v>
          </cell>
        </row>
        <row r="186">
          <cell r="D186">
            <v>180</v>
          </cell>
          <cell r="E186">
            <v>0.6</v>
          </cell>
          <cell r="F186">
            <v>0.86272731485465759</v>
          </cell>
        </row>
        <row r="187">
          <cell r="D187">
            <v>181</v>
          </cell>
          <cell r="E187">
            <v>0.60333333333333339</v>
          </cell>
          <cell r="F187">
            <v>0.86008168701670484</v>
          </cell>
        </row>
        <row r="188">
          <cell r="D188">
            <v>182</v>
          </cell>
          <cell r="E188">
            <v>0.60666666666666669</v>
          </cell>
          <cell r="F188">
            <v>0.85740842711770315</v>
          </cell>
        </row>
        <row r="189">
          <cell r="D189">
            <v>183</v>
          </cell>
          <cell r="E189">
            <v>0.61</v>
          </cell>
          <cell r="F189">
            <v>0.85470771812251667</v>
          </cell>
        </row>
        <row r="190">
          <cell r="D190">
            <v>184</v>
          </cell>
          <cell r="E190">
            <v>0.61333333333333329</v>
          </cell>
          <cell r="F190">
            <v>0.85197975257596292</v>
          </cell>
        </row>
        <row r="191">
          <cell r="D191">
            <v>185</v>
          </cell>
          <cell r="E191">
            <v>0.6166666666666667</v>
          </cell>
          <cell r="F191">
            <v>0.84922473254974473</v>
          </cell>
        </row>
        <row r="192">
          <cell r="D192">
            <v>186</v>
          </cell>
          <cell r="E192">
            <v>0.62</v>
          </cell>
          <cell r="F192">
            <v>0.84644286958204984</v>
          </cell>
        </row>
        <row r="193">
          <cell r="D193">
            <v>187</v>
          </cell>
          <cell r="E193">
            <v>0.62333333333333329</v>
          </cell>
          <cell r="F193">
            <v>0.84363438460983953</v>
          </cell>
        </row>
        <row r="194">
          <cell r="D194">
            <v>188</v>
          </cell>
          <cell r="E194">
            <v>0.62666666666666671</v>
          </cell>
          <cell r="F194">
            <v>0.84079950789385205</v>
          </cell>
        </row>
        <row r="195">
          <cell r="D195">
            <v>189</v>
          </cell>
          <cell r="E195">
            <v>0.63</v>
          </cell>
          <cell r="F195">
            <v>0.83793847893636353</v>
          </cell>
        </row>
        <row r="196">
          <cell r="D196">
            <v>190</v>
          </cell>
          <cell r="E196">
            <v>0.6333333333333333</v>
          </cell>
          <cell r="F196">
            <v>0.83505154639175261</v>
          </cell>
        </row>
        <row r="197">
          <cell r="D197">
            <v>191</v>
          </cell>
          <cell r="E197">
            <v>0.63666666666666671</v>
          </cell>
          <cell r="F197">
            <v>0.83213896796992981</v>
          </cell>
        </row>
        <row r="198">
          <cell r="D198">
            <v>192</v>
          </cell>
          <cell r="E198">
            <v>0.64</v>
          </cell>
          <cell r="F198">
            <v>0.82920101033270177</v>
          </cell>
        </row>
        <row r="199">
          <cell r="D199">
            <v>193</v>
          </cell>
          <cell r="E199">
            <v>0.64333333333333331</v>
          </cell>
          <cell r="F199">
            <v>0.8262379489831474</v>
          </cell>
        </row>
        <row r="200">
          <cell r="D200">
            <v>194</v>
          </cell>
          <cell r="E200">
            <v>0.64666666666666661</v>
          </cell>
          <cell r="F200">
            <v>0.82325006814809754</v>
          </cell>
        </row>
        <row r="201">
          <cell r="D201">
            <v>195</v>
          </cell>
          <cell r="E201">
            <v>0.65</v>
          </cell>
          <cell r="F201">
            <v>0.82023766065381865</v>
          </cell>
        </row>
        <row r="202">
          <cell r="D202">
            <v>196</v>
          </cell>
          <cell r="E202">
            <v>0.65333333333333332</v>
          </cell>
          <cell r="F202">
            <v>0.81720102779500392</v>
          </cell>
        </row>
        <row r="203">
          <cell r="D203">
            <v>197</v>
          </cell>
          <cell r="E203">
            <v>0.65666666666666662</v>
          </cell>
          <cell r="F203">
            <v>0.81414047919719879</v>
          </cell>
        </row>
        <row r="204">
          <cell r="D204">
            <v>198</v>
          </cell>
          <cell r="E204">
            <v>0.66</v>
          </cell>
          <cell r="F204">
            <v>0.81105633267277966</v>
          </cell>
        </row>
        <row r="205">
          <cell r="D205">
            <v>199</v>
          </cell>
          <cell r="E205">
            <v>0.66333333333333333</v>
          </cell>
          <cell r="F205">
            <v>0.80794891407063052</v>
          </cell>
        </row>
        <row r="206">
          <cell r="D206">
            <v>200</v>
          </cell>
          <cell r="E206">
            <v>0.66666666666666663</v>
          </cell>
          <cell r="F206">
            <v>0.80481855711965877</v>
          </cell>
        </row>
        <row r="207">
          <cell r="D207">
            <v>201</v>
          </cell>
          <cell r="E207">
            <v>0.67</v>
          </cell>
          <cell r="F207">
            <v>0.80166560326630598</v>
          </cell>
        </row>
        <row r="208">
          <cell r="D208">
            <v>202</v>
          </cell>
          <cell r="E208">
            <v>0.67333333333333334</v>
          </cell>
          <cell r="F208">
            <v>0.79849040150621997</v>
          </cell>
        </row>
        <row r="209">
          <cell r="D209">
            <v>203</v>
          </cell>
          <cell r="E209">
            <v>0.67666666666666664</v>
          </cell>
          <cell r="F209">
            <v>0.79529330821025301</v>
          </cell>
        </row>
        <row r="210">
          <cell r="D210">
            <v>204</v>
          </cell>
          <cell r="E210">
            <v>0.68</v>
          </cell>
          <cell r="F210">
            <v>0.79207468694497141</v>
          </cell>
        </row>
        <row r="211">
          <cell r="D211">
            <v>205</v>
          </cell>
          <cell r="E211">
            <v>0.68333333333333335</v>
          </cell>
          <cell r="F211">
            <v>0.78883490828786229</v>
          </cell>
        </row>
        <row r="212">
          <cell r="D212">
            <v>206</v>
          </cell>
          <cell r="E212">
            <v>0.68666666666666665</v>
          </cell>
          <cell r="F212">
            <v>0.78557434963742645</v>
          </cell>
        </row>
        <row r="213">
          <cell r="D213">
            <v>207</v>
          </cell>
          <cell r="E213">
            <v>0.69</v>
          </cell>
          <cell r="F213">
            <v>0.78229339501836703</v>
          </cell>
        </row>
        <row r="214">
          <cell r="D214">
            <v>208</v>
          </cell>
          <cell r="E214">
            <v>0.69333333333333336</v>
          </cell>
          <cell r="F214">
            <v>0.77899243488207226</v>
          </cell>
        </row>
        <row r="215">
          <cell r="D215">
            <v>209</v>
          </cell>
          <cell r="E215">
            <v>0.69666666666666666</v>
          </cell>
          <cell r="F215">
            <v>0.77567186590261383</v>
          </cell>
        </row>
        <row r="216">
          <cell r="D216">
            <v>210</v>
          </cell>
          <cell r="E216">
            <v>0.7</v>
          </cell>
          <cell r="F216">
            <v>0.77233209076847398</v>
          </cell>
        </row>
        <row r="217">
          <cell r="D217">
            <v>211</v>
          </cell>
          <cell r="E217">
            <v>0.70333333333333337</v>
          </cell>
          <cell r="F217">
            <v>0.76897351797023028</v>
          </cell>
        </row>
        <row r="218">
          <cell r="D218">
            <v>212</v>
          </cell>
          <cell r="E218">
            <v>0.70666666666666667</v>
          </cell>
          <cell r="F218">
            <v>0.76559656158442646</v>
          </cell>
        </row>
        <row r="219">
          <cell r="D219">
            <v>213</v>
          </cell>
          <cell r="E219">
            <v>0.71</v>
          </cell>
          <cell r="F219">
            <v>0.76220164105386246</v>
          </cell>
        </row>
        <row r="220">
          <cell r="D220">
            <v>214</v>
          </cell>
          <cell r="E220">
            <v>0.71333333333333337</v>
          </cell>
          <cell r="F220">
            <v>0.7587891809645434</v>
          </cell>
        </row>
        <row r="221">
          <cell r="D221">
            <v>215</v>
          </cell>
          <cell r="E221">
            <v>0.71666666666666667</v>
          </cell>
          <cell r="F221">
            <v>0.75535961081953074</v>
          </cell>
        </row>
        <row r="222">
          <cell r="D222">
            <v>216</v>
          </cell>
          <cell r="E222">
            <v>0.72</v>
          </cell>
          <cell r="F222">
            <v>0.7519133648099362</v>
          </cell>
        </row>
        <row r="223">
          <cell r="D223">
            <v>217</v>
          </cell>
          <cell r="E223">
            <v>0.72333333333333338</v>
          </cell>
          <cell r="F223">
            <v>0.7484508815833123</v>
          </cell>
        </row>
        <row r="224">
          <cell r="D224">
            <v>218</v>
          </cell>
          <cell r="E224">
            <v>0.72666666666666668</v>
          </cell>
          <cell r="F224">
            <v>0.74497260400968635</v>
          </cell>
        </row>
        <row r="225">
          <cell r="D225">
            <v>219</v>
          </cell>
          <cell r="E225">
            <v>0.73</v>
          </cell>
          <cell r="F225">
            <v>0.74147897894549031</v>
          </cell>
        </row>
        <row r="226">
          <cell r="D226">
            <v>220</v>
          </cell>
          <cell r="E226">
            <v>0.73333333333333328</v>
          </cell>
          <cell r="F226">
            <v>0.73797045699564257</v>
          </cell>
        </row>
        <row r="227">
          <cell r="D227">
            <v>221</v>
          </cell>
          <cell r="E227">
            <v>0.73666666666666669</v>
          </cell>
          <cell r="F227">
            <v>0.73444749227403217</v>
          </cell>
        </row>
        <row r="228">
          <cell r="D228">
            <v>222</v>
          </cell>
          <cell r="E228">
            <v>0.74</v>
          </cell>
          <cell r="F228">
            <v>0.73091054216266604</v>
          </cell>
        </row>
        <row r="229">
          <cell r="D229">
            <v>223</v>
          </cell>
          <cell r="E229">
            <v>0.74333333333333329</v>
          </cell>
          <cell r="F229">
            <v>0.72736006706972922</v>
          </cell>
        </row>
        <row r="230">
          <cell r="D230">
            <v>224</v>
          </cell>
          <cell r="E230">
            <v>0.7466666666666667</v>
          </cell>
          <cell r="F230">
            <v>0.72379653018681622</v>
          </cell>
        </row>
        <row r="231">
          <cell r="D231">
            <v>225</v>
          </cell>
          <cell r="E231">
            <v>0.75</v>
          </cell>
          <cell r="F231">
            <v>0.72022039724558706</v>
          </cell>
        </row>
        <row r="232">
          <cell r="D232">
            <v>226</v>
          </cell>
          <cell r="E232">
            <v>0.7533333333333333</v>
          </cell>
          <cell r="F232">
            <v>0.71663213627409883</v>
          </cell>
        </row>
        <row r="233">
          <cell r="D233">
            <v>227</v>
          </cell>
          <cell r="E233">
            <v>0.75666666666666671</v>
          </cell>
          <cell r="F233">
            <v>0.71303221735306743</v>
          </cell>
        </row>
        <row r="234">
          <cell r="D234">
            <v>228</v>
          </cell>
          <cell r="E234">
            <v>0.76</v>
          </cell>
          <cell r="F234">
            <v>0.7094211123723041</v>
          </cell>
        </row>
        <row r="235">
          <cell r="D235">
            <v>229</v>
          </cell>
          <cell r="E235">
            <v>0.76333333333333331</v>
          </cell>
          <cell r="F235">
            <v>0.70579929478757764</v>
          </cell>
        </row>
        <row r="236">
          <cell r="D236">
            <v>230</v>
          </cell>
          <cell r="E236">
            <v>0.76666666666666672</v>
          </cell>
          <cell r="F236">
            <v>0.70216723937814163</v>
          </cell>
        </row>
        <row r="237">
          <cell r="D237">
            <v>231</v>
          </cell>
          <cell r="E237">
            <v>0.77</v>
          </cell>
          <cell r="F237">
            <v>0.69852542200517076</v>
          </cell>
        </row>
        <row r="238">
          <cell r="D238">
            <v>232</v>
          </cell>
          <cell r="E238">
            <v>0.77333333333333332</v>
          </cell>
          <cell r="F238">
            <v>0.69487431937134003</v>
          </cell>
        </row>
        <row r="239">
          <cell r="D239">
            <v>233</v>
          </cell>
          <cell r="E239">
            <v>0.77666666666666662</v>
          </cell>
          <cell r="F239">
            <v>0.69121440878177975</v>
          </cell>
        </row>
        <row r="240">
          <cell r="D240">
            <v>234</v>
          </cell>
          <cell r="E240">
            <v>0.78</v>
          </cell>
          <cell r="F240">
            <v>0.68754616790663614</v>
          </cell>
        </row>
        <row r="241">
          <cell r="D241">
            <v>235</v>
          </cell>
          <cell r="E241">
            <v>0.78333333333333333</v>
          </cell>
          <cell r="F241">
            <v>0.68387007454545889</v>
          </cell>
        </row>
        <row r="242">
          <cell r="D242">
            <v>236</v>
          </cell>
          <cell r="E242">
            <v>0.78666666666666663</v>
          </cell>
          <cell r="F242">
            <v>0.68018660639363482</v>
          </cell>
        </row>
        <row r="243">
          <cell r="D243">
            <v>237</v>
          </cell>
          <cell r="E243">
            <v>0.79</v>
          </cell>
          <cell r="F243">
            <v>0.67649624081107962</v>
          </cell>
        </row>
        <row r="244">
          <cell r="D244">
            <v>238</v>
          </cell>
          <cell r="E244">
            <v>0.79333333333333333</v>
          </cell>
          <cell r="F244">
            <v>0.67279945459339674</v>
          </cell>
        </row>
        <row r="245">
          <cell r="D245">
            <v>239</v>
          </cell>
          <cell r="E245">
            <v>0.79666666666666663</v>
          </cell>
          <cell r="F245">
            <v>0.66909672374570328</v>
          </cell>
        </row>
        <row r="246">
          <cell r="D246">
            <v>240</v>
          </cell>
          <cell r="E246">
            <v>0.8</v>
          </cell>
          <cell r="F246">
            <v>0.66538852325931663</v>
          </cell>
        </row>
        <row r="247">
          <cell r="D247">
            <v>241</v>
          </cell>
          <cell r="E247">
            <v>0.80333333333333334</v>
          </cell>
          <cell r="F247">
            <v>0.66167532689149511</v>
          </cell>
        </row>
        <row r="248">
          <cell r="D248">
            <v>242</v>
          </cell>
          <cell r="E248">
            <v>0.80666666666666664</v>
          </cell>
          <cell r="F248">
            <v>0.65795760694840777</v>
          </cell>
        </row>
        <row r="249">
          <cell r="D249">
            <v>243</v>
          </cell>
          <cell r="E249">
            <v>0.81</v>
          </cell>
          <cell r="F249">
            <v>0.65423583407151498</v>
          </cell>
        </row>
        <row r="250">
          <cell r="D250">
            <v>244</v>
          </cell>
          <cell r="E250">
            <v>0.81333333333333335</v>
          </cell>
          <cell r="F250">
            <v>0.6505104770275244</v>
          </cell>
        </row>
        <row r="251">
          <cell r="D251">
            <v>245</v>
          </cell>
          <cell r="E251">
            <v>0.81666666666666665</v>
          </cell>
          <cell r="F251">
            <v>0.64678200250208295</v>
          </cell>
        </row>
        <row r="252">
          <cell r="D252">
            <v>246</v>
          </cell>
          <cell r="E252">
            <v>0.82</v>
          </cell>
          <cell r="F252">
            <v>0.64305087489735835</v>
          </cell>
        </row>
        <row r="253">
          <cell r="D253">
            <v>247</v>
          </cell>
          <cell r="E253">
            <v>0.82333333333333336</v>
          </cell>
          <cell r="F253">
            <v>0.63931755613365993</v>
          </cell>
        </row>
        <row r="254">
          <cell r="D254">
            <v>248</v>
          </cell>
          <cell r="E254">
            <v>0.82666666666666666</v>
          </cell>
          <cell r="F254">
            <v>0.63558250545523054</v>
          </cell>
        </row>
        <row r="255">
          <cell r="D255">
            <v>249</v>
          </cell>
          <cell r="E255">
            <v>0.83</v>
          </cell>
          <cell r="F255">
            <v>0.63184617924034525</v>
          </cell>
        </row>
        <row r="256">
          <cell r="D256">
            <v>250</v>
          </cell>
          <cell r="E256">
            <v>0.83333333333333337</v>
          </cell>
          <cell r="F256">
            <v>0.62810903081583769</v>
          </cell>
        </row>
        <row r="257">
          <cell r="D257">
            <v>251</v>
          </cell>
          <cell r="E257">
            <v>0.83666666666666667</v>
          </cell>
          <cell r="F257">
            <v>0.62437151027616888</v>
          </cell>
        </row>
        <row r="258">
          <cell r="D258">
            <v>252</v>
          </cell>
          <cell r="E258">
            <v>0.84</v>
          </cell>
          <cell r="F258">
            <v>0.62063406430714707</v>
          </cell>
        </row>
        <row r="259">
          <cell r="D259">
            <v>253</v>
          </cell>
          <cell r="E259">
            <v>0.84333333333333338</v>
          </cell>
          <cell r="F259">
            <v>0.616897136014395</v>
          </cell>
        </row>
        <row r="260">
          <cell r="D260">
            <v>254</v>
          </cell>
          <cell r="E260">
            <v>0.84666666666666668</v>
          </cell>
          <cell r="F260">
            <v>0.6131611647566596</v>
          </cell>
        </row>
        <row r="261">
          <cell r="D261">
            <v>255</v>
          </cell>
          <cell r="E261">
            <v>0.85</v>
          </cell>
          <cell r="F261">
            <v>0.6094265859840442</v>
          </cell>
        </row>
        <row r="262">
          <cell r="D262">
            <v>256</v>
          </cell>
          <cell r="E262">
            <v>0.85333333333333339</v>
          </cell>
          <cell r="F262">
            <v>0.60569383108123986</v>
          </cell>
        </row>
        <row r="263">
          <cell r="D263">
            <v>257</v>
          </cell>
          <cell r="E263">
            <v>0.85666666666666669</v>
          </cell>
          <cell r="F263">
            <v>0.60196332721582502</v>
          </cell>
        </row>
        <row r="264">
          <cell r="D264">
            <v>258</v>
          </cell>
          <cell r="E264">
            <v>0.86</v>
          </cell>
          <cell r="F264">
            <v>0.59823549719168967</v>
          </cell>
        </row>
        <row r="265">
          <cell r="D265">
            <v>259</v>
          </cell>
          <cell r="E265">
            <v>0.86333333333333329</v>
          </cell>
          <cell r="F265">
            <v>0.59451075930764075</v>
          </cell>
        </row>
        <row r="266">
          <cell r="D266">
            <v>260</v>
          </cell>
          <cell r="E266">
            <v>0.8666666666666667</v>
          </cell>
          <cell r="F266">
            <v>0.59078952722122924</v>
          </cell>
        </row>
        <row r="267">
          <cell r="D267">
            <v>261</v>
          </cell>
          <cell r="E267">
            <v>0.87</v>
          </cell>
          <cell r="F267">
            <v>0.58707220981783914</v>
          </cell>
        </row>
        <row r="268">
          <cell r="D268">
            <v>262</v>
          </cell>
          <cell r="E268">
            <v>0.87333333333333329</v>
          </cell>
          <cell r="F268">
            <v>0.58335921108506439</v>
          </cell>
        </row>
        <row r="269">
          <cell r="D269">
            <v>263</v>
          </cell>
          <cell r="E269">
            <v>0.87666666666666671</v>
          </cell>
          <cell r="F269">
            <v>0.57965092999239987</v>
          </cell>
        </row>
        <row r="270">
          <cell r="D270">
            <v>264</v>
          </cell>
          <cell r="E270">
            <v>0.88</v>
          </cell>
          <cell r="F270">
            <v>0.57594776037625917</v>
          </cell>
        </row>
        <row r="271">
          <cell r="D271">
            <v>265</v>
          </cell>
          <cell r="E271">
            <v>0.8833333333333333</v>
          </cell>
          <cell r="F271">
            <v>0.57225009083032752</v>
          </cell>
        </row>
        <row r="272">
          <cell r="D272">
            <v>266</v>
          </cell>
          <cell r="E272">
            <v>0.88666666666666671</v>
          </cell>
          <cell r="F272">
            <v>0.5685583046012509</v>
          </cell>
        </row>
        <row r="273">
          <cell r="D273">
            <v>267</v>
          </cell>
          <cell r="E273">
            <v>0.89</v>
          </cell>
          <cell r="F273">
            <v>0.5648727794896593</v>
          </cell>
        </row>
        <row r="274">
          <cell r="D274">
            <v>268</v>
          </cell>
          <cell r="E274">
            <v>0.89333333333333331</v>
          </cell>
          <cell r="F274">
            <v>0.56119388775650414</v>
          </cell>
        </row>
        <row r="275">
          <cell r="D275">
            <v>269</v>
          </cell>
          <cell r="E275">
            <v>0.89666666666666661</v>
          </cell>
          <cell r="F275">
            <v>0.55752199603470187</v>
          </cell>
        </row>
        <row r="276">
          <cell r="D276">
            <v>270</v>
          </cell>
          <cell r="E276">
            <v>0.9</v>
          </cell>
          <cell r="F276">
            <v>0.55385746524605062</v>
          </cell>
        </row>
        <row r="277">
          <cell r="D277">
            <v>271</v>
          </cell>
          <cell r="E277">
            <v>0.90333333333333332</v>
          </cell>
          <cell r="F277">
            <v>0.55020065052339573</v>
          </cell>
        </row>
        <row r="278">
          <cell r="D278">
            <v>272</v>
          </cell>
          <cell r="E278">
            <v>0.90666666666666662</v>
          </cell>
          <cell r="F278">
            <v>0.54655190113800223</v>
          </cell>
        </row>
        <row r="279">
          <cell r="D279">
            <v>273</v>
          </cell>
          <cell r="E279">
            <v>0.91</v>
          </cell>
          <cell r="F279">
            <v>0.54291156043209843</v>
          </cell>
        </row>
        <row r="280">
          <cell r="D280">
            <v>274</v>
          </cell>
          <cell r="E280">
            <v>0.91333333333333333</v>
          </cell>
          <cell r="F280">
            <v>0.53927996575654036</v>
          </cell>
        </row>
        <row r="281">
          <cell r="D281">
            <v>275</v>
          </cell>
          <cell r="E281">
            <v>0.91666666666666663</v>
          </cell>
          <cell r="F281">
            <v>0.53565744841354379</v>
          </cell>
        </row>
        <row r="282">
          <cell r="D282">
            <v>276</v>
          </cell>
          <cell r="E282">
            <v>0.92</v>
          </cell>
          <cell r="F282">
            <v>0.53204433360443093</v>
          </cell>
        </row>
        <row r="283">
          <cell r="D283">
            <v>277</v>
          </cell>
          <cell r="E283">
            <v>0.92333333333333334</v>
          </cell>
          <cell r="F283">
            <v>0.52844094038232747</v>
          </cell>
        </row>
        <row r="284">
          <cell r="D284">
            <v>278</v>
          </cell>
          <cell r="E284">
            <v>0.92666666666666664</v>
          </cell>
          <cell r="F284">
            <v>0.5248475816097421</v>
          </cell>
        </row>
        <row r="285">
          <cell r="D285">
            <v>279</v>
          </cell>
          <cell r="E285">
            <v>0.93</v>
          </cell>
          <cell r="F285">
            <v>0.52126456392096376</v>
          </cell>
        </row>
        <row r="286">
          <cell r="D286">
            <v>280</v>
          </cell>
          <cell r="E286">
            <v>0.93333333333333335</v>
          </cell>
          <cell r="F286">
            <v>0.51769218768919645</v>
          </cell>
        </row>
        <row r="287">
          <cell r="D287">
            <v>281</v>
          </cell>
          <cell r="E287">
            <v>0.93666666666666665</v>
          </cell>
          <cell r="F287">
            <v>0.51413074699835803</v>
          </cell>
        </row>
        <row r="288">
          <cell r="D288">
            <v>282</v>
          </cell>
          <cell r="E288">
            <v>0.94</v>
          </cell>
          <cell r="F288">
            <v>0.51058052961945821</v>
          </cell>
        </row>
        <row r="289">
          <cell r="D289">
            <v>283</v>
          </cell>
          <cell r="E289">
            <v>0.94333333333333336</v>
          </cell>
          <cell r="F289">
            <v>0.50704181699147322</v>
          </cell>
        </row>
        <row r="290">
          <cell r="D290">
            <v>284</v>
          </cell>
          <cell r="E290">
            <v>0.94666666666666666</v>
          </cell>
          <cell r="F290">
            <v>0.50351488420662893</v>
          </cell>
        </row>
        <row r="291">
          <cell r="D291">
            <v>285</v>
          </cell>
          <cell r="E291">
            <v>0.95</v>
          </cell>
          <cell r="F291">
            <v>0.5</v>
          </cell>
        </row>
        <row r="292">
          <cell r="D292">
            <v>286</v>
          </cell>
          <cell r="E292">
            <v>0.95333333333333337</v>
          </cell>
          <cell r="F292">
            <v>0.4964974267433338</v>
          </cell>
        </row>
        <row r="293">
          <cell r="D293">
            <v>287</v>
          </cell>
          <cell r="E293">
            <v>0.95666666666666667</v>
          </cell>
          <cell r="F293">
            <v>0.49300742044300244</v>
          </cell>
        </row>
        <row r="294">
          <cell r="D294">
            <v>288</v>
          </cell>
          <cell r="E294">
            <v>0.96</v>
          </cell>
          <cell r="F294">
            <v>0.48953023074198482</v>
          </cell>
        </row>
        <row r="295">
          <cell r="D295">
            <v>289</v>
          </cell>
          <cell r="E295">
            <v>0.96333333333333337</v>
          </cell>
          <cell r="F295">
            <v>0.48606610092577895</v>
          </cell>
        </row>
        <row r="296">
          <cell r="D296">
            <v>290</v>
          </cell>
          <cell r="E296">
            <v>0.96666666666666667</v>
          </cell>
          <cell r="F296">
            <v>0.48261526793214321</v>
          </cell>
        </row>
        <row r="297">
          <cell r="D297">
            <v>291</v>
          </cell>
          <cell r="E297">
            <v>0.97</v>
          </cell>
          <cell r="F297">
            <v>0.47917796236456317</v>
          </cell>
        </row>
        <row r="298">
          <cell r="D298">
            <v>292</v>
          </cell>
          <cell r="E298">
            <v>0.97333333333333338</v>
          </cell>
          <cell r="F298">
            <v>0.47575440850933909</v>
          </cell>
        </row>
        <row r="299">
          <cell r="D299">
            <v>293</v>
          </cell>
          <cell r="E299">
            <v>0.97666666666666668</v>
          </cell>
          <cell r="F299">
            <v>0.47234482435618846</v>
          </cell>
        </row>
        <row r="300">
          <cell r="D300">
            <v>294</v>
          </cell>
          <cell r="E300">
            <v>0.98</v>
          </cell>
          <cell r="F300">
            <v>0.46894942162225756</v>
          </cell>
        </row>
        <row r="301">
          <cell r="D301">
            <v>295</v>
          </cell>
          <cell r="E301">
            <v>0.98333333333333328</v>
          </cell>
          <cell r="F301">
            <v>0.4655684057794342</v>
          </cell>
        </row>
        <row r="302">
          <cell r="D302">
            <v>296</v>
          </cell>
          <cell r="E302">
            <v>0.98666666666666669</v>
          </cell>
          <cell r="F302">
            <v>0.46220197608485142</v>
          </cell>
        </row>
        <row r="303">
          <cell r="D303">
            <v>297</v>
          </cell>
          <cell r="E303">
            <v>0.99</v>
          </cell>
          <cell r="F303">
            <v>0.45885032561448019</v>
          </cell>
        </row>
        <row r="304">
          <cell r="D304">
            <v>298</v>
          </cell>
          <cell r="E304">
            <v>0.99333333333333329</v>
          </cell>
          <cell r="F304">
            <v>0.45551364129969318</v>
          </cell>
        </row>
        <row r="305">
          <cell r="D305">
            <v>299</v>
          </cell>
          <cell r="E305">
            <v>0.9966666666666667</v>
          </cell>
          <cell r="F305">
            <v>0.45219210396669685</v>
          </cell>
        </row>
        <row r="306">
          <cell r="D306">
            <v>300</v>
          </cell>
          <cell r="E306">
            <v>1</v>
          </cell>
          <cell r="F306">
            <v>0.44888588837872567</v>
          </cell>
        </row>
      </sheetData>
      <sheetData sheetId="6">
        <row r="5">
          <cell r="C5" t="str">
            <v>CO2</v>
          </cell>
          <cell r="D5" t="str">
            <v>fCalpha</v>
          </cell>
          <cell r="E5" t="str">
            <v>fCg</v>
          </cell>
        </row>
        <row r="6">
          <cell r="C6">
            <v>300</v>
          </cell>
          <cell r="D6">
            <v>0.91304347826086962</v>
          </cell>
          <cell r="E6">
            <v>1.0652173913043479</v>
          </cell>
        </row>
        <row r="7">
          <cell r="C7">
            <v>301</v>
          </cell>
          <cell r="D7">
            <v>0.91489361702127669</v>
          </cell>
          <cell r="E7">
            <v>1.0638297872340428</v>
          </cell>
        </row>
        <row r="8">
          <cell r="C8">
            <v>302</v>
          </cell>
          <cell r="D8">
            <v>0.91673894189072003</v>
          </cell>
          <cell r="E8">
            <v>1.0624457935819602</v>
          </cell>
        </row>
        <row r="9">
          <cell r="C9">
            <v>303</v>
          </cell>
          <cell r="D9">
            <v>0.91857947163274145</v>
          </cell>
          <cell r="E9">
            <v>1.0610653962754439</v>
          </cell>
        </row>
        <row r="10">
          <cell r="C10">
            <v>304</v>
          </cell>
          <cell r="D10">
            <v>0.92041522491349492</v>
          </cell>
          <cell r="E10">
            <v>1.0596885813148789</v>
          </cell>
        </row>
        <row r="11">
          <cell r="C11">
            <v>305</v>
          </cell>
          <cell r="D11">
            <v>0.92224622030237591</v>
          </cell>
          <cell r="E11">
            <v>1.0583153347732182</v>
          </cell>
        </row>
        <row r="12">
          <cell r="C12">
            <v>306</v>
          </cell>
          <cell r="D12">
            <v>0.92407247627264888</v>
          </cell>
          <cell r="E12">
            <v>1.0569456427955133</v>
          </cell>
        </row>
        <row r="13">
          <cell r="C13">
            <v>307</v>
          </cell>
          <cell r="D13">
            <v>0.92589401120206816</v>
          </cell>
          <cell r="E13">
            <v>1.0555794915984491</v>
          </cell>
        </row>
        <row r="14">
          <cell r="C14">
            <v>308</v>
          </cell>
          <cell r="D14">
            <v>0.92771084337349408</v>
          </cell>
          <cell r="E14">
            <v>1.0542168674698795</v>
          </cell>
        </row>
        <row r="15">
          <cell r="C15">
            <v>309</v>
          </cell>
          <cell r="D15">
            <v>0.92952299097550495</v>
          </cell>
          <cell r="E15">
            <v>1.0528577567683712</v>
          </cell>
        </row>
        <row r="16">
          <cell r="C16">
            <v>310</v>
          </cell>
          <cell r="D16">
            <v>0.93133047210300435</v>
          </cell>
          <cell r="E16">
            <v>1.0515021459227467</v>
          </cell>
        </row>
        <row r="17">
          <cell r="C17">
            <v>311</v>
          </cell>
          <cell r="D17">
            <v>0.93313330475782263</v>
          </cell>
          <cell r="E17">
            <v>1.0501500214316331</v>
          </cell>
        </row>
        <row r="18">
          <cell r="C18">
            <v>312</v>
          </cell>
          <cell r="D18">
            <v>0.93493150684931514</v>
          </cell>
          <cell r="E18">
            <v>1.0488013698630139</v>
          </cell>
        </row>
        <row r="19">
          <cell r="C19">
            <v>313</v>
          </cell>
          <cell r="D19">
            <v>0.93672509619495514</v>
          </cell>
          <cell r="E19">
            <v>1.0474561778537836</v>
          </cell>
        </row>
        <row r="20">
          <cell r="C20">
            <v>314</v>
          </cell>
          <cell r="D20">
            <v>0.93851409052092238</v>
          </cell>
          <cell r="E20">
            <v>1.0461144321093083</v>
          </cell>
        </row>
        <row r="21">
          <cell r="C21">
            <v>315</v>
          </cell>
          <cell r="D21">
            <v>0.94029850746268662</v>
          </cell>
          <cell r="E21">
            <v>1.044776119402985</v>
          </cell>
        </row>
        <row r="22">
          <cell r="C22">
            <v>316</v>
          </cell>
          <cell r="D22">
            <v>0.9420783645655878</v>
          </cell>
          <cell r="E22">
            <v>1.0434412265758093</v>
          </cell>
        </row>
        <row r="23">
          <cell r="C23">
            <v>317</v>
          </cell>
          <cell r="D23">
            <v>0.94385367928541064</v>
          </cell>
          <cell r="E23">
            <v>1.0421097405359421</v>
          </cell>
        </row>
        <row r="24">
          <cell r="C24">
            <v>318</v>
          </cell>
          <cell r="D24">
            <v>0.94562446898895502</v>
          </cell>
          <cell r="E24">
            <v>1.0407816482582839</v>
          </cell>
        </row>
        <row r="25">
          <cell r="C25">
            <v>319</v>
          </cell>
          <cell r="D25">
            <v>0.94739075095460334</v>
          </cell>
          <cell r="E25">
            <v>1.0394569367840476</v>
          </cell>
        </row>
        <row r="26">
          <cell r="C26">
            <v>320</v>
          </cell>
          <cell r="D26">
            <v>0.94915254237288138</v>
          </cell>
          <cell r="E26">
            <v>1.0381355932203389</v>
          </cell>
        </row>
        <row r="27">
          <cell r="C27">
            <v>321</v>
          </cell>
          <cell r="D27">
            <v>0.95090986034701652</v>
          </cell>
          <cell r="E27">
            <v>1.0368176047397375</v>
          </cell>
        </row>
        <row r="28">
          <cell r="C28">
            <v>322</v>
          </cell>
          <cell r="D28">
            <v>0.95266272189349122</v>
          </cell>
          <cell r="E28">
            <v>1.0355029585798816</v>
          </cell>
        </row>
        <row r="29">
          <cell r="C29">
            <v>323</v>
          </cell>
          <cell r="D29">
            <v>0.95441114394259186</v>
          </cell>
          <cell r="E29">
            <v>1.0341916420430561</v>
          </cell>
        </row>
        <row r="30">
          <cell r="C30">
            <v>324</v>
          </cell>
          <cell r="D30">
            <v>0.95615514333895446</v>
          </cell>
          <cell r="E30">
            <v>1.0328836424957841</v>
          </cell>
        </row>
        <row r="31">
          <cell r="C31">
            <v>325</v>
          </cell>
          <cell r="D31">
            <v>0.95789473684210535</v>
          </cell>
          <cell r="E31">
            <v>1.0315789473684212</v>
          </cell>
        </row>
        <row r="32">
          <cell r="C32">
            <v>326</v>
          </cell>
          <cell r="D32">
            <v>0.95962994112699751</v>
          </cell>
          <cell r="E32">
            <v>1.0302775441547518</v>
          </cell>
        </row>
        <row r="33">
          <cell r="C33">
            <v>327</v>
          </cell>
          <cell r="D33">
            <v>0.96136077278454435</v>
          </cell>
          <cell r="E33">
            <v>1.0289794204115916</v>
          </cell>
        </row>
        <row r="34">
          <cell r="C34">
            <v>328</v>
          </cell>
          <cell r="D34">
            <v>0.96308724832214776</v>
          </cell>
          <cell r="E34">
            <v>1.0276845637583893</v>
          </cell>
        </row>
        <row r="35">
          <cell r="C35">
            <v>329</v>
          </cell>
          <cell r="D35">
            <v>0.96480938416422291</v>
          </cell>
          <cell r="E35">
            <v>1.0263929618768328</v>
          </cell>
        </row>
        <row r="36">
          <cell r="C36">
            <v>330</v>
          </cell>
          <cell r="D36">
            <v>0.96652719665271969</v>
          </cell>
          <cell r="E36">
            <v>1.0251046025104602</v>
          </cell>
        </row>
        <row r="37">
          <cell r="C37">
            <v>331</v>
          </cell>
          <cell r="D37">
            <v>0.96824070204763901</v>
          </cell>
          <cell r="E37">
            <v>1.0238194734642707</v>
          </cell>
        </row>
        <row r="38">
          <cell r="C38">
            <v>332</v>
          </cell>
          <cell r="D38">
            <v>0.96994991652754592</v>
          </cell>
          <cell r="E38">
            <v>1.0225375626043405</v>
          </cell>
        </row>
        <row r="39">
          <cell r="C39">
            <v>333</v>
          </cell>
          <cell r="D39">
            <v>0.9716548561900793</v>
          </cell>
          <cell r="E39">
            <v>1.0212588578574404</v>
          </cell>
        </row>
        <row r="40">
          <cell r="C40">
            <v>334</v>
          </cell>
          <cell r="D40">
            <v>0.97335553705245637</v>
          </cell>
          <cell r="E40">
            <v>1.0199833472106579</v>
          </cell>
        </row>
        <row r="41">
          <cell r="C41">
            <v>335</v>
          </cell>
          <cell r="D41">
            <v>0.97505197505197505</v>
          </cell>
          <cell r="E41">
            <v>1.0187110187110189</v>
          </cell>
        </row>
        <row r="42">
          <cell r="C42">
            <v>336</v>
          </cell>
          <cell r="D42">
            <v>0.9767441860465117</v>
          </cell>
          <cell r="E42">
            <v>1.0174418604651163</v>
          </cell>
        </row>
        <row r="43">
          <cell r="C43">
            <v>337</v>
          </cell>
          <cell r="D43">
            <v>0.97843218581501457</v>
          </cell>
          <cell r="E43">
            <v>1.016175860638739</v>
          </cell>
        </row>
        <row r="44">
          <cell r="C44">
            <v>338</v>
          </cell>
          <cell r="D44">
            <v>0.98011599005799499</v>
          </cell>
          <cell r="E44">
            <v>1.0149130074565036</v>
          </cell>
        </row>
        <row r="45">
          <cell r="C45">
            <v>339</v>
          </cell>
          <cell r="D45">
            <v>0.9817956143980141</v>
          </cell>
          <cell r="E45">
            <v>1.0136532892014896</v>
          </cell>
        </row>
        <row r="46">
          <cell r="C46">
            <v>340</v>
          </cell>
          <cell r="D46">
            <v>0.98347107438016534</v>
          </cell>
          <cell r="E46">
            <v>1.0123966942148759</v>
          </cell>
        </row>
        <row r="47">
          <cell r="C47">
            <v>341</v>
          </cell>
          <cell r="D47">
            <v>0.98514238547255473</v>
          </cell>
          <cell r="E47">
            <v>1.011143210895584</v>
          </cell>
        </row>
        <row r="48">
          <cell r="C48">
            <v>342</v>
          </cell>
          <cell r="D48">
            <v>0.98680956306677658</v>
          </cell>
          <cell r="E48">
            <v>1.0098928276999175</v>
          </cell>
        </row>
        <row r="49">
          <cell r="C49">
            <v>343</v>
          </cell>
          <cell r="D49">
            <v>0.9884726224783863</v>
          </cell>
          <cell r="E49">
            <v>1.0086455331412103</v>
          </cell>
        </row>
        <row r="50">
          <cell r="C50">
            <v>344</v>
          </cell>
          <cell r="D50">
            <v>0.99013157894736847</v>
          </cell>
          <cell r="E50">
            <v>1.0074013157894737</v>
          </cell>
        </row>
        <row r="51">
          <cell r="C51">
            <v>345</v>
          </cell>
          <cell r="D51">
            <v>0.9917864476386038</v>
          </cell>
          <cell r="E51">
            <v>1.0061601642710474</v>
          </cell>
        </row>
        <row r="52">
          <cell r="C52">
            <v>346</v>
          </cell>
          <cell r="D52">
            <v>0.99343724364232988</v>
          </cell>
          <cell r="E52">
            <v>1.0049220672682526</v>
          </cell>
        </row>
        <row r="53">
          <cell r="C53">
            <v>347</v>
          </cell>
          <cell r="D53">
            <v>0.99508398197460057</v>
          </cell>
          <cell r="E53">
            <v>1.0036870135190497</v>
          </cell>
        </row>
        <row r="54">
          <cell r="C54">
            <v>348</v>
          </cell>
          <cell r="D54">
            <v>0.99672667757774147</v>
          </cell>
          <cell r="E54">
            <v>1.0024549918166938</v>
          </cell>
        </row>
        <row r="55">
          <cell r="C55">
            <v>349</v>
          </cell>
          <cell r="D55">
            <v>0.99836534532080112</v>
          </cell>
          <cell r="E55">
            <v>1.0012259910093992</v>
          </cell>
        </row>
        <row r="56">
          <cell r="C56">
            <v>350</v>
          </cell>
          <cell r="D56">
            <v>1</v>
          </cell>
          <cell r="E56">
            <v>1.0000000000000002</v>
          </cell>
        </row>
        <row r="57">
          <cell r="C57">
            <v>351</v>
          </cell>
          <cell r="D57">
            <v>1.0016306563391766</v>
          </cell>
          <cell r="E57">
            <v>0.99877700774561773</v>
          </cell>
        </row>
        <row r="58">
          <cell r="C58">
            <v>352</v>
          </cell>
          <cell r="D58">
            <v>1.003257328990228</v>
          </cell>
          <cell r="E58">
            <v>0.99755700325732899</v>
          </cell>
        </row>
        <row r="59">
          <cell r="C59">
            <v>353</v>
          </cell>
          <cell r="D59">
            <v>1.0048800325335503</v>
          </cell>
          <cell r="E59">
            <v>0.99633997559983734</v>
          </cell>
        </row>
        <row r="60">
          <cell r="C60">
            <v>354</v>
          </cell>
          <cell r="D60">
            <v>1.0064987814784729</v>
          </cell>
          <cell r="E60">
            <v>0.99512591389114535</v>
          </cell>
        </row>
        <row r="61">
          <cell r="C61">
            <v>355</v>
          </cell>
          <cell r="D61">
            <v>1.0081135902636917</v>
          </cell>
          <cell r="E61">
            <v>0.99391480730223125</v>
          </cell>
        </row>
        <row r="62">
          <cell r="C62">
            <v>356</v>
          </cell>
          <cell r="D62">
            <v>1.0097244732576987</v>
          </cell>
          <cell r="E62">
            <v>0.99270664505672623</v>
          </cell>
        </row>
        <row r="63">
          <cell r="C63">
            <v>357</v>
          </cell>
          <cell r="D63">
            <v>1.0113314447592068</v>
          </cell>
          <cell r="E63">
            <v>0.99150141643059497</v>
          </cell>
        </row>
        <row r="64">
          <cell r="C64">
            <v>358</v>
          </cell>
          <cell r="D64">
            <v>1.0129345189975749</v>
          </cell>
          <cell r="E64">
            <v>0.99029911075181898</v>
          </cell>
        </row>
        <row r="65">
          <cell r="C65">
            <v>359</v>
          </cell>
          <cell r="D65">
            <v>1.0145337101332257</v>
          </cell>
          <cell r="E65">
            <v>0.98909971740008074</v>
          </cell>
        </row>
        <row r="66">
          <cell r="C66">
            <v>360</v>
          </cell>
          <cell r="D66">
            <v>1.0161290322580645</v>
          </cell>
          <cell r="E66">
            <v>0.98790322580645162</v>
          </cell>
        </row>
        <row r="67">
          <cell r="C67">
            <v>361</v>
          </cell>
          <cell r="D67">
            <v>1.0177204993958922</v>
          </cell>
          <cell r="E67">
            <v>0.98670962545308105</v>
          </cell>
        </row>
        <row r="68">
          <cell r="C68">
            <v>362</v>
          </cell>
          <cell r="D68">
            <v>1.0193081255028158</v>
          </cell>
          <cell r="E68">
            <v>0.98551890587288826</v>
          </cell>
        </row>
        <row r="69">
          <cell r="C69">
            <v>363</v>
          </cell>
          <cell r="D69">
            <v>1.0208919244676578</v>
          </cell>
          <cell r="E69">
            <v>0.9843310566492568</v>
          </cell>
        </row>
        <row r="70">
          <cell r="C70">
            <v>364</v>
          </cell>
          <cell r="D70">
            <v>1.0224719101123596</v>
          </cell>
          <cell r="E70">
            <v>0.9831460674157303</v>
          </cell>
        </row>
        <row r="71">
          <cell r="C71">
            <v>365</v>
          </cell>
          <cell r="D71">
            <v>1.0240480961923848</v>
          </cell>
          <cell r="E71">
            <v>0.98196392785571152</v>
          </cell>
        </row>
        <row r="72">
          <cell r="C72">
            <v>366</v>
          </cell>
          <cell r="D72">
            <v>1.0256204963971178</v>
          </cell>
          <cell r="E72">
            <v>0.98078462770216179</v>
          </cell>
        </row>
        <row r="73">
          <cell r="C73">
            <v>367</v>
          </cell>
          <cell r="D73">
            <v>1.02718912435026</v>
          </cell>
          <cell r="E73">
            <v>0.97960815673730517</v>
          </cell>
        </row>
        <row r="74">
          <cell r="C74">
            <v>368</v>
          </cell>
          <cell r="D74">
            <v>1.0287539936102237</v>
          </cell>
          <cell r="E74">
            <v>0.97843450479233229</v>
          </cell>
        </row>
        <row r="75">
          <cell r="C75">
            <v>369</v>
          </cell>
          <cell r="D75">
            <v>1.0303151176705225</v>
          </cell>
          <cell r="E75">
            <v>0.9772636617471081</v>
          </cell>
        </row>
        <row r="76">
          <cell r="C76">
            <v>370</v>
          </cell>
          <cell r="D76">
            <v>1.0318725099601596</v>
          </cell>
          <cell r="E76">
            <v>0.97609561752988039</v>
          </cell>
        </row>
        <row r="77">
          <cell r="C77">
            <v>371</v>
          </cell>
          <cell r="D77">
            <v>1.0334261838440111</v>
          </cell>
          <cell r="E77">
            <v>0.97493036211699169</v>
          </cell>
        </row>
        <row r="78">
          <cell r="C78">
            <v>372</v>
          </cell>
          <cell r="D78">
            <v>1.0349761526232115</v>
          </cell>
          <cell r="E78">
            <v>0.97376788553259153</v>
          </cell>
        </row>
        <row r="79">
          <cell r="C79">
            <v>373</v>
          </cell>
          <cell r="D79">
            <v>1.03652242953553</v>
          </cell>
          <cell r="E79">
            <v>0.97260817784835263</v>
          </cell>
        </row>
        <row r="80">
          <cell r="C80">
            <v>374</v>
          </cell>
          <cell r="D80">
            <v>1.0380650277557495</v>
          </cell>
          <cell r="E80">
            <v>0.97145122918318794</v>
          </cell>
        </row>
        <row r="81">
          <cell r="C81">
            <v>375</v>
          </cell>
          <cell r="D81">
            <v>1.0396039603960396</v>
          </cell>
          <cell r="E81">
            <v>0.97029702970297027</v>
          </cell>
        </row>
        <row r="82">
          <cell r="C82">
            <v>376</v>
          </cell>
          <cell r="D82">
            <v>1.0411392405063291</v>
          </cell>
          <cell r="E82">
            <v>0.96914556962025322</v>
          </cell>
        </row>
        <row r="83">
          <cell r="C83">
            <v>377</v>
          </cell>
          <cell r="D83">
            <v>1.0426708810746741</v>
          </cell>
          <cell r="E83">
            <v>0.96799683919399448</v>
          </cell>
        </row>
        <row r="84">
          <cell r="C84">
            <v>378</v>
          </cell>
          <cell r="D84">
            <v>1.0441988950276244</v>
          </cell>
          <cell r="E84">
            <v>0.96685082872928185</v>
          </cell>
        </row>
        <row r="85">
          <cell r="C85">
            <v>379</v>
          </cell>
          <cell r="D85">
            <v>1.0457232952305875</v>
          </cell>
          <cell r="E85">
            <v>0.96570752857705955</v>
          </cell>
        </row>
        <row r="86">
          <cell r="C86">
            <v>380</v>
          </cell>
          <cell r="D86">
            <v>1.0472440944881889</v>
          </cell>
          <cell r="E86">
            <v>0.96456692913385833</v>
          </cell>
        </row>
        <row r="87">
          <cell r="C87">
            <v>381</v>
          </cell>
          <cell r="D87">
            <v>1.0487613055446323</v>
          </cell>
          <cell r="E87">
            <v>0.96342902084152571</v>
          </cell>
        </row>
        <row r="88">
          <cell r="C88">
            <v>382</v>
          </cell>
          <cell r="D88">
            <v>1.0502749410840535</v>
          </cell>
          <cell r="E88">
            <v>0.96229379418695993</v>
          </cell>
        </row>
        <row r="89">
          <cell r="C89">
            <v>383</v>
          </cell>
          <cell r="D89">
            <v>1.0517850137308749</v>
          </cell>
          <cell r="E89">
            <v>0.96116123970184397</v>
          </cell>
        </row>
        <row r="90">
          <cell r="C90">
            <v>384</v>
          </cell>
          <cell r="D90">
            <v>1.0532915360501567</v>
          </cell>
          <cell r="E90">
            <v>0.96003134796238243</v>
          </cell>
        </row>
        <row r="91">
          <cell r="C91">
            <v>385</v>
          </cell>
          <cell r="D91">
            <v>1.0547945205479452</v>
          </cell>
          <cell r="E91">
            <v>0.95890410958904115</v>
          </cell>
        </row>
        <row r="92">
          <cell r="C92">
            <v>386</v>
          </cell>
          <cell r="D92">
            <v>1.0562939796716184</v>
          </cell>
          <cell r="E92">
            <v>0.95777951524628613</v>
          </cell>
        </row>
        <row r="93">
          <cell r="C93">
            <v>387</v>
          </cell>
          <cell r="D93">
            <v>1.0577899258102303</v>
          </cell>
          <cell r="E93">
            <v>0.95665755564232713</v>
          </cell>
        </row>
        <row r="94">
          <cell r="C94">
            <v>388</v>
          </cell>
          <cell r="D94">
            <v>1.0592823712948518</v>
          </cell>
          <cell r="E94">
            <v>0.95553822152886103</v>
          </cell>
        </row>
        <row r="95">
          <cell r="C95">
            <v>389</v>
          </cell>
          <cell r="D95">
            <v>1.0607713283989093</v>
          </cell>
          <cell r="E95">
            <v>0.95442150370081802</v>
          </cell>
        </row>
        <row r="96">
          <cell r="C96">
            <v>390</v>
          </cell>
          <cell r="D96">
            <v>1.0622568093385214</v>
          </cell>
          <cell r="E96">
            <v>0.95330739299610889</v>
          </cell>
        </row>
        <row r="97">
          <cell r="C97">
            <v>391</v>
          </cell>
          <cell r="D97">
            <v>1.0637388262728333</v>
          </cell>
          <cell r="E97">
            <v>0.95219588029537505</v>
          </cell>
        </row>
        <row r="98">
          <cell r="C98">
            <v>392</v>
          </cell>
          <cell r="D98">
            <v>1.0652173913043479</v>
          </cell>
          <cell r="E98">
            <v>0.95108695652173914</v>
          </cell>
        </row>
        <row r="99">
          <cell r="C99">
            <v>393</v>
          </cell>
          <cell r="D99">
            <v>1.0666925164792556</v>
          </cell>
          <cell r="E99">
            <v>0.94998061264055833</v>
          </cell>
        </row>
        <row r="100">
          <cell r="C100">
            <v>394</v>
          </cell>
          <cell r="D100">
            <v>1.0681642137877616</v>
          </cell>
          <cell r="E100">
            <v>0.94887683965917879</v>
          </cell>
        </row>
        <row r="101">
          <cell r="C101">
            <v>395</v>
          </cell>
          <cell r="D101">
            <v>1.0696324951644101</v>
          </cell>
          <cell r="E101">
            <v>0.9477756286266924</v>
          </cell>
        </row>
        <row r="102">
          <cell r="C102">
            <v>396</v>
          </cell>
          <cell r="D102">
            <v>1.0710973724884081</v>
          </cell>
          <cell r="E102">
            <v>0.94667697063369405</v>
          </cell>
        </row>
        <row r="103">
          <cell r="C103">
            <v>397</v>
          </cell>
          <cell r="D103">
            <v>1.0725588575839444</v>
          </cell>
          <cell r="E103">
            <v>0.94558085681204163</v>
          </cell>
        </row>
        <row r="104">
          <cell r="C104">
            <v>398</v>
          </cell>
          <cell r="D104">
            <v>1.0740169622205089</v>
          </cell>
          <cell r="E104">
            <v>0.94448727833461832</v>
          </cell>
        </row>
        <row r="105">
          <cell r="C105">
            <v>399</v>
          </cell>
          <cell r="D105">
            <v>1.0754716981132075</v>
          </cell>
          <cell r="E105">
            <v>0.94339622641509424</v>
          </cell>
        </row>
        <row r="106">
          <cell r="C106">
            <v>400</v>
          </cell>
          <cell r="D106">
            <v>1.0769230769230771</v>
          </cell>
          <cell r="E106">
            <v>0.94230769230769229</v>
          </cell>
        </row>
        <row r="107">
          <cell r="C107">
            <v>401</v>
          </cell>
          <cell r="D107">
            <v>1.0783711102573954</v>
          </cell>
          <cell r="E107">
            <v>0.94122166730695345</v>
          </cell>
        </row>
        <row r="108">
          <cell r="C108">
            <v>402</v>
          </cell>
          <cell r="D108">
            <v>1.0798158096699924</v>
          </cell>
          <cell r="E108">
            <v>0.94013814274750573</v>
          </cell>
        </row>
        <row r="109">
          <cell r="C109">
            <v>403</v>
          </cell>
          <cell r="D109">
            <v>1.0812571866615563</v>
          </cell>
          <cell r="E109">
            <v>0.93905711000383285</v>
          </cell>
        </row>
        <row r="110">
          <cell r="C110">
            <v>404</v>
          </cell>
          <cell r="D110">
            <v>1.0826952526799387</v>
          </cell>
          <cell r="E110">
            <v>0.93797856049004591</v>
          </cell>
        </row>
        <row r="111">
          <cell r="C111">
            <v>405</v>
          </cell>
          <cell r="D111">
            <v>1.084130019120459</v>
          </cell>
          <cell r="E111">
            <v>0.93690248565965573</v>
          </cell>
        </row>
        <row r="112">
          <cell r="C112">
            <v>406</v>
          </cell>
          <cell r="D112">
            <v>1.0855614973262033</v>
          </cell>
          <cell r="E112">
            <v>0.93582887700534756</v>
          </cell>
        </row>
        <row r="113">
          <cell r="C113">
            <v>407</v>
          </cell>
          <cell r="D113">
            <v>1.0869896985883252</v>
          </cell>
          <cell r="E113">
            <v>0.93475772605875618</v>
          </cell>
        </row>
        <row r="114">
          <cell r="C114">
            <v>408</v>
          </cell>
          <cell r="D114">
            <v>1.0884146341463414</v>
          </cell>
          <cell r="E114">
            <v>0.93368902439024393</v>
          </cell>
        </row>
        <row r="115">
          <cell r="C115">
            <v>409</v>
          </cell>
          <cell r="D115">
            <v>1.0898363151884281</v>
          </cell>
          <cell r="E115">
            <v>0.93262276360867902</v>
          </cell>
        </row>
        <row r="116">
          <cell r="C116">
            <v>410</v>
          </cell>
          <cell r="D116">
            <v>1.0912547528517111</v>
          </cell>
          <cell r="E116">
            <v>0.93155893536121659</v>
          </cell>
        </row>
        <row r="117">
          <cell r="C117">
            <v>411</v>
          </cell>
          <cell r="D117">
            <v>1.0926699582225599</v>
          </cell>
          <cell r="E117">
            <v>0.93049753133308011</v>
          </cell>
        </row>
        <row r="118">
          <cell r="C118">
            <v>412</v>
          </cell>
          <cell r="D118">
            <v>1.0940819423368742</v>
          </cell>
          <cell r="E118">
            <v>0.92943854324734443</v>
          </cell>
        </row>
        <row r="119">
          <cell r="C119">
            <v>413</v>
          </cell>
          <cell r="D119">
            <v>1.0954907161803713</v>
          </cell>
          <cell r="E119">
            <v>0.92838196286472152</v>
          </cell>
        </row>
        <row r="120">
          <cell r="C120">
            <v>414</v>
          </cell>
          <cell r="D120">
            <v>1.0968962906888722</v>
          </cell>
          <cell r="E120">
            <v>0.92732778198334587</v>
          </cell>
        </row>
        <row r="121">
          <cell r="C121">
            <v>415</v>
          </cell>
          <cell r="D121">
            <v>1.0982986767485823</v>
          </cell>
          <cell r="E121">
            <v>0.92627599243856329</v>
          </cell>
        </row>
        <row r="122">
          <cell r="C122">
            <v>416</v>
          </cell>
          <cell r="D122">
            <v>1.0996978851963746</v>
          </cell>
          <cell r="E122">
            <v>0.92522658610271891</v>
          </cell>
        </row>
        <row r="123">
          <cell r="C123">
            <v>417</v>
          </cell>
          <cell r="D123">
            <v>1.1010939268200679</v>
          </cell>
          <cell r="E123">
            <v>0.92417955488494907</v>
          </cell>
        </row>
        <row r="124">
          <cell r="C124">
            <v>418</v>
          </cell>
          <cell r="D124">
            <v>1.1024868123587039</v>
          </cell>
          <cell r="E124">
            <v>0.9231348907309721</v>
          </cell>
        </row>
        <row r="125">
          <cell r="C125">
            <v>419</v>
          </cell>
          <cell r="D125">
            <v>1.1038765525028227</v>
          </cell>
          <cell r="E125">
            <v>0.92209258562288299</v>
          </cell>
        </row>
        <row r="126">
          <cell r="C126">
            <v>420</v>
          </cell>
          <cell r="D126">
            <v>1.1052631578947369</v>
          </cell>
          <cell r="E126">
            <v>0.92105263157894735</v>
          </cell>
        </row>
        <row r="127">
          <cell r="C127">
            <v>421</v>
          </cell>
          <cell r="D127">
            <v>1.1066466391288021</v>
          </cell>
          <cell r="E127">
            <v>0.92001502065339835</v>
          </cell>
        </row>
        <row r="128">
          <cell r="C128">
            <v>422</v>
          </cell>
          <cell r="D128">
            <v>1.108027006751688</v>
          </cell>
          <cell r="E128">
            <v>0.91897974493623402</v>
          </cell>
        </row>
        <row r="129">
          <cell r="C129">
            <v>423</v>
          </cell>
          <cell r="D129">
            <v>1.1094042712626453</v>
          </cell>
          <cell r="E129">
            <v>0.91794679655301603</v>
          </cell>
        </row>
        <row r="130">
          <cell r="C130">
            <v>424</v>
          </cell>
          <cell r="D130">
            <v>1.1107784431137726</v>
          </cell>
          <cell r="E130">
            <v>0.91691616766467066</v>
          </cell>
        </row>
        <row r="131">
          <cell r="C131">
            <v>425</v>
          </cell>
          <cell r="D131">
            <v>1.1121495327102804</v>
          </cell>
          <cell r="E131">
            <v>0.91588785046728971</v>
          </cell>
        </row>
        <row r="132">
          <cell r="C132">
            <v>426</v>
          </cell>
          <cell r="D132">
            <v>1.1135175504107544</v>
          </cell>
          <cell r="E132">
            <v>0.91486183719193426</v>
          </cell>
        </row>
        <row r="133">
          <cell r="C133">
            <v>427</v>
          </cell>
          <cell r="D133">
            <v>1.1148825065274153</v>
          </cell>
          <cell r="E133">
            <v>0.91383812010443854</v>
          </cell>
        </row>
        <row r="134">
          <cell r="C134">
            <v>428</v>
          </cell>
          <cell r="D134">
            <v>1.1162444113263785</v>
          </cell>
          <cell r="E134">
            <v>0.91281669150521605</v>
          </cell>
        </row>
        <row r="135">
          <cell r="C135">
            <v>429</v>
          </cell>
          <cell r="D135">
            <v>1.1176032750279121</v>
          </cell>
          <cell r="E135">
            <v>0.91179754372906585</v>
          </cell>
        </row>
        <row r="136">
          <cell r="C136">
            <v>430</v>
          </cell>
          <cell r="D136">
            <v>1.1189591078066916</v>
          </cell>
          <cell r="E136">
            <v>0.91078066914498135</v>
          </cell>
        </row>
        <row r="137">
          <cell r="C137">
            <v>431</v>
          </cell>
          <cell r="D137">
            <v>1.1203119197920535</v>
          </cell>
          <cell r="E137">
            <v>0.90976606015595984</v>
          </cell>
        </row>
        <row r="138">
          <cell r="C138">
            <v>432</v>
          </cell>
          <cell r="D138">
            <v>1.1216617210682494</v>
          </cell>
          <cell r="E138">
            <v>0.90875370919881293</v>
          </cell>
        </row>
        <row r="139">
          <cell r="C139">
            <v>433</v>
          </cell>
          <cell r="D139">
            <v>1.1230085216746943</v>
          </cell>
          <cell r="E139">
            <v>0.90774360874397919</v>
          </cell>
        </row>
        <row r="140">
          <cell r="C140">
            <v>434</v>
          </cell>
          <cell r="D140">
            <v>1.1243523316062176</v>
          </cell>
          <cell r="E140">
            <v>0.90673575129533679</v>
          </cell>
        </row>
        <row r="141">
          <cell r="C141">
            <v>435</v>
          </cell>
          <cell r="D141">
            <v>1.1256931608133087</v>
          </cell>
          <cell r="E141">
            <v>0.90573012939001851</v>
          </cell>
        </row>
        <row r="142">
          <cell r="C142">
            <v>436</v>
          </cell>
          <cell r="D142">
            <v>1.1270310192023634</v>
          </cell>
          <cell r="E142">
            <v>0.90472673559822747</v>
          </cell>
        </row>
        <row r="143">
          <cell r="C143">
            <v>437</v>
          </cell>
          <cell r="D143">
            <v>1.1283659166359277</v>
          </cell>
          <cell r="E143">
            <v>0.90372556252305414</v>
          </cell>
        </row>
        <row r="144">
          <cell r="C144">
            <v>438</v>
          </cell>
          <cell r="D144">
            <v>1.1296978629329404</v>
          </cell>
          <cell r="E144">
            <v>0.90272660280029471</v>
          </cell>
        </row>
        <row r="145">
          <cell r="C145">
            <v>439</v>
          </cell>
          <cell r="D145">
            <v>1.1310268678689732</v>
          </cell>
          <cell r="E145">
            <v>0.90172984909827014</v>
          </cell>
        </row>
        <row r="146">
          <cell r="C146">
            <v>440</v>
          </cell>
          <cell r="D146">
            <v>1.1323529411764706</v>
          </cell>
          <cell r="E146">
            <v>0.90073529411764708</v>
          </cell>
        </row>
        <row r="147">
          <cell r="C147">
            <v>441</v>
          </cell>
          <cell r="D147">
            <v>1.1336760925449871</v>
          </cell>
          <cell r="E147">
            <v>0.89974293059125965</v>
          </cell>
        </row>
        <row r="148">
          <cell r="C148">
            <v>442</v>
          </cell>
          <cell r="D148">
            <v>1.1349963316214233</v>
          </cell>
          <cell r="E148">
            <v>0.89875275128393239</v>
          </cell>
        </row>
        <row r="149">
          <cell r="C149">
            <v>443</v>
          </cell>
          <cell r="D149">
            <v>1.1363136680102601</v>
          </cell>
          <cell r="E149">
            <v>0.89776474899230474</v>
          </cell>
        </row>
        <row r="150">
          <cell r="C150">
            <v>444</v>
          </cell>
          <cell r="D150">
            <v>1.137628111273792</v>
          </cell>
          <cell r="E150">
            <v>0.89677891654465591</v>
          </cell>
        </row>
        <row r="151">
          <cell r="C151">
            <v>445</v>
          </cell>
          <cell r="D151">
            <v>1.1389396709323585</v>
          </cell>
          <cell r="E151">
            <v>0.8957952468007313</v>
          </cell>
        </row>
        <row r="152">
          <cell r="C152">
            <v>446</v>
          </cell>
          <cell r="D152">
            <v>1.1402483564645727</v>
          </cell>
          <cell r="E152">
            <v>0.89481373265157049</v>
          </cell>
        </row>
        <row r="153">
          <cell r="C153">
            <v>447</v>
          </cell>
          <cell r="D153">
            <v>1.1415541773075519</v>
          </cell>
          <cell r="E153">
            <v>0.89383436701933594</v>
          </cell>
        </row>
        <row r="154">
          <cell r="C154">
            <v>448</v>
          </cell>
          <cell r="D154">
            <v>1.142857142857143</v>
          </cell>
          <cell r="E154">
            <v>0.89285714285714279</v>
          </cell>
        </row>
        <row r="155">
          <cell r="C155">
            <v>449</v>
          </cell>
          <cell r="D155">
            <v>1.1441572624681471</v>
          </cell>
          <cell r="E155">
            <v>0.89188205314888958</v>
          </cell>
        </row>
        <row r="156">
          <cell r="C156">
            <v>450</v>
          </cell>
          <cell r="D156">
            <v>1.1454545454545455</v>
          </cell>
          <cell r="E156">
            <v>0.89090909090909087</v>
          </cell>
        </row>
        <row r="157">
          <cell r="C157">
            <v>451</v>
          </cell>
          <cell r="D157">
            <v>1.1467490010897203</v>
          </cell>
          <cell r="E157">
            <v>0.88993824918270981</v>
          </cell>
        </row>
        <row r="158">
          <cell r="C158">
            <v>452</v>
          </cell>
          <cell r="D158">
            <v>1.1480406386066764</v>
          </cell>
          <cell r="E158">
            <v>0.88896952104499272</v>
          </cell>
        </row>
        <row r="159">
          <cell r="C159">
            <v>453</v>
          </cell>
          <cell r="D159">
            <v>1.1493294671982601</v>
          </cell>
          <cell r="E159">
            <v>0.88800289960130474</v>
          </cell>
        </row>
        <row r="160">
          <cell r="C160">
            <v>454</v>
          </cell>
          <cell r="D160">
            <v>1.1506154960173789</v>
          </cell>
          <cell r="E160">
            <v>0.88703837798696583</v>
          </cell>
        </row>
        <row r="161">
          <cell r="C161">
            <v>455</v>
          </cell>
          <cell r="D161">
            <v>1.1518987341772151</v>
          </cell>
          <cell r="E161">
            <v>0.88607594936708856</v>
          </cell>
        </row>
        <row r="162">
          <cell r="C162">
            <v>456</v>
          </cell>
          <cell r="D162">
            <v>1.153179190751445</v>
          </cell>
          <cell r="E162">
            <v>0.88511560693641622</v>
          </cell>
        </row>
        <row r="163">
          <cell r="C163">
            <v>457</v>
          </cell>
          <cell r="D163">
            <v>1.1544568747744497</v>
          </cell>
          <cell r="E163">
            <v>0.88415734391916279</v>
          </cell>
        </row>
        <row r="164">
          <cell r="C164">
            <v>458</v>
          </cell>
          <cell r="D164">
            <v>1.1557317952415285</v>
          </cell>
          <cell r="E164">
            <v>0.88320115356885365</v>
          </cell>
        </row>
        <row r="165">
          <cell r="C165">
            <v>459</v>
          </cell>
          <cell r="D165">
            <v>1.1570039611091105</v>
          </cell>
          <cell r="E165">
            <v>0.882247029168167</v>
          </cell>
        </row>
        <row r="166">
          <cell r="C166">
            <v>460</v>
          </cell>
          <cell r="D166">
            <v>1.1582733812949642</v>
          </cell>
          <cell r="E166">
            <v>0.88129496402877694</v>
          </cell>
        </row>
        <row r="167">
          <cell r="C167">
            <v>461</v>
          </cell>
          <cell r="D167">
            <v>1.1595400646784046</v>
          </cell>
          <cell r="E167">
            <v>0.88034495149119651</v>
          </cell>
        </row>
        <row r="168">
          <cell r="C168">
            <v>462</v>
          </cell>
          <cell r="D168">
            <v>1.1608040201005025</v>
          </cell>
          <cell r="E168">
            <v>0.87939698492462315</v>
          </cell>
        </row>
        <row r="169">
          <cell r="C169">
            <v>463</v>
          </cell>
          <cell r="D169">
            <v>1.1620652563642884</v>
          </cell>
          <cell r="E169">
            <v>0.87845105772678378</v>
          </cell>
        </row>
        <row r="170">
          <cell r="C170">
            <v>464</v>
          </cell>
          <cell r="D170">
            <v>1.1633237822349571</v>
          </cell>
          <cell r="E170">
            <v>0.8775071633237822</v>
          </cell>
        </row>
        <row r="171">
          <cell r="C171">
            <v>465</v>
          </cell>
          <cell r="D171">
            <v>1.1645796064400715</v>
          </cell>
          <cell r="E171">
            <v>0.87656529516994619</v>
          </cell>
        </row>
        <row r="172">
          <cell r="C172">
            <v>466</v>
          </cell>
          <cell r="D172">
            <v>1.1658327376697641</v>
          </cell>
          <cell r="E172">
            <v>0.87562544674767684</v>
          </cell>
        </row>
        <row r="173">
          <cell r="C173">
            <v>467</v>
          </cell>
          <cell r="D173">
            <v>1.1670831845769369</v>
          </cell>
          <cell r="E173">
            <v>0.87468761156729724</v>
          </cell>
        </row>
        <row r="174">
          <cell r="C174">
            <v>468</v>
          </cell>
          <cell r="D174">
            <v>1.1683309557774608</v>
          </cell>
          <cell r="E174">
            <v>0.87375178316690438</v>
          </cell>
        </row>
        <row r="175">
          <cell r="C175">
            <v>469</v>
          </cell>
          <cell r="D175">
            <v>1.1695760598503742</v>
          </cell>
          <cell r="E175">
            <v>0.87281795511221938</v>
          </cell>
        </row>
        <row r="176">
          <cell r="C176">
            <v>470</v>
          </cell>
          <cell r="D176">
            <v>1.1708185053380784</v>
          </cell>
          <cell r="E176">
            <v>0.87188612099644125</v>
          </cell>
        </row>
        <row r="177">
          <cell r="C177">
            <v>471</v>
          </cell>
          <cell r="D177">
            <v>1.1720583007465339</v>
          </cell>
          <cell r="E177">
            <v>0.8709562744400996</v>
          </cell>
        </row>
        <row r="178">
          <cell r="C178">
            <v>472</v>
          </cell>
          <cell r="D178">
            <v>1.1732954545454546</v>
          </cell>
          <cell r="E178">
            <v>0.87002840909090917</v>
          </cell>
        </row>
        <row r="179">
          <cell r="C179">
            <v>473</v>
          </cell>
          <cell r="D179">
            <v>1.1745299751684994</v>
          </cell>
          <cell r="E179">
            <v>0.86910251862362542</v>
          </cell>
        </row>
        <row r="180">
          <cell r="C180">
            <v>474</v>
          </cell>
          <cell r="D180">
            <v>1.1757618710134656</v>
          </cell>
          <cell r="E180">
            <v>0.86817859673990072</v>
          </cell>
        </row>
        <row r="181">
          <cell r="C181">
            <v>475</v>
          </cell>
          <cell r="D181">
            <v>1.1769911504424779</v>
          </cell>
          <cell r="E181">
            <v>0.8672566371681415</v>
          </cell>
        </row>
        <row r="182">
          <cell r="C182">
            <v>476</v>
          </cell>
          <cell r="D182">
            <v>1.1782178217821782</v>
          </cell>
          <cell r="E182">
            <v>0.86633663366336622</v>
          </cell>
        </row>
        <row r="183">
          <cell r="C183">
            <v>477</v>
          </cell>
          <cell r="D183">
            <v>1.1794418933239137</v>
          </cell>
          <cell r="E183">
            <v>0.86541858000706451</v>
          </cell>
        </row>
        <row r="184">
          <cell r="C184">
            <v>478</v>
          </cell>
          <cell r="D184">
            <v>1.1806633733239238</v>
          </cell>
          <cell r="E184">
            <v>0.86450247000705704</v>
          </cell>
        </row>
        <row r="185">
          <cell r="C185">
            <v>479</v>
          </cell>
          <cell r="D185">
            <v>1.181882270003525</v>
          </cell>
          <cell r="E185">
            <v>0.86358829749735633</v>
          </cell>
        </row>
        <row r="186">
          <cell r="C186">
            <v>480</v>
          </cell>
          <cell r="D186">
            <v>1.1830985915492958</v>
          </cell>
          <cell r="E186">
            <v>0.86267605633802813</v>
          </cell>
        </row>
        <row r="187">
          <cell r="C187">
            <v>481</v>
          </cell>
          <cell r="D187">
            <v>1.1843123461132607</v>
          </cell>
          <cell r="E187">
            <v>0.86176574041505449</v>
          </cell>
        </row>
        <row r="188">
          <cell r="C188">
            <v>482</v>
          </cell>
          <cell r="D188">
            <v>1.185523541813071</v>
          </cell>
          <cell r="E188">
            <v>0.86085734364019684</v>
          </cell>
        </row>
        <row r="189">
          <cell r="C189">
            <v>483</v>
          </cell>
          <cell r="D189">
            <v>1.1867321867321867</v>
          </cell>
          <cell r="E189">
            <v>0.85995085995085996</v>
          </cell>
        </row>
        <row r="190">
          <cell r="C190">
            <v>484</v>
          </cell>
          <cell r="D190">
            <v>1.1879382889200563</v>
          </cell>
          <cell r="E190">
            <v>0.85904628330995791</v>
          </cell>
        </row>
        <row r="191">
          <cell r="C191">
            <v>485</v>
          </cell>
          <cell r="D191">
            <v>1.1891418563922942</v>
          </cell>
          <cell r="E191">
            <v>0.85814360770577935</v>
          </cell>
        </row>
        <row r="192">
          <cell r="C192">
            <v>486</v>
          </cell>
          <cell r="D192">
            <v>1.1903428971308607</v>
          </cell>
          <cell r="E192">
            <v>0.8572428271518544</v>
          </cell>
        </row>
        <row r="193">
          <cell r="C193">
            <v>487</v>
          </cell>
          <cell r="D193">
            <v>1.1915414190842364</v>
          </cell>
          <cell r="E193">
            <v>0.85634393568682265</v>
          </cell>
        </row>
        <row r="194">
          <cell r="C194">
            <v>488</v>
          </cell>
          <cell r="D194">
            <v>1.1927374301675977</v>
          </cell>
          <cell r="E194">
            <v>0.8554469273743015</v>
          </cell>
        </row>
        <row r="195">
          <cell r="C195">
            <v>489</v>
          </cell>
          <cell r="D195">
            <v>1.1939309382629926</v>
          </cell>
          <cell r="E195">
            <v>0.85455179630275535</v>
          </cell>
        </row>
        <row r="196">
          <cell r="C196">
            <v>490</v>
          </cell>
          <cell r="D196">
            <v>1.1951219512195124</v>
          </cell>
          <cell r="E196">
            <v>0.85365853658536583</v>
          </cell>
        </row>
        <row r="197">
          <cell r="C197">
            <v>491</v>
          </cell>
          <cell r="D197">
            <v>1.1963104768534634</v>
          </cell>
          <cell r="E197">
            <v>0.85276714235990247</v>
          </cell>
        </row>
        <row r="198">
          <cell r="C198">
            <v>492</v>
          </cell>
          <cell r="D198">
            <v>1.1974965229485397</v>
          </cell>
          <cell r="E198">
            <v>0.85187760778859523</v>
          </cell>
        </row>
        <row r="199">
          <cell r="C199">
            <v>493</v>
          </cell>
          <cell r="D199">
            <v>1.1986800972559917</v>
          </cell>
          <cell r="E199">
            <v>0.85098992705800636</v>
          </cell>
        </row>
        <row r="200">
          <cell r="C200">
            <v>494</v>
          </cell>
          <cell r="D200">
            <v>1.1998612074947954</v>
          </cell>
          <cell r="E200">
            <v>0.85010409437890355</v>
          </cell>
        </row>
        <row r="201">
          <cell r="C201">
            <v>495</v>
          </cell>
          <cell r="D201">
            <v>1.2010398613518196</v>
          </cell>
          <cell r="E201">
            <v>0.84922010398613523</v>
          </cell>
        </row>
        <row r="202">
          <cell r="C202">
            <v>496</v>
          </cell>
          <cell r="D202">
            <v>1.2022160664819945</v>
          </cell>
          <cell r="E202">
            <v>0.8483379501385041</v>
          </cell>
        </row>
        <row r="203">
          <cell r="C203">
            <v>497</v>
          </cell>
          <cell r="D203">
            <v>1.2033898305084747</v>
          </cell>
          <cell r="E203">
            <v>0.84745762711864403</v>
          </cell>
        </row>
        <row r="204">
          <cell r="C204">
            <v>498</v>
          </cell>
          <cell r="D204">
            <v>1.2045611610228057</v>
          </cell>
          <cell r="E204">
            <v>0.84657912923289558</v>
          </cell>
        </row>
        <row r="205">
          <cell r="C205">
            <v>499</v>
          </cell>
          <cell r="D205">
            <v>1.2057300655850882</v>
          </cell>
          <cell r="E205">
            <v>0.84570245081118389</v>
          </cell>
        </row>
        <row r="206">
          <cell r="C206">
            <v>500</v>
          </cell>
          <cell r="D206">
            <v>1.2068965517241379</v>
          </cell>
          <cell r="E206">
            <v>0.84482758620689635</v>
          </cell>
        </row>
        <row r="207">
          <cell r="C207">
            <v>501</v>
          </cell>
          <cell r="D207">
            <v>1.2080606269376506</v>
          </cell>
          <cell r="E207">
            <v>0.843954529796762</v>
          </cell>
        </row>
        <row r="208">
          <cell r="C208">
            <v>502</v>
          </cell>
          <cell r="D208">
            <v>1.2092222986923606</v>
          </cell>
          <cell r="E208">
            <v>0.84308327598072952</v>
          </cell>
        </row>
        <row r="209">
          <cell r="C209">
            <v>503</v>
          </cell>
          <cell r="D209">
            <v>1.2103815744242008</v>
          </cell>
          <cell r="E209">
            <v>0.84221381918184934</v>
          </cell>
        </row>
        <row r="210">
          <cell r="C210">
            <v>504</v>
          </cell>
          <cell r="D210">
            <v>1.2115384615384615</v>
          </cell>
          <cell r="E210">
            <v>0.84134615384615397</v>
          </cell>
        </row>
        <row r="211">
          <cell r="C211">
            <v>505</v>
          </cell>
          <cell r="D211">
            <v>1.2126929674099487</v>
          </cell>
          <cell r="E211">
            <v>0.84048027444253859</v>
          </cell>
        </row>
        <row r="212">
          <cell r="C212">
            <v>506</v>
          </cell>
          <cell r="D212">
            <v>1.2138450993831391</v>
          </cell>
          <cell r="E212">
            <v>0.83961617546264566</v>
          </cell>
        </row>
        <row r="213">
          <cell r="C213">
            <v>507</v>
          </cell>
          <cell r="D213">
            <v>1.2149948647723381</v>
          </cell>
          <cell r="E213">
            <v>0.83875385142074632</v>
          </cell>
        </row>
        <row r="214">
          <cell r="C214">
            <v>508</v>
          </cell>
          <cell r="D214">
            <v>1.2161422708618332</v>
          </cell>
          <cell r="E214">
            <v>0.83789329685362512</v>
          </cell>
        </row>
        <row r="215">
          <cell r="C215">
            <v>509</v>
          </cell>
          <cell r="D215">
            <v>1.2172873249060472</v>
          </cell>
          <cell r="E215">
            <v>0.8370345063204645</v>
          </cell>
        </row>
        <row r="216">
          <cell r="C216">
            <v>510</v>
          </cell>
          <cell r="D216">
            <v>1.2184300341296928</v>
          </cell>
          <cell r="E216">
            <v>0.83617747440273027</v>
          </cell>
        </row>
        <row r="217">
          <cell r="C217">
            <v>511</v>
          </cell>
          <cell r="D217">
            <v>1.2195704057279237</v>
          </cell>
          <cell r="E217">
            <v>0.83532219570405708</v>
          </cell>
        </row>
        <row r="218">
          <cell r="C218">
            <v>512</v>
          </cell>
          <cell r="D218">
            <v>1.2207084468664851</v>
          </cell>
          <cell r="E218">
            <v>0.83446866485013627</v>
          </cell>
        </row>
        <row r="219">
          <cell r="C219">
            <v>513</v>
          </cell>
          <cell r="D219">
            <v>1.2218441646818645</v>
          </cell>
          <cell r="E219">
            <v>0.8336168764886015</v>
          </cell>
        </row>
        <row r="220">
          <cell r="C220">
            <v>514</v>
          </cell>
          <cell r="D220">
            <v>1.2229775662814413</v>
          </cell>
          <cell r="E220">
            <v>0.83276682528891921</v>
          </cell>
        </row>
        <row r="221">
          <cell r="C221">
            <v>515</v>
          </cell>
          <cell r="D221">
            <v>1.2241086587436334</v>
          </cell>
          <cell r="E221">
            <v>0.83191850594227512</v>
          </cell>
        </row>
        <row r="222">
          <cell r="C222">
            <v>516</v>
          </cell>
          <cell r="D222">
            <v>1.225237449118046</v>
          </cell>
          <cell r="E222">
            <v>0.83107191316146545</v>
          </cell>
        </row>
        <row r="223">
          <cell r="C223">
            <v>517</v>
          </cell>
          <cell r="D223">
            <v>1.2263639444256185</v>
          </cell>
          <cell r="E223">
            <v>0.8302270416807862</v>
          </cell>
        </row>
        <row r="224">
          <cell r="C224">
            <v>518</v>
          </cell>
          <cell r="D224">
            <v>1.2274881516587679</v>
          </cell>
          <cell r="E224">
            <v>0.82938388625592419</v>
          </cell>
        </row>
        <row r="225">
          <cell r="C225">
            <v>519</v>
          </cell>
          <cell r="D225">
            <v>1.2286100777815352</v>
          </cell>
          <cell r="E225">
            <v>0.82854244166384849</v>
          </cell>
        </row>
        <row r="226">
          <cell r="C226">
            <v>520</v>
          </cell>
          <cell r="D226">
            <v>1.2297297297297298</v>
          </cell>
          <cell r="E226">
            <v>0.82770270270270263</v>
          </cell>
        </row>
        <row r="227">
          <cell r="C227">
            <v>521</v>
          </cell>
          <cell r="D227">
            <v>1.23084711441107</v>
          </cell>
          <cell r="E227">
            <v>0.82686466419169746</v>
          </cell>
        </row>
        <row r="228">
          <cell r="C228">
            <v>522</v>
          </cell>
          <cell r="D228">
            <v>1.2319622387053271</v>
          </cell>
          <cell r="E228">
            <v>0.82602832097100454</v>
          </cell>
        </row>
        <row r="229">
          <cell r="C229">
            <v>523</v>
          </cell>
          <cell r="D229">
            <v>1.2330751094644663</v>
          </cell>
          <cell r="E229">
            <v>0.82519366790165039</v>
          </cell>
        </row>
        <row r="230">
          <cell r="C230">
            <v>524</v>
          </cell>
          <cell r="D230">
            <v>1.2341857335127859</v>
          </cell>
          <cell r="E230">
            <v>0.8243606998654105</v>
          </cell>
        </row>
        <row r="231">
          <cell r="C231">
            <v>525</v>
          </cell>
          <cell r="D231">
            <v>1.2352941176470589</v>
          </cell>
          <cell r="E231">
            <v>0.82352941176470595</v>
          </cell>
        </row>
        <row r="232">
          <cell r="C232">
            <v>526</v>
          </cell>
          <cell r="D232">
            <v>1.2364002686366691</v>
          </cell>
          <cell r="E232">
            <v>0.82269979852249842</v>
          </cell>
        </row>
        <row r="233">
          <cell r="C233">
            <v>527</v>
          </cell>
          <cell r="D233">
            <v>1.2375041932237505</v>
          </cell>
          <cell r="E233">
            <v>0.82187185508218719</v>
          </cell>
        </row>
        <row r="234">
          <cell r="C234">
            <v>528</v>
          </cell>
          <cell r="D234">
            <v>1.2386058981233243</v>
          </cell>
          <cell r="E234">
            <v>0.82104557640750675</v>
          </cell>
        </row>
        <row r="235">
          <cell r="C235">
            <v>529</v>
          </cell>
          <cell r="D235">
            <v>1.2397053900234349</v>
          </cell>
          <cell r="E235">
            <v>0.82022095748242385</v>
          </cell>
        </row>
        <row r="236">
          <cell r="C236">
            <v>530</v>
          </cell>
          <cell r="D236">
            <v>1.2408026755852843</v>
          </cell>
          <cell r="E236">
            <v>0.81939799331103669</v>
          </cell>
        </row>
        <row r="237">
          <cell r="C237">
            <v>531</v>
          </cell>
          <cell r="D237">
            <v>1.2418977614433677</v>
          </cell>
          <cell r="E237">
            <v>0.81857667891747399</v>
          </cell>
        </row>
        <row r="238">
          <cell r="C238">
            <v>532</v>
          </cell>
          <cell r="D238">
            <v>1.2429906542056075</v>
          </cell>
          <cell r="E238">
            <v>0.81775700934579432</v>
          </cell>
        </row>
        <row r="239">
          <cell r="C239">
            <v>533</v>
          </cell>
          <cell r="D239">
            <v>1.2440813604534846</v>
          </cell>
          <cell r="E239">
            <v>0.81693897965988649</v>
          </cell>
        </row>
        <row r="240">
          <cell r="C240">
            <v>534</v>
          </cell>
          <cell r="D240">
            <v>1.2451698867421719</v>
          </cell>
          <cell r="E240">
            <v>0.81612258494337109</v>
          </cell>
        </row>
        <row r="241">
          <cell r="C241">
            <v>535</v>
          </cell>
          <cell r="D241">
            <v>1.2462562396006656</v>
          </cell>
          <cell r="E241">
            <v>0.81530782029950077</v>
          </cell>
        </row>
        <row r="242">
          <cell r="C242">
            <v>536</v>
          </cell>
          <cell r="D242">
            <v>1.2473404255319149</v>
          </cell>
          <cell r="E242">
            <v>0.81449468085106391</v>
          </cell>
        </row>
        <row r="243">
          <cell r="C243">
            <v>537</v>
          </cell>
          <cell r="D243">
            <v>1.2484224510129525</v>
          </cell>
          <cell r="E243">
            <v>0.81368316174028565</v>
          </cell>
        </row>
        <row r="244">
          <cell r="C244">
            <v>538</v>
          </cell>
          <cell r="D244">
            <v>1.2495023224950232</v>
          </cell>
          <cell r="E244">
            <v>0.81287325812873257</v>
          </cell>
        </row>
        <row r="245">
          <cell r="C245">
            <v>539</v>
          </cell>
          <cell r="D245">
            <v>1.2505800464037122</v>
          </cell>
          <cell r="E245">
            <v>0.81206496519721583</v>
          </cell>
        </row>
        <row r="246">
          <cell r="C246">
            <v>540</v>
          </cell>
          <cell r="D246">
            <v>1.2516556291390728</v>
          </cell>
          <cell r="E246">
            <v>0.81125827814569529</v>
          </cell>
        </row>
        <row r="247">
          <cell r="C247">
            <v>541</v>
          </cell>
          <cell r="D247">
            <v>1.2527290770757527</v>
          </cell>
          <cell r="E247">
            <v>0.81045319219318557</v>
          </cell>
        </row>
        <row r="248">
          <cell r="C248">
            <v>542</v>
          </cell>
          <cell r="D248">
            <v>1.2538003965631197</v>
          </cell>
          <cell r="E248">
            <v>0.80964970257766022</v>
          </cell>
        </row>
        <row r="249">
          <cell r="C249">
            <v>543</v>
          </cell>
          <cell r="D249">
            <v>1.2548695939253878</v>
          </cell>
          <cell r="E249">
            <v>0.80884780455595895</v>
          </cell>
        </row>
        <row r="250">
          <cell r="C250">
            <v>544</v>
          </cell>
          <cell r="D250">
            <v>1.2559366754617416</v>
          </cell>
          <cell r="E250">
            <v>0.80804749340369375</v>
          </cell>
        </row>
        <row r="251">
          <cell r="C251">
            <v>545</v>
          </cell>
          <cell r="D251">
            <v>1.257001647446458</v>
          </cell>
          <cell r="E251">
            <v>0.80724876441515647</v>
          </cell>
        </row>
        <row r="252">
          <cell r="C252">
            <v>546</v>
          </cell>
          <cell r="D252">
            <v>1.2580645161290323</v>
          </cell>
          <cell r="E252">
            <v>0.80645161290322576</v>
          </cell>
        </row>
        <row r="253">
          <cell r="C253">
            <v>547</v>
          </cell>
          <cell r="D253">
            <v>1.259125287734298</v>
          </cell>
          <cell r="E253">
            <v>0.80565603419927667</v>
          </cell>
        </row>
        <row r="254">
          <cell r="C254">
            <v>548</v>
          </cell>
          <cell r="D254">
            <v>1.2601839684625493</v>
          </cell>
          <cell r="E254">
            <v>0.80486202365308812</v>
          </cell>
        </row>
        <row r="255">
          <cell r="C255">
            <v>549</v>
          </cell>
          <cell r="D255">
            <v>1.2612405644896618</v>
          </cell>
          <cell r="E255">
            <v>0.80406957663275358</v>
          </cell>
        </row>
        <row r="256">
          <cell r="C256">
            <v>550</v>
          </cell>
          <cell r="D256">
            <v>1.2622950819672132</v>
          </cell>
          <cell r="E256">
            <v>0.80327868852459017</v>
          </cell>
        </row>
        <row r="257">
          <cell r="C257">
            <v>551</v>
          </cell>
          <cell r="D257">
            <v>1.2633475270226007</v>
          </cell>
          <cell r="E257">
            <v>0.80248935473304939</v>
          </cell>
        </row>
        <row r="258">
          <cell r="C258">
            <v>552</v>
          </cell>
          <cell r="D258">
            <v>1.2643979057591623</v>
          </cell>
          <cell r="E258">
            <v>0.80170157068062819</v>
          </cell>
        </row>
        <row r="259">
          <cell r="C259">
            <v>553</v>
          </cell>
          <cell r="D259">
            <v>1.2654462242562929</v>
          </cell>
          <cell r="E259">
            <v>0.80091533180778018</v>
          </cell>
        </row>
        <row r="260">
          <cell r="C260">
            <v>554</v>
          </cell>
          <cell r="D260">
            <v>1.2664924885695623</v>
          </cell>
          <cell r="E260">
            <v>0.8001306335728281</v>
          </cell>
        </row>
        <row r="261">
          <cell r="C261">
            <v>555</v>
          </cell>
          <cell r="D261">
            <v>1.2675367047308319</v>
          </cell>
          <cell r="E261">
            <v>0.79934747145187601</v>
          </cell>
        </row>
        <row r="262">
          <cell r="C262">
            <v>556</v>
          </cell>
          <cell r="D262">
            <v>1.2685788787483705</v>
          </cell>
          <cell r="E262">
            <v>0.79856584093872229</v>
          </cell>
        </row>
        <row r="263">
          <cell r="C263">
            <v>557</v>
          </cell>
          <cell r="D263">
            <v>1.2696190166069685</v>
          </cell>
          <cell r="E263">
            <v>0.79778573754477367</v>
          </cell>
        </row>
        <row r="264">
          <cell r="C264">
            <v>558</v>
          </cell>
          <cell r="D264">
            <v>1.2706571242680547</v>
          </cell>
          <cell r="E264">
            <v>0.79700715679895906</v>
          </cell>
        </row>
        <row r="265">
          <cell r="C265">
            <v>559</v>
          </cell>
          <cell r="D265">
            <v>1.2716932076698084</v>
          </cell>
          <cell r="E265">
            <v>0.7962300942476439</v>
          </cell>
        </row>
        <row r="266">
          <cell r="C266">
            <v>560</v>
          </cell>
          <cell r="D266">
            <v>1.2727272727272727</v>
          </cell>
          <cell r="E266">
            <v>0.79545454545454553</v>
          </cell>
        </row>
        <row r="267">
          <cell r="C267">
            <v>561</v>
          </cell>
          <cell r="D267">
            <v>1.2737593253324684</v>
          </cell>
          <cell r="E267">
            <v>0.79468050600064877</v>
          </cell>
        </row>
        <row r="268">
          <cell r="C268">
            <v>562</v>
          </cell>
          <cell r="D268">
            <v>1.2747893713545044</v>
          </cell>
          <cell r="E268">
            <v>0.79390797148412184</v>
          </cell>
        </row>
        <row r="269">
          <cell r="C269">
            <v>563</v>
          </cell>
          <cell r="D269">
            <v>1.2758174166396892</v>
          </cell>
          <cell r="E269">
            <v>0.79313693752023307</v>
          </cell>
        </row>
        <row r="270">
          <cell r="C270">
            <v>564</v>
          </cell>
          <cell r="D270">
            <v>1.2768434670116429</v>
          </cell>
          <cell r="E270">
            <v>0.79236739974126769</v>
          </cell>
        </row>
        <row r="271">
          <cell r="C271">
            <v>565</v>
          </cell>
          <cell r="D271">
            <v>1.2778675282714056</v>
          </cell>
          <cell r="E271">
            <v>0.79159935379644575</v>
          </cell>
        </row>
        <row r="272">
          <cell r="C272">
            <v>566</v>
          </cell>
          <cell r="D272">
            <v>1.2788896061975468</v>
          </cell>
          <cell r="E272">
            <v>0.79083279535183992</v>
          </cell>
        </row>
        <row r="273">
          <cell r="C273">
            <v>567</v>
          </cell>
          <cell r="D273">
            <v>1.2799097065462754</v>
          </cell>
          <cell r="E273">
            <v>0.79006772009029347</v>
          </cell>
        </row>
        <row r="274">
          <cell r="C274">
            <v>568</v>
          </cell>
          <cell r="D274">
            <v>1.2809278350515465</v>
          </cell>
          <cell r="E274">
            <v>0.78930412371134018</v>
          </cell>
        </row>
        <row r="275">
          <cell r="C275">
            <v>569</v>
          </cell>
          <cell r="D275">
            <v>1.281943997425169</v>
          </cell>
          <cell r="E275">
            <v>0.78854200193112334</v>
          </cell>
        </row>
        <row r="276">
          <cell r="C276">
            <v>570</v>
          </cell>
          <cell r="D276">
            <v>1.2829581993569132</v>
          </cell>
          <cell r="E276">
            <v>0.78778135048231512</v>
          </cell>
        </row>
        <row r="277">
          <cell r="C277">
            <v>571</v>
          </cell>
          <cell r="D277">
            <v>1.2839704465146162</v>
          </cell>
          <cell r="E277">
            <v>0.78702216511403789</v>
          </cell>
        </row>
        <row r="278">
          <cell r="C278">
            <v>572</v>
          </cell>
          <cell r="D278">
            <v>1.2849807445442876</v>
          </cell>
          <cell r="E278">
            <v>0.78626444159178432</v>
          </cell>
        </row>
        <row r="279">
          <cell r="C279">
            <v>573</v>
          </cell>
          <cell r="D279">
            <v>1.2859890990702147</v>
          </cell>
          <cell r="E279">
            <v>0.78550817569733888</v>
          </cell>
        </row>
        <row r="280">
          <cell r="C280">
            <v>574</v>
          </cell>
          <cell r="D280">
            <v>1.2869955156950674</v>
          </cell>
          <cell r="E280">
            <v>0.78475336322869949</v>
          </cell>
        </row>
        <row r="281">
          <cell r="C281">
            <v>575</v>
          </cell>
          <cell r="D281">
            <v>1.288</v>
          </cell>
          <cell r="E281">
            <v>0.78399999999999992</v>
          </cell>
        </row>
        <row r="282">
          <cell r="C282">
            <v>576</v>
          </cell>
          <cell r="D282">
            <v>1.289002557544757</v>
          </cell>
          <cell r="E282">
            <v>0.78324808184143213</v>
          </cell>
        </row>
        <row r="283">
          <cell r="C283">
            <v>577</v>
          </cell>
          <cell r="D283">
            <v>1.2900031938677741</v>
          </cell>
          <cell r="E283">
            <v>0.78249760459916962</v>
          </cell>
        </row>
        <row r="284">
          <cell r="C284">
            <v>578</v>
          </cell>
          <cell r="D284">
            <v>1.2910019144862797</v>
          </cell>
          <cell r="E284">
            <v>0.78174856413529037</v>
          </cell>
        </row>
        <row r="285">
          <cell r="C285">
            <v>579</v>
          </cell>
          <cell r="D285">
            <v>1.2919987248963978</v>
          </cell>
          <cell r="E285">
            <v>0.78100095632770161</v>
          </cell>
        </row>
        <row r="286">
          <cell r="C286">
            <v>580</v>
          </cell>
          <cell r="D286">
            <v>1.2929936305732486</v>
          </cell>
          <cell r="E286">
            <v>0.78025477707006374</v>
          </cell>
        </row>
        <row r="287">
          <cell r="C287">
            <v>581</v>
          </cell>
          <cell r="D287">
            <v>1.2939866369710469</v>
          </cell>
          <cell r="E287">
            <v>0.77951002227171495</v>
          </cell>
        </row>
        <row r="288">
          <cell r="C288">
            <v>582</v>
          </cell>
          <cell r="D288">
            <v>1.294977749523204</v>
          </cell>
          <cell r="E288">
            <v>0.77876668785759695</v>
          </cell>
        </row>
        <row r="289">
          <cell r="C289">
            <v>583</v>
          </cell>
          <cell r="D289">
            <v>1.2959669736424262</v>
          </cell>
          <cell r="E289">
            <v>0.77802476976818036</v>
          </cell>
        </row>
        <row r="290">
          <cell r="C290">
            <v>584</v>
          </cell>
          <cell r="D290">
            <v>1.2969543147208122</v>
          </cell>
          <cell r="E290">
            <v>0.77728426395939088</v>
          </cell>
        </row>
        <row r="291">
          <cell r="C291">
            <v>585</v>
          </cell>
          <cell r="D291">
            <v>1.2979397781299524</v>
          </cell>
          <cell r="E291">
            <v>0.77654516640253557</v>
          </cell>
        </row>
        <row r="292">
          <cell r="C292">
            <v>586</v>
          </cell>
          <cell r="D292">
            <v>1.298923369221026</v>
          </cell>
          <cell r="E292">
            <v>0.77580747308423048</v>
          </cell>
        </row>
        <row r="293">
          <cell r="C293">
            <v>587</v>
          </cell>
          <cell r="D293">
            <v>1.2999050933248972</v>
          </cell>
          <cell r="E293">
            <v>0.77507118000632702</v>
          </cell>
        </row>
        <row r="294">
          <cell r="C294">
            <v>588</v>
          </cell>
          <cell r="D294">
            <v>1.3008849557522124</v>
          </cell>
          <cell r="E294">
            <v>0.77433628318584069</v>
          </cell>
        </row>
        <row r="295">
          <cell r="C295">
            <v>589</v>
          </cell>
          <cell r="D295">
            <v>1.3018629617934956</v>
          </cell>
          <cell r="E295">
            <v>0.77360277865487848</v>
          </cell>
        </row>
        <row r="296">
          <cell r="C296">
            <v>590</v>
          </cell>
          <cell r="D296">
            <v>1.302839116719243</v>
          </cell>
          <cell r="E296">
            <v>0.77287066246056779</v>
          </cell>
        </row>
        <row r="297">
          <cell r="C297">
            <v>591</v>
          </cell>
          <cell r="D297">
            <v>1.3038134257800189</v>
          </cell>
          <cell r="E297">
            <v>0.77213993066498587</v>
          </cell>
        </row>
        <row r="298">
          <cell r="C298">
            <v>592</v>
          </cell>
          <cell r="D298">
            <v>1.3047858942065493</v>
          </cell>
          <cell r="E298">
            <v>0.77141057934508828</v>
          </cell>
        </row>
        <row r="299">
          <cell r="C299">
            <v>593</v>
          </cell>
          <cell r="D299">
            <v>1.3057565272098144</v>
          </cell>
          <cell r="E299">
            <v>0.77068260459263926</v>
          </cell>
        </row>
        <row r="300">
          <cell r="C300">
            <v>594</v>
          </cell>
          <cell r="D300">
            <v>1.3067253299811439</v>
          </cell>
          <cell r="E300">
            <v>0.76995600251414209</v>
          </cell>
        </row>
        <row r="301">
          <cell r="C301">
            <v>595</v>
          </cell>
          <cell r="D301">
            <v>1.3076923076923077</v>
          </cell>
          <cell r="E301">
            <v>0.76923076923076916</v>
          </cell>
        </row>
        <row r="302">
          <cell r="C302">
            <v>596</v>
          </cell>
          <cell r="D302">
            <v>1.3086574654956087</v>
          </cell>
          <cell r="E302">
            <v>0.76850690087829354</v>
          </cell>
        </row>
        <row r="303">
          <cell r="C303">
            <v>597</v>
          </cell>
          <cell r="D303">
            <v>1.3096208085239736</v>
          </cell>
          <cell r="E303">
            <v>0.76778439360701967</v>
          </cell>
        </row>
        <row r="304">
          <cell r="C304">
            <v>598</v>
          </cell>
          <cell r="D304">
            <v>1.3105823418910458</v>
          </cell>
          <cell r="E304">
            <v>0.76706324358171563</v>
          </cell>
        </row>
        <row r="305">
          <cell r="C305">
            <v>599</v>
          </cell>
          <cell r="D305">
            <v>1.311542070691273</v>
          </cell>
          <cell r="E305">
            <v>0.76634344698154522</v>
          </cell>
        </row>
        <row r="306">
          <cell r="C306">
            <v>600</v>
          </cell>
          <cell r="D306">
            <v>1.3125</v>
          </cell>
          <cell r="E306">
            <v>0.765625</v>
          </cell>
        </row>
        <row r="307">
          <cell r="C307">
            <v>601</v>
          </cell>
          <cell r="D307">
            <v>1.3134561348735561</v>
          </cell>
          <cell r="E307">
            <v>0.7649078988448329</v>
          </cell>
        </row>
        <row r="308">
          <cell r="C308">
            <v>602</v>
          </cell>
          <cell r="D308">
            <v>1.314410480349345</v>
          </cell>
          <cell r="E308">
            <v>0.76419213973799138</v>
          </cell>
        </row>
        <row r="309">
          <cell r="C309">
            <v>603</v>
          </cell>
          <cell r="D309">
            <v>1.3153630414459332</v>
          </cell>
          <cell r="E309">
            <v>0.76347771891555005</v>
          </cell>
        </row>
        <row r="310">
          <cell r="C310">
            <v>604</v>
          </cell>
          <cell r="D310">
            <v>1.3163138231631384</v>
          </cell>
          <cell r="E310">
            <v>0.76276463262764638</v>
          </cell>
        </row>
        <row r="311">
          <cell r="C311">
            <v>605</v>
          </cell>
          <cell r="D311">
            <v>1.3172628304821152</v>
          </cell>
          <cell r="E311">
            <v>0.76205287713841374</v>
          </cell>
        </row>
        <row r="312">
          <cell r="C312">
            <v>606</v>
          </cell>
          <cell r="D312">
            <v>1.3182100683654443</v>
          </cell>
          <cell r="E312">
            <v>0.76134244872591672</v>
          </cell>
        </row>
        <row r="313">
          <cell r="C313">
            <v>607</v>
          </cell>
          <cell r="D313">
            <v>1.3191555417572183</v>
          </cell>
          <cell r="E313">
            <v>0.76063334368208624</v>
          </cell>
        </row>
        <row r="314">
          <cell r="C314">
            <v>608</v>
          </cell>
          <cell r="D314">
            <v>1.3200992555831266</v>
          </cell>
          <cell r="E314">
            <v>0.75992555831265496</v>
          </cell>
        </row>
        <row r="315">
          <cell r="C315">
            <v>609</v>
          </cell>
          <cell r="D315">
            <v>1.3210412147505424</v>
          </cell>
          <cell r="E315">
            <v>0.75921908893709322</v>
          </cell>
        </row>
        <row r="316">
          <cell r="C316">
            <v>610</v>
          </cell>
          <cell r="D316">
            <v>1.321981424148607</v>
          </cell>
          <cell r="E316">
            <v>0.75851393188854488</v>
          </cell>
        </row>
        <row r="317">
          <cell r="C317">
            <v>611</v>
          </cell>
          <cell r="D317">
            <v>1.3229198886483142</v>
          </cell>
          <cell r="E317">
            <v>0.75781008351376433</v>
          </cell>
        </row>
        <row r="318">
          <cell r="C318">
            <v>612</v>
          </cell>
          <cell r="D318">
            <v>1.3238566131025957</v>
          </cell>
          <cell r="E318">
            <v>0.75710754017305315</v>
          </cell>
        </row>
        <row r="319">
          <cell r="C319">
            <v>613</v>
          </cell>
          <cell r="D319">
            <v>1.3247916023464033</v>
          </cell>
          <cell r="E319">
            <v>0.75640629824019767</v>
          </cell>
        </row>
        <row r="320">
          <cell r="C320">
            <v>614</v>
          </cell>
          <cell r="D320">
            <v>1.3257248611967922</v>
          </cell>
          <cell r="E320">
            <v>0.75570635410240594</v>
          </cell>
        </row>
        <row r="321">
          <cell r="C321">
            <v>615</v>
          </cell>
          <cell r="D321">
            <v>1.3266563944530045</v>
          </cell>
          <cell r="E321">
            <v>0.75500770416024654</v>
          </cell>
        </row>
        <row r="322">
          <cell r="C322">
            <v>616</v>
          </cell>
          <cell r="D322">
            <v>1.3275862068965518</v>
          </cell>
          <cell r="E322">
            <v>0.75431034482758619</v>
          </cell>
        </row>
        <row r="323">
          <cell r="C323">
            <v>617</v>
          </cell>
          <cell r="D323">
            <v>1.3285143032912949</v>
          </cell>
          <cell r="E323">
            <v>0.75361427253152868</v>
          </cell>
        </row>
        <row r="324">
          <cell r="C324">
            <v>618</v>
          </cell>
          <cell r="D324">
            <v>1.3294406883835279</v>
          </cell>
          <cell r="E324">
            <v>0.75291948371235395</v>
          </cell>
        </row>
        <row r="325">
          <cell r="C325">
            <v>619</v>
          </cell>
          <cell r="D325">
            <v>1.3303653669020572</v>
          </cell>
          <cell r="E325">
            <v>0.7522259748234571</v>
          </cell>
        </row>
        <row r="326">
          <cell r="C326">
            <v>620</v>
          </cell>
          <cell r="D326">
            <v>1.3312883435582823</v>
          </cell>
          <cell r="E326">
            <v>0.75153374233128822</v>
          </cell>
        </row>
        <row r="327">
          <cell r="C327">
            <v>621</v>
          </cell>
          <cell r="D327">
            <v>1.3322096230462763</v>
          </cell>
          <cell r="E327">
            <v>0.7508427827152927</v>
          </cell>
        </row>
        <row r="328">
          <cell r="C328">
            <v>622</v>
          </cell>
          <cell r="D328">
            <v>1.333129210042866</v>
          </cell>
          <cell r="E328">
            <v>0.75015309246785056</v>
          </cell>
        </row>
        <row r="329">
          <cell r="C329">
            <v>623</v>
          </cell>
          <cell r="D329">
            <v>1.3340471092077089</v>
          </cell>
          <cell r="E329">
            <v>0.74946466809421841</v>
          </cell>
        </row>
        <row r="330">
          <cell r="C330">
            <v>624</v>
          </cell>
          <cell r="D330">
            <v>1.3349633251833741</v>
          </cell>
          <cell r="E330">
            <v>0.74877750611246952</v>
          </cell>
        </row>
        <row r="331">
          <cell r="C331">
            <v>625</v>
          </cell>
          <cell r="D331">
            <v>1.33587786259542</v>
          </cell>
          <cell r="E331">
            <v>0.74809160305343514</v>
          </cell>
        </row>
        <row r="332">
          <cell r="C332">
            <v>626</v>
          </cell>
          <cell r="D332">
            <v>1.336790726052471</v>
          </cell>
          <cell r="E332">
            <v>0.74740695546064673</v>
          </cell>
        </row>
        <row r="333">
          <cell r="C333">
            <v>627</v>
          </cell>
          <cell r="D333">
            <v>1.3377019201462967</v>
          </cell>
          <cell r="E333">
            <v>0.74672355989027739</v>
          </cell>
        </row>
        <row r="334">
          <cell r="C334">
            <v>628</v>
          </cell>
          <cell r="D334">
            <v>1.3386114494518881</v>
          </cell>
          <cell r="E334">
            <v>0.74604141291108406</v>
          </cell>
        </row>
        <row r="335">
          <cell r="C335">
            <v>629</v>
          </cell>
          <cell r="D335">
            <v>1.3395193185275327</v>
          </cell>
          <cell r="E335">
            <v>0.74536051110435042</v>
          </cell>
        </row>
        <row r="336">
          <cell r="C336">
            <v>630</v>
          </cell>
          <cell r="D336">
            <v>1.3404255319148937</v>
          </cell>
          <cell r="E336">
            <v>0.74468085106382975</v>
          </cell>
        </row>
        <row r="337">
          <cell r="C337">
            <v>631</v>
          </cell>
          <cell r="D337">
            <v>1.3413300941390831</v>
          </cell>
          <cell r="E337">
            <v>0.74400242939568773</v>
          </cell>
        </row>
        <row r="338">
          <cell r="C338">
            <v>632</v>
          </cell>
          <cell r="D338">
            <v>1.3422330097087378</v>
          </cell>
          <cell r="E338">
            <v>0.74332524271844658</v>
          </cell>
        </row>
        <row r="339">
          <cell r="C339">
            <v>633</v>
          </cell>
          <cell r="D339">
            <v>1.3431342831160957</v>
          </cell>
          <cell r="E339">
            <v>0.74264928766292815</v>
          </cell>
        </row>
        <row r="340">
          <cell r="C340">
            <v>634</v>
          </cell>
          <cell r="D340">
            <v>1.3440339188370685</v>
          </cell>
          <cell r="E340">
            <v>0.7419745608721986</v>
          </cell>
        </row>
        <row r="341">
          <cell r="C341">
            <v>635</v>
          </cell>
          <cell r="D341">
            <v>1.3449319213313162</v>
          </cell>
          <cell r="E341">
            <v>0.74130105900151289</v>
          </cell>
        </row>
        <row r="342">
          <cell r="C342">
            <v>636</v>
          </cell>
          <cell r="D342">
            <v>1.3458282950423217</v>
          </cell>
          <cell r="E342">
            <v>0.74062877871825883</v>
          </cell>
        </row>
        <row r="343">
          <cell r="C343">
            <v>637</v>
          </cell>
          <cell r="D343">
            <v>1.3467230443974632</v>
          </cell>
          <cell r="E343">
            <v>0.7399577167019028</v>
          </cell>
        </row>
        <row r="344">
          <cell r="C344">
            <v>638</v>
          </cell>
          <cell r="D344">
            <v>1.347616173808087</v>
          </cell>
          <cell r="E344">
            <v>0.73928786964393478</v>
          </cell>
        </row>
        <row r="345">
          <cell r="C345">
            <v>639</v>
          </cell>
          <cell r="D345">
            <v>1.348507687669581</v>
          </cell>
          <cell r="E345">
            <v>0.73861923424781428</v>
          </cell>
        </row>
        <row r="346">
          <cell r="C346">
            <v>640</v>
          </cell>
          <cell r="D346">
            <v>1.3493975903614457</v>
          </cell>
          <cell r="E346">
            <v>0.73795180722891562</v>
          </cell>
        </row>
        <row r="347">
          <cell r="C347">
            <v>641</v>
          </cell>
          <cell r="D347">
            <v>1.3502858862473668</v>
          </cell>
          <cell r="E347">
            <v>0.73728558531447475</v>
          </cell>
        </row>
        <row r="348">
          <cell r="C348">
            <v>642</v>
          </cell>
          <cell r="D348">
            <v>1.3511725796752856</v>
          </cell>
          <cell r="E348">
            <v>0.7366205652435357</v>
          </cell>
        </row>
        <row r="349">
          <cell r="C349">
            <v>643</v>
          </cell>
          <cell r="D349">
            <v>1.3520576749774706</v>
          </cell>
          <cell r="E349">
            <v>0.73595674376689679</v>
          </cell>
        </row>
        <row r="350">
          <cell r="C350">
            <v>644</v>
          </cell>
          <cell r="D350">
            <v>1.3529411764705883</v>
          </cell>
          <cell r="E350">
            <v>0.73529411764705865</v>
          </cell>
        </row>
        <row r="351">
          <cell r="C351">
            <v>645</v>
          </cell>
          <cell r="D351">
            <v>1.353823088455772</v>
          </cell>
          <cell r="E351">
            <v>0.73463268365817092</v>
          </cell>
        </row>
        <row r="352">
          <cell r="C352">
            <v>646</v>
          </cell>
          <cell r="D352">
            <v>1.3547034152186936</v>
          </cell>
          <cell r="E352">
            <v>0.7339724385859796</v>
          </cell>
        </row>
        <row r="353">
          <cell r="C353">
            <v>647</v>
          </cell>
          <cell r="D353">
            <v>1.3555821610296319</v>
          </cell>
          <cell r="E353">
            <v>0.73331337922777606</v>
          </cell>
        </row>
        <row r="354">
          <cell r="C354">
            <v>648</v>
          </cell>
          <cell r="D354">
            <v>1.3564593301435406</v>
          </cell>
          <cell r="E354">
            <v>0.73265550239234456</v>
          </cell>
        </row>
        <row r="355">
          <cell r="C355">
            <v>649</v>
          </cell>
          <cell r="D355">
            <v>1.3573349268001194</v>
          </cell>
          <cell r="E355">
            <v>0.73199880489991032</v>
          </cell>
        </row>
        <row r="356">
          <cell r="C356">
            <v>650</v>
          </cell>
          <cell r="D356">
            <v>1.3582089552238807</v>
          </cell>
          <cell r="E356">
            <v>0.73134328358208955</v>
          </cell>
        </row>
        <row r="357">
          <cell r="C357">
            <v>651</v>
          </cell>
          <cell r="D357">
            <v>1.3590814196242171</v>
          </cell>
          <cell r="E357">
            <v>0.73068893528183709</v>
          </cell>
        </row>
        <row r="358">
          <cell r="C358">
            <v>652</v>
          </cell>
          <cell r="D358">
            <v>1.3599523241954707</v>
          </cell>
          <cell r="E358">
            <v>0.73003575685339683</v>
          </cell>
        </row>
        <row r="359">
          <cell r="C359">
            <v>653</v>
          </cell>
          <cell r="D359">
            <v>1.3608216731169991</v>
          </cell>
          <cell r="E359">
            <v>0.72938374516225057</v>
          </cell>
        </row>
        <row r="360">
          <cell r="C360">
            <v>654</v>
          </cell>
          <cell r="D360">
            <v>1.3616894705532421</v>
          </cell>
          <cell r="E360">
            <v>0.72873289708506828</v>
          </cell>
        </row>
        <row r="361">
          <cell r="C361">
            <v>655</v>
          </cell>
          <cell r="D361">
            <v>1.3625557206537888</v>
          </cell>
          <cell r="E361">
            <v>0.7280832095096581</v>
          </cell>
        </row>
        <row r="362">
          <cell r="C362">
            <v>656</v>
          </cell>
          <cell r="D362">
            <v>1.3634204275534443</v>
          </cell>
          <cell r="E362">
            <v>0.72743467933491679</v>
          </cell>
        </row>
        <row r="363">
          <cell r="C363">
            <v>657</v>
          </cell>
          <cell r="D363">
            <v>1.3642835953722932</v>
          </cell>
          <cell r="E363">
            <v>0.72678730347078013</v>
          </cell>
        </row>
        <row r="364">
          <cell r="C364">
            <v>658</v>
          </cell>
          <cell r="D364">
            <v>1.3651452282157674</v>
          </cell>
          <cell r="E364">
            <v>0.72614107883817414</v>
          </cell>
        </row>
        <row r="365">
          <cell r="C365">
            <v>659</v>
          </cell>
          <cell r="D365">
            <v>1.3660053301747113</v>
          </cell>
          <cell r="E365">
            <v>0.72549600236896661</v>
          </cell>
        </row>
        <row r="366">
          <cell r="C366">
            <v>660</v>
          </cell>
          <cell r="D366">
            <v>1.3668639053254437</v>
          </cell>
          <cell r="E366">
            <v>0.7248520710059172</v>
          </cell>
        </row>
        <row r="367">
          <cell r="C367">
            <v>661</v>
          </cell>
          <cell r="D367">
            <v>1.3677209577298255</v>
          </cell>
          <cell r="E367">
            <v>0.72420928170263077</v>
          </cell>
        </row>
        <row r="368">
          <cell r="C368">
            <v>662</v>
          </cell>
          <cell r="D368">
            <v>1.368576491435322</v>
          </cell>
          <cell r="E368">
            <v>0.72356763142350855</v>
          </cell>
        </row>
        <row r="369">
          <cell r="C369">
            <v>663</v>
          </cell>
          <cell r="D369">
            <v>1.3694305104750664</v>
          </cell>
          <cell r="E369">
            <v>0.72292711714370017</v>
          </cell>
        </row>
        <row r="370">
          <cell r="C370">
            <v>664</v>
          </cell>
          <cell r="D370">
            <v>1.3702830188679245</v>
          </cell>
          <cell r="E370">
            <v>0.72228773584905648</v>
          </cell>
        </row>
        <row r="371">
          <cell r="C371">
            <v>665</v>
          </cell>
          <cell r="D371">
            <v>1.3711340206185567</v>
          </cell>
          <cell r="E371">
            <v>0.72164948453608235</v>
          </cell>
        </row>
        <row r="372">
          <cell r="C372">
            <v>666</v>
          </cell>
          <cell r="D372">
            <v>1.3719835197174808</v>
          </cell>
          <cell r="E372">
            <v>0.72101236021188919</v>
          </cell>
        </row>
        <row r="373">
          <cell r="C373">
            <v>667</v>
          </cell>
          <cell r="D373">
            <v>1.372831520141135</v>
          </cell>
          <cell r="E373">
            <v>0.72037635989414872</v>
          </cell>
        </row>
        <row r="374">
          <cell r="C374">
            <v>668</v>
          </cell>
          <cell r="D374">
            <v>1.373678025851939</v>
          </cell>
          <cell r="E374">
            <v>0.71974148061104581</v>
          </cell>
        </row>
        <row r="375">
          <cell r="C375">
            <v>669</v>
          </cell>
          <cell r="D375">
            <v>1.3745230407983564</v>
          </cell>
          <cell r="E375">
            <v>0.71910771940123264</v>
          </cell>
        </row>
        <row r="376">
          <cell r="C376">
            <v>670</v>
          </cell>
          <cell r="D376">
            <v>1.3753665689149559</v>
          </cell>
          <cell r="E376">
            <v>0.71847507331378302</v>
          </cell>
        </row>
        <row r="377">
          <cell r="C377">
            <v>671</v>
          </cell>
          <cell r="D377">
            <v>1.376208614122473</v>
          </cell>
          <cell r="E377">
            <v>0.71784353940814538</v>
          </cell>
        </row>
        <row r="378">
          <cell r="C378">
            <v>672</v>
          </cell>
          <cell r="D378">
            <v>1.3770491803278688</v>
          </cell>
          <cell r="E378">
            <v>0.71721311475409832</v>
          </cell>
        </row>
        <row r="379">
          <cell r="C379">
            <v>673</v>
          </cell>
          <cell r="D379">
            <v>1.377888271424393</v>
          </cell>
          <cell r="E379">
            <v>0.71658379643170511</v>
          </cell>
        </row>
        <row r="380">
          <cell r="C380">
            <v>674</v>
          </cell>
          <cell r="D380">
            <v>1.3787258912916425</v>
          </cell>
          <cell r="E380">
            <v>0.71595558153126815</v>
          </cell>
        </row>
        <row r="381">
          <cell r="C381">
            <v>675</v>
          </cell>
          <cell r="D381">
            <v>1.3795620437956204</v>
          </cell>
          <cell r="E381">
            <v>0.71532846715328458</v>
          </cell>
        </row>
        <row r="382">
          <cell r="C382">
            <v>676</v>
          </cell>
          <cell r="D382">
            <v>1.380396732788798</v>
          </cell>
          <cell r="E382">
            <v>0.7147024504084013</v>
          </cell>
        </row>
        <row r="383">
          <cell r="C383">
            <v>677</v>
          </cell>
          <cell r="D383">
            <v>1.381229962110172</v>
          </cell>
          <cell r="E383">
            <v>0.71407752841737093</v>
          </cell>
        </row>
        <row r="384">
          <cell r="C384">
            <v>678</v>
          </cell>
          <cell r="D384">
            <v>1.3820617355853233</v>
          </cell>
          <cell r="E384">
            <v>0.71345369831100758</v>
          </cell>
        </row>
        <row r="385">
          <cell r="C385">
            <v>679</v>
          </cell>
          <cell r="D385">
            <v>1.3828920570264764</v>
          </cell>
          <cell r="E385">
            <v>0.71283095723014256</v>
          </cell>
        </row>
        <row r="386">
          <cell r="C386">
            <v>680</v>
          </cell>
          <cell r="D386">
            <v>1.3837209302325582</v>
          </cell>
          <cell r="E386">
            <v>0.71220930232558133</v>
          </cell>
        </row>
        <row r="387">
          <cell r="C387">
            <v>681</v>
          </cell>
          <cell r="D387">
            <v>1.3845483589892535</v>
          </cell>
          <cell r="E387">
            <v>0.71158873075805984</v>
          </cell>
        </row>
        <row r="388">
          <cell r="C388">
            <v>682</v>
          </cell>
          <cell r="D388">
            <v>1.3853743470690656</v>
          </cell>
          <cell r="E388">
            <v>0.71096923969820081</v>
          </cell>
        </row>
        <row r="389">
          <cell r="C389">
            <v>683</v>
          </cell>
          <cell r="D389">
            <v>1.3861988982313715</v>
          </cell>
          <cell r="E389">
            <v>0.7103508263264714</v>
          </cell>
        </row>
        <row r="390">
          <cell r="C390">
            <v>684</v>
          </cell>
          <cell r="D390">
            <v>1.3870220162224798</v>
          </cell>
          <cell r="E390">
            <v>0.70973348783314016</v>
          </cell>
        </row>
        <row r="391">
          <cell r="C391">
            <v>685</v>
          </cell>
          <cell r="D391">
            <v>1.3878437047756873</v>
          </cell>
          <cell r="E391">
            <v>0.70911722141823441</v>
          </cell>
        </row>
        <row r="392">
          <cell r="C392">
            <v>686</v>
          </cell>
          <cell r="D392">
            <v>1.3886639676113361</v>
          </cell>
          <cell r="E392">
            <v>0.70850202429149789</v>
          </cell>
        </row>
        <row r="393">
          <cell r="C393">
            <v>687</v>
          </cell>
          <cell r="D393">
            <v>1.389482808436868</v>
          </cell>
          <cell r="E393">
            <v>0.70788789367234906</v>
          </cell>
        </row>
        <row r="394">
          <cell r="C394">
            <v>688</v>
          </cell>
          <cell r="D394">
            <v>1.3903002309468822</v>
          </cell>
          <cell r="E394">
            <v>0.70727482678983833</v>
          </cell>
        </row>
        <row r="395">
          <cell r="C395">
            <v>689</v>
          </cell>
          <cell r="D395">
            <v>1.3911162388231901</v>
          </cell>
          <cell r="E395">
            <v>0.70666282088260757</v>
          </cell>
        </row>
        <row r="396">
          <cell r="C396">
            <v>690</v>
          </cell>
          <cell r="D396">
            <v>1.3919308357348703</v>
          </cell>
          <cell r="E396">
            <v>0.70605187319884732</v>
          </cell>
        </row>
        <row r="397">
          <cell r="C397">
            <v>691</v>
          </cell>
          <cell r="D397">
            <v>1.3927440253383241</v>
          </cell>
          <cell r="E397">
            <v>0.70544198099625688</v>
          </cell>
        </row>
        <row r="398">
          <cell r="C398">
            <v>692</v>
          </cell>
          <cell r="D398">
            <v>1.3935558112773303</v>
          </cell>
          <cell r="E398">
            <v>0.70483314154200227</v>
          </cell>
        </row>
        <row r="399">
          <cell r="C399">
            <v>693</v>
          </cell>
          <cell r="D399">
            <v>1.3943661971830985</v>
          </cell>
          <cell r="E399">
            <v>0.70422535211267601</v>
          </cell>
        </row>
        <row r="400">
          <cell r="C400">
            <v>694</v>
          </cell>
          <cell r="D400">
            <v>1.3951751866743249</v>
          </cell>
          <cell r="E400">
            <v>0.70361860999425618</v>
          </cell>
        </row>
        <row r="401">
          <cell r="C401">
            <v>695</v>
          </cell>
          <cell r="D401">
            <v>1.3959827833572453</v>
          </cell>
          <cell r="E401">
            <v>0.70301291248206599</v>
          </cell>
        </row>
        <row r="402">
          <cell r="C402">
            <v>696</v>
          </cell>
          <cell r="D402">
            <v>1.3967889908256881</v>
          </cell>
          <cell r="E402">
            <v>0.70240825688073383</v>
          </cell>
        </row>
        <row r="403">
          <cell r="C403">
            <v>697</v>
          </cell>
          <cell r="D403">
            <v>1.3975938126611285</v>
          </cell>
          <cell r="E403">
            <v>0.70180464050415348</v>
          </cell>
        </row>
        <row r="404">
          <cell r="C404">
            <v>698</v>
          </cell>
          <cell r="D404">
            <v>1.3983972524327419</v>
          </cell>
          <cell r="E404">
            <v>0.70120206067544366</v>
          </cell>
        </row>
        <row r="405">
          <cell r="C405">
            <v>699</v>
          </cell>
          <cell r="D405">
            <v>1.399199313697455</v>
          </cell>
          <cell r="E405">
            <v>0.70060051472690876</v>
          </cell>
        </row>
        <row r="406">
          <cell r="C406">
            <v>700</v>
          </cell>
          <cell r="D406">
            <v>1.4</v>
          </cell>
          <cell r="E406">
            <v>0.70000000000000007</v>
          </cell>
        </row>
        <row r="407">
          <cell r="C407">
            <v>701</v>
          </cell>
          <cell r="D407">
            <v>1.4007993148729661</v>
          </cell>
          <cell r="E407">
            <v>0.69940051384527557</v>
          </cell>
        </row>
        <row r="408">
          <cell r="C408">
            <v>702</v>
          </cell>
          <cell r="D408">
            <v>1.4015972618368511</v>
          </cell>
          <cell r="E408">
            <v>0.6988020536223617</v>
          </cell>
        </row>
        <row r="409">
          <cell r="C409">
            <v>703</v>
          </cell>
          <cell r="D409">
            <v>1.4023938444001138</v>
          </cell>
          <cell r="E409">
            <v>0.69820461669991452</v>
          </cell>
        </row>
        <row r="410">
          <cell r="C410">
            <v>704</v>
          </cell>
          <cell r="D410">
            <v>1.4031890660592257</v>
          </cell>
          <cell r="E410">
            <v>0.69760820045558092</v>
          </cell>
        </row>
        <row r="411">
          <cell r="C411">
            <v>705</v>
          </cell>
          <cell r="D411">
            <v>1.4039829302987197</v>
          </cell>
          <cell r="E411">
            <v>0.69701280227596019</v>
          </cell>
        </row>
        <row r="412">
          <cell r="C412">
            <v>706</v>
          </cell>
          <cell r="D412">
            <v>1.4047754405912449</v>
          </cell>
          <cell r="E412">
            <v>0.69641841955656614</v>
          </cell>
        </row>
        <row r="413">
          <cell r="C413">
            <v>707</v>
          </cell>
          <cell r="D413">
            <v>1.4055666003976144</v>
          </cell>
          <cell r="E413">
            <v>0.69582504970178916</v>
          </cell>
        </row>
        <row r="414">
          <cell r="C414">
            <v>708</v>
          </cell>
          <cell r="D414">
            <v>1.4063564131668558</v>
          </cell>
          <cell r="E414">
            <v>0.695232690124858</v>
          </cell>
        </row>
        <row r="415">
          <cell r="C415">
            <v>709</v>
          </cell>
          <cell r="D415">
            <v>1.4071448823362631</v>
          </cell>
          <cell r="E415">
            <v>0.69464133824780272</v>
          </cell>
        </row>
        <row r="416">
          <cell r="C416">
            <v>710</v>
          </cell>
          <cell r="D416">
            <v>1.4079320113314449</v>
          </cell>
          <cell r="E416">
            <v>0.69405099150141647</v>
          </cell>
        </row>
        <row r="417">
          <cell r="C417">
            <v>711</v>
          </cell>
          <cell r="D417">
            <v>1.4087178035663741</v>
          </cell>
          <cell r="E417">
            <v>0.69346164732521942</v>
          </cell>
        </row>
        <row r="418">
          <cell r="C418">
            <v>712</v>
          </cell>
          <cell r="D418">
            <v>1.4095022624434388</v>
          </cell>
          <cell r="E418">
            <v>0.69287330316742091</v>
          </cell>
        </row>
        <row r="419">
          <cell r="C419">
            <v>713</v>
          </cell>
          <cell r="D419">
            <v>1.4102853913534898</v>
          </cell>
          <cell r="E419">
            <v>0.69228595648488278</v>
          </cell>
        </row>
        <row r="420">
          <cell r="C420">
            <v>714</v>
          </cell>
          <cell r="D420">
            <v>1.4110671936758894</v>
          </cell>
          <cell r="E420">
            <v>0.69169960474308301</v>
          </cell>
        </row>
        <row r="421">
          <cell r="C421">
            <v>715</v>
          </cell>
          <cell r="D421">
            <v>1.4118476727785614</v>
          </cell>
          <cell r="E421">
            <v>0.69111424541607902</v>
          </cell>
        </row>
        <row r="422">
          <cell r="C422">
            <v>716</v>
          </cell>
          <cell r="D422">
            <v>1.4126268320180384</v>
          </cell>
          <cell r="E422">
            <v>0.6905298759864712</v>
          </cell>
        </row>
        <row r="423">
          <cell r="C423">
            <v>717</v>
          </cell>
          <cell r="D423">
            <v>1.4134046747395099</v>
          </cell>
          <cell r="E423">
            <v>0.68994649394536745</v>
          </cell>
        </row>
        <row r="424">
          <cell r="C424">
            <v>718</v>
          </cell>
          <cell r="D424">
            <v>1.4141812042768711</v>
          </cell>
          <cell r="E424">
            <v>0.68936409679234656</v>
          </cell>
        </row>
        <row r="425">
          <cell r="C425">
            <v>719</v>
          </cell>
          <cell r="D425">
            <v>1.4149564239527692</v>
          </cell>
          <cell r="E425">
            <v>0.68878268203542303</v>
          </cell>
        </row>
        <row r="426">
          <cell r="C426">
            <v>720</v>
          </cell>
          <cell r="D426">
            <v>1.4157303370786516</v>
          </cell>
          <cell r="E426">
            <v>0.6882022471910112</v>
          </cell>
        </row>
        <row r="427">
          <cell r="C427">
            <v>721</v>
          </cell>
          <cell r="D427">
            <v>1.4165029469548134</v>
          </cell>
          <cell r="E427">
            <v>0.68762278978389002</v>
          </cell>
        </row>
        <row r="428">
          <cell r="C428">
            <v>722</v>
          </cell>
          <cell r="D428">
            <v>1.4172742568704431</v>
          </cell>
          <cell r="E428">
            <v>0.68704430734716782</v>
          </cell>
        </row>
        <row r="429">
          <cell r="C429">
            <v>723</v>
          </cell>
          <cell r="D429">
            <v>1.4180442701036704</v>
          </cell>
          <cell r="E429">
            <v>0.68646679742224714</v>
          </cell>
        </row>
        <row r="430">
          <cell r="C430">
            <v>724</v>
          </cell>
          <cell r="D430">
            <v>1.4188129899216124</v>
          </cell>
          <cell r="E430">
            <v>0.68589025755879063</v>
          </cell>
        </row>
        <row r="431">
          <cell r="C431">
            <v>725</v>
          </cell>
          <cell r="D431">
            <v>1.4195804195804196</v>
          </cell>
          <cell r="E431">
            <v>0.68531468531468531</v>
          </cell>
        </row>
        <row r="432">
          <cell r="C432">
            <v>726</v>
          </cell>
          <cell r="D432">
            <v>1.4203465623253213</v>
          </cell>
          <cell r="E432">
            <v>0.68474007825600891</v>
          </cell>
        </row>
        <row r="433">
          <cell r="C433">
            <v>727</v>
          </cell>
          <cell r="D433">
            <v>1.4211114213906728</v>
          </cell>
          <cell r="E433">
            <v>0.68416643395699528</v>
          </cell>
        </row>
        <row r="434">
          <cell r="C434">
            <v>728</v>
          </cell>
          <cell r="D434">
            <v>1.421875</v>
          </cell>
          <cell r="E434">
            <v>0.68359375</v>
          </cell>
        </row>
        <row r="435">
          <cell r="C435">
            <v>729</v>
          </cell>
          <cell r="D435">
            <v>1.422637301366044</v>
          </cell>
          <cell r="E435">
            <v>0.68302202397546685</v>
          </cell>
        </row>
        <row r="436">
          <cell r="C436">
            <v>730</v>
          </cell>
          <cell r="D436">
            <v>1.4233983286908076</v>
          </cell>
          <cell r="E436">
            <v>0.68245125348189417</v>
          </cell>
        </row>
        <row r="437">
          <cell r="C437">
            <v>731</v>
          </cell>
          <cell r="D437">
            <v>1.4241580851655999</v>
          </cell>
          <cell r="E437">
            <v>0.68188143612580021</v>
          </cell>
        </row>
        <row r="438">
          <cell r="C438">
            <v>732</v>
          </cell>
          <cell r="D438">
            <v>1.424916573971079</v>
          </cell>
          <cell r="E438">
            <v>0.68131256952169073</v>
          </cell>
        </row>
        <row r="439">
          <cell r="C439">
            <v>733</v>
          </cell>
          <cell r="D439">
            <v>1.4256737982772991</v>
          </cell>
          <cell r="E439">
            <v>0.68074465129202566</v>
          </cell>
        </row>
        <row r="440">
          <cell r="C440">
            <v>734</v>
          </cell>
          <cell r="D440">
            <v>1.4264297612437535</v>
          </cell>
          <cell r="E440">
            <v>0.68017767906718496</v>
          </cell>
        </row>
        <row r="441">
          <cell r="C441">
            <v>735</v>
          </cell>
          <cell r="D441">
            <v>1.4271844660194175</v>
          </cell>
          <cell r="E441">
            <v>0.67961165048543692</v>
          </cell>
        </row>
        <row r="442">
          <cell r="C442">
            <v>736</v>
          </cell>
          <cell r="D442">
            <v>1.4279379157427938</v>
          </cell>
          <cell r="E442">
            <v>0.67904656319290468</v>
          </cell>
        </row>
        <row r="443">
          <cell r="C443">
            <v>737</v>
          </cell>
          <cell r="D443">
            <v>1.4286901135419552</v>
          </cell>
          <cell r="E443">
            <v>0.67848241484353367</v>
          </cell>
        </row>
        <row r="444">
          <cell r="C444">
            <v>738</v>
          </cell>
          <cell r="D444">
            <v>1.4294410625345877</v>
          </cell>
          <cell r="E444">
            <v>0.67791920309905918</v>
          </cell>
        </row>
        <row r="445">
          <cell r="C445">
            <v>739</v>
          </cell>
          <cell r="D445">
            <v>1.4301907658280342</v>
          </cell>
          <cell r="E445">
            <v>0.6773569256289742</v>
          </cell>
        </row>
        <row r="446">
          <cell r="C446">
            <v>740</v>
          </cell>
          <cell r="D446">
            <v>1.430939226519337</v>
          </cell>
          <cell r="E446">
            <v>0.67679558011049712</v>
          </cell>
        </row>
        <row r="447">
          <cell r="C447">
            <v>741</v>
          </cell>
          <cell r="D447">
            <v>1.4316864476952802</v>
          </cell>
          <cell r="E447">
            <v>0.67623516422853991</v>
          </cell>
        </row>
        <row r="448">
          <cell r="C448">
            <v>742</v>
          </cell>
          <cell r="D448">
            <v>1.4324324324324325</v>
          </cell>
          <cell r="E448">
            <v>0.67567567567567566</v>
          </cell>
        </row>
        <row r="449">
          <cell r="C449">
            <v>743</v>
          </cell>
          <cell r="D449">
            <v>1.4331771837971894</v>
          </cell>
          <cell r="E449">
            <v>0.67511711215210801</v>
          </cell>
        </row>
        <row r="450">
          <cell r="C450">
            <v>744</v>
          </cell>
          <cell r="D450">
            <v>1.4339207048458149</v>
          </cell>
          <cell r="E450">
            <v>0.67455947136563887</v>
          </cell>
        </row>
        <row r="451">
          <cell r="C451">
            <v>745</v>
          </cell>
          <cell r="D451">
            <v>1.4346629986244841</v>
          </cell>
          <cell r="E451">
            <v>0.67400275103163687</v>
          </cell>
        </row>
        <row r="452">
          <cell r="C452">
            <v>746</v>
          </cell>
          <cell r="D452">
            <v>1.4354040681693239</v>
          </cell>
          <cell r="E452">
            <v>0.67344694887300716</v>
          </cell>
        </row>
        <row r="453">
          <cell r="C453">
            <v>747</v>
          </cell>
          <cell r="D453">
            <v>1.4361439165064542</v>
          </cell>
          <cell r="E453">
            <v>0.67289206262015933</v>
          </cell>
        </row>
        <row r="454">
          <cell r="C454">
            <v>748</v>
          </cell>
          <cell r="D454">
            <v>1.4368825466520307</v>
          </cell>
          <cell r="E454">
            <v>0.672338090010977</v>
          </cell>
        </row>
        <row r="455">
          <cell r="C455">
            <v>749</v>
          </cell>
          <cell r="D455">
            <v>1.4376199616122842</v>
          </cell>
          <cell r="E455">
            <v>0.67178502879078694</v>
          </cell>
        </row>
        <row r="456">
          <cell r="C456">
            <v>750</v>
          </cell>
          <cell r="D456">
            <v>1.4383561643835616</v>
          </cell>
          <cell r="E456">
            <v>0.67123287671232867</v>
          </cell>
        </row>
        <row r="457">
          <cell r="C457">
            <v>751</v>
          </cell>
          <cell r="D457">
            <v>1.4390911579523677</v>
          </cell>
          <cell r="E457">
            <v>0.67068163153572402</v>
          </cell>
        </row>
        <row r="458">
          <cell r="C458">
            <v>752</v>
          </cell>
          <cell r="D458">
            <v>1.4398249452954048</v>
          </cell>
          <cell r="E458">
            <v>0.67013129102844637</v>
          </cell>
        </row>
        <row r="459">
          <cell r="C459">
            <v>753</v>
          </cell>
          <cell r="D459">
            <v>1.440557529379612</v>
          </cell>
          <cell r="E459">
            <v>0.66958185296529105</v>
          </cell>
        </row>
        <row r="460">
          <cell r="C460">
            <v>754</v>
          </cell>
          <cell r="D460">
            <v>1.4412889131622064</v>
          </cell>
          <cell r="E460">
            <v>0.66903331512834519</v>
          </cell>
        </row>
        <row r="461">
          <cell r="C461">
            <v>755</v>
          </cell>
          <cell r="D461">
            <v>1.4420190995907232</v>
          </cell>
          <cell r="E461">
            <v>0.66848567530695779</v>
          </cell>
        </row>
        <row r="462">
          <cell r="C462">
            <v>756</v>
          </cell>
          <cell r="D462">
            <v>1.4427480916030535</v>
          </cell>
          <cell r="E462">
            <v>0.66793893129770998</v>
          </cell>
        </row>
        <row r="463">
          <cell r="C463">
            <v>757</v>
          </cell>
          <cell r="D463">
            <v>1.4434758921274857</v>
          </cell>
          <cell r="E463">
            <v>0.66739308090438576</v>
          </cell>
        </row>
        <row r="464">
          <cell r="C464">
            <v>758</v>
          </cell>
          <cell r="D464">
            <v>1.4442025040827438</v>
          </cell>
          <cell r="E464">
            <v>0.6668481219379423</v>
          </cell>
        </row>
        <row r="465">
          <cell r="C465">
            <v>759</v>
          </cell>
          <cell r="D465">
            <v>1.4449279303780256</v>
          </cell>
          <cell r="E465">
            <v>0.66630405221648081</v>
          </cell>
        </row>
        <row r="466">
          <cell r="C466">
            <v>760</v>
          </cell>
          <cell r="D466">
            <v>1.4456521739130435</v>
          </cell>
          <cell r="E466">
            <v>0.66576086956521741</v>
          </cell>
        </row>
        <row r="467">
          <cell r="C467">
            <v>761</v>
          </cell>
          <cell r="D467">
            <v>1.4463752375780614</v>
          </cell>
          <cell r="E467">
            <v>0.66521857181645394</v>
          </cell>
        </row>
        <row r="468">
          <cell r="C468">
            <v>762</v>
          </cell>
          <cell r="D468">
            <v>1.4470971242539339</v>
          </cell>
          <cell r="E468">
            <v>0.66467715680954953</v>
          </cell>
        </row>
        <row r="469">
          <cell r="C469">
            <v>763</v>
          </cell>
          <cell r="D469">
            <v>1.4478178368121442</v>
          </cell>
          <cell r="E469">
            <v>0.66413662239089188</v>
          </cell>
        </row>
        <row r="470">
          <cell r="C470">
            <v>764</v>
          </cell>
          <cell r="D470">
            <v>1.448537378114843</v>
          </cell>
          <cell r="E470">
            <v>0.66359696641386778</v>
          </cell>
        </row>
        <row r="471">
          <cell r="C471">
            <v>765</v>
          </cell>
          <cell r="D471">
            <v>1.4492557510148849</v>
          </cell>
          <cell r="E471">
            <v>0.66305818673883621</v>
          </cell>
        </row>
        <row r="472">
          <cell r="C472">
            <v>766</v>
          </cell>
          <cell r="D472">
            <v>1.449972958355868</v>
          </cell>
          <cell r="E472">
            <v>0.66252028123309903</v>
          </cell>
        </row>
        <row r="473">
          <cell r="C473">
            <v>767</v>
          </cell>
          <cell r="D473">
            <v>1.4506890029721697</v>
          </cell>
          <cell r="E473">
            <v>0.66198324777087281</v>
          </cell>
        </row>
        <row r="474">
          <cell r="C474">
            <v>768</v>
          </cell>
          <cell r="D474">
            <v>1.451403887688985</v>
          </cell>
          <cell r="E474">
            <v>0.66144708423326126</v>
          </cell>
        </row>
        <row r="475">
          <cell r="C475">
            <v>769</v>
          </cell>
          <cell r="D475">
            <v>1.4521176153223629</v>
          </cell>
          <cell r="E475">
            <v>0.66091178850822763</v>
          </cell>
        </row>
        <row r="476">
          <cell r="C476">
            <v>770</v>
          </cell>
          <cell r="D476">
            <v>1.4528301886792454</v>
          </cell>
          <cell r="E476">
            <v>0.660377358490566</v>
          </cell>
        </row>
        <row r="477">
          <cell r="C477">
            <v>771</v>
          </cell>
          <cell r="D477">
            <v>1.4535416105575008</v>
          </cell>
          <cell r="E477">
            <v>0.65984379208187449</v>
          </cell>
        </row>
        <row r="478">
          <cell r="C478">
            <v>772</v>
          </cell>
          <cell r="D478">
            <v>1.4542518837459633</v>
          </cell>
          <cell r="E478">
            <v>0.65931108719052745</v>
          </cell>
        </row>
        <row r="479">
          <cell r="C479">
            <v>773</v>
          </cell>
          <cell r="D479">
            <v>1.4549610110244691</v>
          </cell>
          <cell r="E479">
            <v>0.65877924173164826</v>
          </cell>
        </row>
        <row r="480">
          <cell r="C480">
            <v>774</v>
          </cell>
          <cell r="D480">
            <v>1.4556689951638904</v>
          </cell>
          <cell r="E480">
            <v>0.65824825362708217</v>
          </cell>
        </row>
        <row r="481">
          <cell r="C481">
            <v>775</v>
          </cell>
          <cell r="D481">
            <v>1.4563758389261745</v>
          </cell>
          <cell r="E481">
            <v>0.65771812080536907</v>
          </cell>
        </row>
        <row r="482">
          <cell r="C482">
            <v>776</v>
          </cell>
          <cell r="D482">
            <v>1.4570815450643777</v>
          </cell>
          <cell r="E482">
            <v>0.65718884120171661</v>
          </cell>
        </row>
        <row r="483">
          <cell r="C483">
            <v>777</v>
          </cell>
          <cell r="D483">
            <v>1.4577861163227017</v>
          </cell>
          <cell r="E483">
            <v>0.6566604127579736</v>
          </cell>
        </row>
        <row r="484">
          <cell r="C484">
            <v>778</v>
          </cell>
          <cell r="D484">
            <v>1.4584895554365291</v>
          </cell>
          <cell r="E484">
            <v>0.65613283342260309</v>
          </cell>
        </row>
        <row r="485">
          <cell r="C485">
            <v>779</v>
          </cell>
          <cell r="D485">
            <v>1.4591918651324594</v>
          </cell>
          <cell r="E485">
            <v>0.65560610115065554</v>
          </cell>
        </row>
        <row r="486">
          <cell r="C486">
            <v>780</v>
          </cell>
          <cell r="D486">
            <v>1.4598930481283423</v>
          </cell>
          <cell r="E486">
            <v>0.65508021390374327</v>
          </cell>
        </row>
        <row r="487">
          <cell r="C487">
            <v>781</v>
          </cell>
          <cell r="D487">
            <v>1.4605931071333154</v>
          </cell>
          <cell r="E487">
            <v>0.65455516965001337</v>
          </cell>
        </row>
        <row r="488">
          <cell r="C488">
            <v>782</v>
          </cell>
          <cell r="D488">
            <v>1.4612920448478377</v>
          </cell>
          <cell r="E488">
            <v>0.65403096636412172</v>
          </cell>
        </row>
        <row r="489">
          <cell r="C489">
            <v>783</v>
          </cell>
          <cell r="D489">
            <v>1.4619898639637237</v>
          </cell>
          <cell r="E489">
            <v>0.65350760202720726</v>
          </cell>
        </row>
        <row r="490">
          <cell r="C490">
            <v>784</v>
          </cell>
          <cell r="D490">
            <v>1.4626865671641791</v>
          </cell>
          <cell r="E490">
            <v>0.65298507462686561</v>
          </cell>
        </row>
        <row r="491">
          <cell r="C491">
            <v>785</v>
          </cell>
          <cell r="D491">
            <v>1.463382157123835</v>
          </cell>
          <cell r="E491">
            <v>0.65246338215712374</v>
          </cell>
        </row>
        <row r="492">
          <cell r="C492">
            <v>786</v>
          </cell>
          <cell r="D492">
            <v>1.4640766365087812</v>
          </cell>
          <cell r="E492">
            <v>0.6519425226184139</v>
          </cell>
        </row>
        <row r="493">
          <cell r="C493">
            <v>787</v>
          </cell>
          <cell r="D493">
            <v>1.464770007976602</v>
          </cell>
          <cell r="E493">
            <v>0.65142249401754837</v>
          </cell>
        </row>
        <row r="494">
          <cell r="C494">
            <v>788</v>
          </cell>
          <cell r="D494">
            <v>1.4654622741764081</v>
          </cell>
          <cell r="E494">
            <v>0.65090329436769379</v>
          </cell>
        </row>
        <row r="495">
          <cell r="C495">
            <v>789</v>
          </cell>
          <cell r="D495">
            <v>1.4661534377488719</v>
          </cell>
          <cell r="E495">
            <v>0.65038492168834616</v>
          </cell>
        </row>
        <row r="496">
          <cell r="C496">
            <v>790</v>
          </cell>
          <cell r="D496">
            <v>1.46684350132626</v>
          </cell>
          <cell r="E496">
            <v>0.64986737400530492</v>
          </cell>
        </row>
        <row r="497">
          <cell r="C497">
            <v>791</v>
          </cell>
          <cell r="D497">
            <v>1.4675324675324677</v>
          </cell>
          <cell r="E497">
            <v>0.64935064935064923</v>
          </cell>
        </row>
        <row r="498">
          <cell r="C498">
            <v>792</v>
          </cell>
          <cell r="D498">
            <v>1.4682203389830508</v>
          </cell>
          <cell r="E498">
            <v>0.64883474576271183</v>
          </cell>
        </row>
        <row r="499">
          <cell r="C499">
            <v>793</v>
          </cell>
          <cell r="D499">
            <v>1.4689071182852607</v>
          </cell>
          <cell r="E499">
            <v>0.64831966128605445</v>
          </cell>
        </row>
        <row r="500">
          <cell r="C500">
            <v>794</v>
          </cell>
          <cell r="D500">
            <v>1.4695928080380751</v>
          </cell>
          <cell r="E500">
            <v>0.64780539397144365</v>
          </cell>
        </row>
        <row r="501">
          <cell r="C501">
            <v>795</v>
          </cell>
          <cell r="D501">
            <v>1.4702774108322325</v>
          </cell>
          <cell r="E501">
            <v>0.64729194187582562</v>
          </cell>
        </row>
        <row r="502">
          <cell r="C502">
            <v>796</v>
          </cell>
          <cell r="D502">
            <v>1.4709609292502639</v>
          </cell>
          <cell r="E502">
            <v>0.64677930306230191</v>
          </cell>
        </row>
        <row r="503">
          <cell r="C503">
            <v>797</v>
          </cell>
          <cell r="D503">
            <v>1.471643365866526</v>
          </cell>
          <cell r="E503">
            <v>0.64626747560010545</v>
          </cell>
        </row>
        <row r="504">
          <cell r="C504">
            <v>798</v>
          </cell>
          <cell r="D504">
            <v>1.4723247232472325</v>
          </cell>
          <cell r="E504">
            <v>0.64575645756457556</v>
          </cell>
        </row>
        <row r="505">
          <cell r="C505">
            <v>799</v>
          </cell>
          <cell r="D505">
            <v>1.4730050039504872</v>
          </cell>
          <cell r="E505">
            <v>0.6452462470371344</v>
          </cell>
        </row>
        <row r="506">
          <cell r="C506">
            <v>800</v>
          </cell>
          <cell r="D506">
            <v>1.4736842105263159</v>
          </cell>
          <cell r="E506">
            <v>0.64473684210526305</v>
          </cell>
        </row>
      </sheetData>
      <sheetData sheetId="7">
        <row r="4">
          <cell r="Q4">
            <v>15</v>
          </cell>
          <cell r="R4">
            <v>25</v>
          </cell>
        </row>
        <row r="5">
          <cell r="Q5">
            <v>0.8</v>
          </cell>
          <cell r="R5">
            <v>0.7</v>
          </cell>
        </row>
        <row r="6">
          <cell r="Q6">
            <v>5</v>
          </cell>
          <cell r="R6">
            <v>0</v>
          </cell>
        </row>
        <row r="7">
          <cell r="Q7">
            <v>5</v>
          </cell>
          <cell r="R7">
            <v>15</v>
          </cell>
        </row>
        <row r="8">
          <cell r="Q8">
            <v>0.3</v>
          </cell>
          <cell r="R8">
            <v>0.4</v>
          </cell>
        </row>
        <row r="9">
          <cell r="Q9">
            <v>50</v>
          </cell>
          <cell r="R9">
            <v>50</v>
          </cell>
        </row>
        <row r="10">
          <cell r="Q10">
            <v>400</v>
          </cell>
          <cell r="R10">
            <v>600</v>
          </cell>
        </row>
        <row r="17">
          <cell r="L17">
            <v>0.05</v>
          </cell>
          <cell r="M17">
            <v>0.04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7"/>
  <sheetViews>
    <sheetView topLeftCell="C1" workbookViewId="0">
      <selection activeCell="L11" sqref="L11:Q15"/>
    </sheetView>
  </sheetViews>
  <sheetFormatPr defaultRowHeight="18" x14ac:dyDescent="0.35"/>
  <cols>
    <col min="1" max="1" width="20.77734375" style="22" customWidth="1"/>
    <col min="2" max="3" width="9.21875" style="22"/>
    <col min="4" max="4" width="11.77734375" style="22" customWidth="1"/>
    <col min="5" max="7" width="9.21875" style="22"/>
    <col min="8" max="8" width="12.77734375" style="22" customWidth="1"/>
    <col min="9" max="9" width="9.21875" style="22"/>
    <col min="13" max="13" width="10.44140625" customWidth="1"/>
    <col min="14" max="14" width="10.21875" customWidth="1"/>
  </cols>
  <sheetData>
    <row r="2" spans="1:17" ht="18.600000000000001" thickBot="1" x14ac:dyDescent="0.4">
      <c r="A2" s="22" t="s">
        <v>105</v>
      </c>
      <c r="M2" t="s">
        <v>116</v>
      </c>
      <c r="N2" t="s">
        <v>115</v>
      </c>
      <c r="O2" t="s">
        <v>122</v>
      </c>
    </row>
    <row r="3" spans="1:17" ht="18.600000000000001" thickBot="1" x14ac:dyDescent="0.4">
      <c r="H3" s="23" t="s">
        <v>94</v>
      </c>
      <c r="I3" s="24">
        <f>+IF($B$14=1,'[1]Exercise 2'!L17,'[1]Exercise 2'!M17)</f>
        <v>0.05</v>
      </c>
      <c r="M3" t="s">
        <v>107</v>
      </c>
      <c r="N3">
        <v>15</v>
      </c>
      <c r="O3">
        <v>25</v>
      </c>
    </row>
    <row r="4" spans="1:17" ht="18.600000000000001" thickBot="1" x14ac:dyDescent="0.4">
      <c r="A4" s="31" t="s">
        <v>86</v>
      </c>
      <c r="B4" s="32">
        <f>+IF($B$13=1,'[1]Exercise 2'!Q4,'[1]Exercise 2'!R4)</f>
        <v>15</v>
      </c>
      <c r="D4" s="25" t="s">
        <v>91</v>
      </c>
      <c r="E4" s="26">
        <f>+VLOOKUP(B4,[1]f_Temp!D6:E397,2,TRUE)</f>
        <v>0.76980035891949761</v>
      </c>
      <c r="M4" t="s">
        <v>52</v>
      </c>
      <c r="N4">
        <v>0.8</v>
      </c>
      <c r="O4">
        <v>0.7</v>
      </c>
    </row>
    <row r="5" spans="1:17" x14ac:dyDescent="0.35">
      <c r="A5" s="33" t="s">
        <v>85</v>
      </c>
      <c r="B5" s="34">
        <f>+IF($B$13=1,'[1]Exercise 2'!Q5,'[1]Exercise 2'!R5)</f>
        <v>0.8</v>
      </c>
      <c r="D5" s="27"/>
      <c r="E5" s="28"/>
      <c r="H5" s="25" t="s">
        <v>96</v>
      </c>
      <c r="I5" s="26">
        <f xml:space="preserve">  I3* E6 * E4 * E8 * E16 * E10 * E12 * E14</f>
        <v>3.6937177216139045E-3</v>
      </c>
      <c r="M5" t="s">
        <v>59</v>
      </c>
      <c r="N5">
        <v>5</v>
      </c>
      <c r="O5">
        <v>0</v>
      </c>
    </row>
    <row r="6" spans="1:17" x14ac:dyDescent="0.35">
      <c r="A6" s="33" t="s">
        <v>87</v>
      </c>
      <c r="B6" s="34">
        <f>+IF($B$13=1,'[1]Exercise 2'!Q6,'[1]Exercise 2'!R6)</f>
        <v>5</v>
      </c>
      <c r="D6" s="27" t="s">
        <v>93</v>
      </c>
      <c r="E6" s="28">
        <f>+VLOOKUP(B5,[1]f_Nutr!D5:E106,2,TRUE)</f>
        <v>0.874</v>
      </c>
      <c r="H6" s="27"/>
      <c r="I6" s="28"/>
      <c r="M6" t="s">
        <v>108</v>
      </c>
      <c r="N6">
        <v>5</v>
      </c>
      <c r="O6">
        <v>15</v>
      </c>
    </row>
    <row r="7" spans="1:17" ht="18.600000000000001" thickBot="1" x14ac:dyDescent="0.4">
      <c r="A7" s="33" t="s">
        <v>88</v>
      </c>
      <c r="B7" s="34">
        <f>+IF($B$13=1,'[1]Exercise 2'!Q7,'[1]Exercise 2'!R7)</f>
        <v>5</v>
      </c>
      <c r="D7" s="27"/>
      <c r="E7" s="28"/>
      <c r="H7" s="29" t="s">
        <v>100</v>
      </c>
      <c r="I7" s="30">
        <f>+I5/I3</f>
        <v>7.3874354432278092E-2</v>
      </c>
      <c r="M7" t="s">
        <v>15</v>
      </c>
      <c r="N7">
        <v>0.8</v>
      </c>
      <c r="O7">
        <v>0.4</v>
      </c>
    </row>
    <row r="8" spans="1:17" x14ac:dyDescent="0.35">
      <c r="A8" s="33" t="s">
        <v>145</v>
      </c>
      <c r="B8" s="34">
        <f>+IF($B$13=1,'[1]Exercise 2'!Q8,'[1]Exercise 2'!R8)</f>
        <v>0.3</v>
      </c>
      <c r="D8" s="27" t="s">
        <v>92</v>
      </c>
      <c r="E8" s="28">
        <f>+VLOOKUP(B6,[1]f_Frost!D5:E36,2,TRUE)</f>
        <v>0.83333333333333337</v>
      </c>
      <c r="M8" t="s">
        <v>71</v>
      </c>
      <c r="N8">
        <v>50</v>
      </c>
      <c r="O8">
        <v>50</v>
      </c>
    </row>
    <row r="9" spans="1:17" x14ac:dyDescent="0.35">
      <c r="A9" s="33" t="s">
        <v>90</v>
      </c>
      <c r="B9" s="34">
        <f>+IF($B$13=1,'[1]Exercise 2'!Q9,'[1]Exercise 2'!R9)</f>
        <v>50</v>
      </c>
      <c r="D9" s="27"/>
      <c r="E9" s="28"/>
      <c r="M9" t="s">
        <v>78</v>
      </c>
      <c r="N9">
        <v>400</v>
      </c>
      <c r="O9">
        <v>600</v>
      </c>
    </row>
    <row r="10" spans="1:17" x14ac:dyDescent="0.35">
      <c r="A10" s="33" t="s">
        <v>95</v>
      </c>
      <c r="B10" s="34">
        <f>+IF($B$13=1,'[1]Exercise 2'!Q10,'[1]Exercise 2'!R10)</f>
        <v>400</v>
      </c>
      <c r="D10" s="27" t="s">
        <v>7</v>
      </c>
      <c r="E10" s="28">
        <f>+VLOOKUP(B7,[1]f_VPD!D5:E306,2,TRUE)</f>
        <v>0.77880078307140488</v>
      </c>
    </row>
    <row r="11" spans="1:17" ht="18.600000000000001" thickBot="1" x14ac:dyDescent="0.4">
      <c r="A11" s="35"/>
      <c r="B11" s="36"/>
      <c r="D11" s="27"/>
      <c r="E11" s="28"/>
      <c r="O11" t="s">
        <v>130</v>
      </c>
      <c r="P11" t="s">
        <v>129</v>
      </c>
      <c r="Q11" t="s">
        <v>131</v>
      </c>
    </row>
    <row r="12" spans="1:17" x14ac:dyDescent="0.35">
      <c r="D12" s="27" t="s">
        <v>97</v>
      </c>
      <c r="E12" s="28">
        <f>+VLOOKUP(B8,[1]f_SW!E5:F306,2,TRUE)</f>
        <v>0.15724815724815733</v>
      </c>
      <c r="L12" t="s">
        <v>132</v>
      </c>
      <c r="M12" t="s">
        <v>115</v>
      </c>
      <c r="N12" t="s">
        <v>96</v>
      </c>
      <c r="O12">
        <v>4.1614690812969615E-3</v>
      </c>
      <c r="P12">
        <v>0.05</v>
      </c>
      <c r="Q12" s="39">
        <f>1-(O12/P12)</f>
        <v>0.91677061837406082</v>
      </c>
    </row>
    <row r="13" spans="1:17" x14ac:dyDescent="0.35">
      <c r="A13" s="22" t="s">
        <v>146</v>
      </c>
      <c r="B13" s="22">
        <v>1</v>
      </c>
      <c r="D13" s="27"/>
      <c r="E13" s="28"/>
      <c r="L13" t="s">
        <v>132</v>
      </c>
      <c r="M13" t="s">
        <v>122</v>
      </c>
      <c r="N13" t="s">
        <v>96</v>
      </c>
      <c r="O13">
        <v>4.8239386469327997E-3</v>
      </c>
      <c r="P13">
        <v>0.05</v>
      </c>
      <c r="Q13" s="39">
        <f>1-(O13/P13)</f>
        <v>0.90352122706134397</v>
      </c>
    </row>
    <row r="14" spans="1:17" x14ac:dyDescent="0.35">
      <c r="A14" s="22" t="s">
        <v>147</v>
      </c>
      <c r="B14" s="22">
        <v>1</v>
      </c>
      <c r="D14" s="27" t="s">
        <v>98</v>
      </c>
      <c r="E14" s="28">
        <f>+VLOOKUP(B9,[1]f_Age!D5:F306,3,TRUE)</f>
        <v>0.99905356813803081</v>
      </c>
      <c r="L14" t="s">
        <v>133</v>
      </c>
      <c r="M14" t="s">
        <v>115</v>
      </c>
      <c r="N14" t="s">
        <v>96</v>
      </c>
      <c r="O14">
        <v>5.8270063917187642E-3</v>
      </c>
      <c r="P14">
        <v>0.04</v>
      </c>
      <c r="Q14" s="39">
        <f>1-(O14/P14)</f>
        <v>0.85432484020703092</v>
      </c>
    </row>
    <row r="15" spans="1:17" x14ac:dyDescent="0.35">
      <c r="D15" s="27"/>
      <c r="E15" s="28"/>
      <c r="L15" t="s">
        <v>133</v>
      </c>
      <c r="M15" t="s">
        <v>122</v>
      </c>
      <c r="N15" t="s">
        <v>96</v>
      </c>
      <c r="O15">
        <v>1.1978282163329548E-2</v>
      </c>
      <c r="P15">
        <v>0.04</v>
      </c>
      <c r="Q15" s="39">
        <f>1-(O15/P15)</f>
        <v>0.70054294591676136</v>
      </c>
    </row>
    <row r="16" spans="1:17" x14ac:dyDescent="0.35">
      <c r="D16" s="27" t="s">
        <v>99</v>
      </c>
      <c r="E16" s="28">
        <f>+VLOOKUP(B10,[1]f_CO2!C5:E506,2,TRUE)</f>
        <v>1.0769230769230771</v>
      </c>
    </row>
    <row r="17" spans="4:5" ht="18.600000000000001" thickBot="1" x14ac:dyDescent="0.4">
      <c r="D17" s="29"/>
      <c r="E17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306"/>
  <sheetViews>
    <sheetView workbookViewId="0">
      <selection sqref="A1:C3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65</v>
      </c>
      <c r="B1" t="s">
        <v>8</v>
      </c>
    </row>
    <row r="2" spans="1:6" x14ac:dyDescent="0.3">
      <c r="A2" t="s">
        <v>66</v>
      </c>
    </row>
    <row r="3" spans="1:6" ht="15" thickBot="1" x14ac:dyDescent="0.35">
      <c r="A3" t="s">
        <v>67</v>
      </c>
    </row>
    <row r="4" spans="1:6" x14ac:dyDescent="0.3">
      <c r="A4" s="1"/>
      <c r="B4" s="2"/>
    </row>
    <row r="5" spans="1:6" x14ac:dyDescent="0.3">
      <c r="A5" s="20" t="s">
        <v>68</v>
      </c>
      <c r="B5" s="50">
        <v>300</v>
      </c>
      <c r="D5" t="s">
        <v>71</v>
      </c>
      <c r="E5" t="s">
        <v>72</v>
      </c>
      <c r="F5" t="s">
        <v>119</v>
      </c>
    </row>
    <row r="6" spans="1:6" x14ac:dyDescent="0.3">
      <c r="A6" s="20" t="s">
        <v>69</v>
      </c>
      <c r="B6" s="50">
        <v>4</v>
      </c>
      <c r="D6">
        <v>0</v>
      </c>
      <c r="E6">
        <f>+D6/$B$5</f>
        <v>0</v>
      </c>
      <c r="F6">
        <f xml:space="preserve"> (1 / (1 + (E6 /$B$7) ^$B$6))</f>
        <v>1</v>
      </c>
    </row>
    <row r="7" spans="1:6" ht="15" thickBot="1" x14ac:dyDescent="0.35">
      <c r="A7" s="21" t="s">
        <v>70</v>
      </c>
      <c r="B7" s="49">
        <v>0.95</v>
      </c>
      <c r="D7">
        <f>+D6+1</f>
        <v>1</v>
      </c>
      <c r="E7">
        <f t="shared" ref="E7:E70" si="0">+D7/$B$5</f>
        <v>3.3333333333333335E-3</v>
      </c>
      <c r="F7">
        <f t="shared" ref="F7:F70" si="1" xml:space="preserve"> (1 / (1 + (E7 /$B$7) ^$B$6))</f>
        <v>0.99999999984842747</v>
      </c>
    </row>
    <row r="8" spans="1:6" x14ac:dyDescent="0.3">
      <c r="D8">
        <f t="shared" ref="D8:D66" si="2">+D7+1</f>
        <v>2</v>
      </c>
      <c r="E8">
        <f t="shared" si="0"/>
        <v>6.6666666666666671E-3</v>
      </c>
      <c r="F8">
        <f t="shared" si="1"/>
        <v>0.99999999757483926</v>
      </c>
    </row>
    <row r="9" spans="1:6" x14ac:dyDescent="0.3">
      <c r="D9">
        <f t="shared" si="2"/>
        <v>3</v>
      </c>
      <c r="E9">
        <f t="shared" si="0"/>
        <v>0.01</v>
      </c>
      <c r="F9">
        <f t="shared" si="1"/>
        <v>0.99999998772262344</v>
      </c>
    </row>
    <row r="10" spans="1:6" x14ac:dyDescent="0.3">
      <c r="D10">
        <f t="shared" si="2"/>
        <v>4</v>
      </c>
      <c r="E10">
        <f t="shared" si="0"/>
        <v>1.3333333333333334E-2</v>
      </c>
      <c r="F10">
        <f t="shared" si="1"/>
        <v>0.9999999611974284</v>
      </c>
    </row>
    <row r="11" spans="1:6" x14ac:dyDescent="0.3">
      <c r="D11">
        <f t="shared" si="2"/>
        <v>5</v>
      </c>
      <c r="E11">
        <f t="shared" si="0"/>
        <v>1.6666666666666666E-2</v>
      </c>
      <c r="F11">
        <f t="shared" si="1"/>
        <v>0.99999990526716453</v>
      </c>
    </row>
    <row r="12" spans="1:6" x14ac:dyDescent="0.3">
      <c r="D12">
        <f t="shared" si="2"/>
        <v>6</v>
      </c>
      <c r="E12">
        <f t="shared" si="0"/>
        <v>0.02</v>
      </c>
      <c r="F12">
        <f t="shared" si="1"/>
        <v>0.99999980356201257</v>
      </c>
    </row>
    <row r="13" spans="1:6" x14ac:dyDescent="0.3">
      <c r="D13">
        <f t="shared" si="2"/>
        <v>7</v>
      </c>
      <c r="E13">
        <f t="shared" si="0"/>
        <v>2.3333333333333334E-2</v>
      </c>
      <c r="F13">
        <f t="shared" si="1"/>
        <v>0.99999963607443754</v>
      </c>
    </row>
    <row r="14" spans="1:6" x14ac:dyDescent="0.3">
      <c r="D14">
        <f t="shared" si="2"/>
        <v>8</v>
      </c>
      <c r="E14">
        <f t="shared" si="0"/>
        <v>2.6666666666666668E-2</v>
      </c>
      <c r="F14">
        <f t="shared" si="1"/>
        <v>0.99999937915921655</v>
      </c>
    </row>
    <row r="15" spans="1:6" x14ac:dyDescent="0.3">
      <c r="D15">
        <f t="shared" si="2"/>
        <v>9</v>
      </c>
      <c r="E15">
        <f t="shared" si="0"/>
        <v>0.03</v>
      </c>
      <c r="F15">
        <f t="shared" si="1"/>
        <v>0.99999900553348176</v>
      </c>
    </row>
    <row r="16" spans="1:6" x14ac:dyDescent="0.3">
      <c r="D16">
        <f t="shared" si="2"/>
        <v>10</v>
      </c>
      <c r="E16">
        <f t="shared" si="0"/>
        <v>3.3333333333333333E-2</v>
      </c>
      <c r="F16">
        <f t="shared" si="1"/>
        <v>0.99999848427678739</v>
      </c>
    </row>
    <row r="17" spans="4:6" x14ac:dyDescent="0.3">
      <c r="D17">
        <f t="shared" si="2"/>
        <v>11</v>
      </c>
      <c r="E17">
        <f t="shared" si="0"/>
        <v>3.6666666666666667E-2</v>
      </c>
      <c r="F17">
        <f t="shared" si="1"/>
        <v>0.9999977808312055</v>
      </c>
    </row>
    <row r="18" spans="4:6" x14ac:dyDescent="0.3">
      <c r="D18">
        <f t="shared" si="2"/>
        <v>12</v>
      </c>
      <c r="E18">
        <f t="shared" si="0"/>
        <v>0.04</v>
      </c>
      <c r="F18">
        <f t="shared" si="1"/>
        <v>0.99999685700146068</v>
      </c>
    </row>
    <row r="19" spans="4:6" x14ac:dyDescent="0.3">
      <c r="D19">
        <f t="shared" si="2"/>
        <v>13</v>
      </c>
      <c r="E19">
        <f t="shared" si="0"/>
        <v>4.3333333333333335E-2</v>
      </c>
      <c r="F19">
        <f t="shared" si="1"/>
        <v>0.99999567095511133</v>
      </c>
    </row>
    <row r="20" spans="4:6" x14ac:dyDescent="0.3">
      <c r="D20">
        <f t="shared" si="2"/>
        <v>14</v>
      </c>
      <c r="E20">
        <f t="shared" si="0"/>
        <v>4.6666666666666669E-2</v>
      </c>
      <c r="F20">
        <f t="shared" si="1"/>
        <v>0.99999417722278539</v>
      </c>
    </row>
    <row r="21" spans="4:6" x14ac:dyDescent="0.3">
      <c r="D21">
        <f t="shared" si="2"/>
        <v>15</v>
      </c>
      <c r="E21">
        <f t="shared" si="0"/>
        <v>0.05</v>
      </c>
      <c r="F21">
        <f t="shared" si="1"/>
        <v>0.99999232669848537</v>
      </c>
    </row>
    <row r="22" spans="4:6" x14ac:dyDescent="0.3">
      <c r="D22">
        <f t="shared" si="2"/>
        <v>16</v>
      </c>
      <c r="E22">
        <f t="shared" si="0"/>
        <v>5.3333333333333337E-2</v>
      </c>
      <c r="F22">
        <f t="shared" si="1"/>
        <v>0.99999006663996992</v>
      </c>
    </row>
    <row r="23" spans="4:6" x14ac:dyDescent="0.3">
      <c r="D23">
        <f t="shared" si="2"/>
        <v>17</v>
      </c>
      <c r="E23">
        <f t="shared" si="0"/>
        <v>5.6666666666666664E-2</v>
      </c>
      <c r="F23">
        <f t="shared" si="1"/>
        <v>0.99998734066922812</v>
      </c>
    </row>
    <row r="24" spans="4:6" x14ac:dyDescent="0.3">
      <c r="D24">
        <f t="shared" si="2"/>
        <v>18</v>
      </c>
      <c r="E24">
        <f t="shared" si="0"/>
        <v>0.06</v>
      </c>
      <c r="F24">
        <f t="shared" si="1"/>
        <v>0.99998408877305656</v>
      </c>
    </row>
    <row r="25" spans="4:6" x14ac:dyDescent="0.3">
      <c r="D25">
        <f t="shared" si="2"/>
        <v>19</v>
      </c>
      <c r="E25">
        <f t="shared" si="0"/>
        <v>6.3333333333333339E-2</v>
      </c>
      <c r="F25">
        <f t="shared" si="1"/>
        <v>0.99998024730375701</v>
      </c>
    </row>
    <row r="26" spans="4:6" x14ac:dyDescent="0.3">
      <c r="D26">
        <f t="shared" si="2"/>
        <v>20</v>
      </c>
      <c r="E26">
        <f t="shared" si="0"/>
        <v>6.6666666666666666E-2</v>
      </c>
      <c r="F26">
        <f t="shared" si="1"/>
        <v>0.99997574897996522</v>
      </c>
    </row>
    <row r="27" spans="4:6" x14ac:dyDescent="0.3">
      <c r="D27">
        <f t="shared" si="2"/>
        <v>21</v>
      </c>
      <c r="E27">
        <f t="shared" si="0"/>
        <v>7.0000000000000007E-2</v>
      </c>
      <c r="F27">
        <f t="shared" si="1"/>
        <v>0.99997052288763344</v>
      </c>
    </row>
    <row r="28" spans="4:6" x14ac:dyDescent="0.3">
      <c r="D28">
        <f t="shared" si="2"/>
        <v>22</v>
      </c>
      <c r="E28">
        <f t="shared" si="0"/>
        <v>7.3333333333333334E-2</v>
      </c>
      <c r="F28">
        <f t="shared" si="1"/>
        <v>0.99996449448117808</v>
      </c>
    </row>
    <row r="29" spans="4:6" x14ac:dyDescent="0.3">
      <c r="D29">
        <f t="shared" si="2"/>
        <v>23</v>
      </c>
      <c r="E29">
        <f t="shared" si="0"/>
        <v>7.6666666666666661E-2</v>
      </c>
      <c r="F29">
        <f t="shared" si="1"/>
        <v>0.99995758558481262</v>
      </c>
    </row>
    <row r="30" spans="4:6" x14ac:dyDescent="0.3">
      <c r="D30">
        <f t="shared" si="2"/>
        <v>24</v>
      </c>
      <c r="E30">
        <f t="shared" si="0"/>
        <v>0.08</v>
      </c>
      <c r="F30">
        <f t="shared" si="1"/>
        <v>0.99994971439408642</v>
      </c>
    </row>
    <row r="31" spans="4:6" x14ac:dyDescent="0.3">
      <c r="D31">
        <f t="shared" si="2"/>
        <v>25</v>
      </c>
      <c r="E31">
        <f t="shared" si="0"/>
        <v>8.3333333333333329E-2</v>
      </c>
      <c r="F31">
        <f t="shared" si="1"/>
        <v>0.99994079547764592</v>
      </c>
    </row>
    <row r="32" spans="4:6" x14ac:dyDescent="0.3">
      <c r="D32">
        <f t="shared" si="2"/>
        <v>26</v>
      </c>
      <c r="E32">
        <f t="shared" si="0"/>
        <v>8.666666666666667E-2</v>
      </c>
      <c r="F32">
        <f t="shared" si="1"/>
        <v>0.99993073977924152</v>
      </c>
    </row>
    <row r="33" spans="4:6" x14ac:dyDescent="0.3">
      <c r="D33">
        <f t="shared" si="2"/>
        <v>27</v>
      </c>
      <c r="E33">
        <f t="shared" si="0"/>
        <v>0.09</v>
      </c>
      <c r="F33">
        <f t="shared" si="1"/>
        <v>0.99991945462000131</v>
      </c>
    </row>
    <row r="34" spans="4:6" x14ac:dyDescent="0.3">
      <c r="D34">
        <f t="shared" si="2"/>
        <v>28</v>
      </c>
      <c r="E34">
        <f t="shared" si="0"/>
        <v>9.3333333333333338E-2</v>
      </c>
      <c r="F34">
        <f t="shared" si="1"/>
        <v>0.99990684370099281</v>
      </c>
    </row>
    <row r="35" spans="4:6" x14ac:dyDescent="0.3">
      <c r="D35">
        <f t="shared" si="2"/>
        <v>29</v>
      </c>
      <c r="E35">
        <f t="shared" si="0"/>
        <v>9.6666666666666665E-2</v>
      </c>
      <c r="F35">
        <f t="shared" si="1"/>
        <v>0.99989280710609962</v>
      </c>
    </row>
    <row r="36" spans="4:6" x14ac:dyDescent="0.3">
      <c r="D36">
        <f t="shared" si="2"/>
        <v>30</v>
      </c>
      <c r="E36">
        <f t="shared" si="0"/>
        <v>0.1</v>
      </c>
      <c r="F36">
        <f t="shared" si="1"/>
        <v>0.99987724130523192</v>
      </c>
    </row>
    <row r="37" spans="4:6" x14ac:dyDescent="0.3">
      <c r="D37">
        <f t="shared" si="2"/>
        <v>31</v>
      </c>
      <c r="E37">
        <f t="shared" si="0"/>
        <v>0.10333333333333333</v>
      </c>
      <c r="F37">
        <f t="shared" si="1"/>
        <v>0.999860039157901</v>
      </c>
    </row>
    <row r="38" spans="4:6" x14ac:dyDescent="0.3">
      <c r="D38">
        <f t="shared" si="2"/>
        <v>32</v>
      </c>
      <c r="E38">
        <f t="shared" si="0"/>
        <v>0.10666666666666667</v>
      </c>
      <c r="F38">
        <f t="shared" si="1"/>
        <v>0.99984108991718357</v>
      </c>
    </row>
    <row r="39" spans="4:6" x14ac:dyDescent="0.3">
      <c r="D39">
        <f t="shared" si="2"/>
        <v>33</v>
      </c>
      <c r="E39">
        <f t="shared" si="0"/>
        <v>0.11</v>
      </c>
      <c r="F39">
        <f t="shared" si="1"/>
        <v>0.99982027923409722</v>
      </c>
    </row>
    <row r="40" spans="4:6" x14ac:dyDescent="0.3">
      <c r="D40">
        <f t="shared" si="2"/>
        <v>34</v>
      </c>
      <c r="E40">
        <f t="shared" si="0"/>
        <v>0.11333333333333333</v>
      </c>
      <c r="F40">
        <f t="shared" si="1"/>
        <v>0.99979748916242406</v>
      </c>
    </row>
    <row r="41" spans="4:6" x14ac:dyDescent="0.3">
      <c r="D41">
        <f t="shared" si="2"/>
        <v>35</v>
      </c>
      <c r="E41">
        <f t="shared" si="0"/>
        <v>0.11666666666666667</v>
      </c>
      <c r="F41">
        <f t="shared" si="1"/>
        <v>0.99977259816400255</v>
      </c>
    </row>
    <row r="42" spans="4:6" x14ac:dyDescent="0.3">
      <c r="D42">
        <f t="shared" si="2"/>
        <v>36</v>
      </c>
      <c r="E42">
        <f t="shared" si="0"/>
        <v>0.12</v>
      </c>
      <c r="F42">
        <f t="shared" si="1"/>
        <v>0.99974548111452322</v>
      </c>
    </row>
    <row r="43" spans="4:6" x14ac:dyDescent="0.3">
      <c r="D43">
        <f t="shared" si="2"/>
        <v>37</v>
      </c>
      <c r="E43">
        <f t="shared" si="0"/>
        <v>0.12333333333333334</v>
      </c>
      <c r="F43">
        <f t="shared" si="1"/>
        <v>0.99971600930985538</v>
      </c>
    </row>
    <row r="44" spans="4:6" x14ac:dyDescent="0.3">
      <c r="D44">
        <f t="shared" si="2"/>
        <v>38</v>
      </c>
      <c r="E44">
        <f t="shared" si="0"/>
        <v>0.12666666666666668</v>
      </c>
      <c r="F44">
        <f t="shared" si="1"/>
        <v>0.99968405047293685</v>
      </c>
    </row>
    <row r="45" spans="4:6" x14ac:dyDescent="0.3">
      <c r="D45">
        <f t="shared" si="2"/>
        <v>39</v>
      </c>
      <c r="E45">
        <f t="shared" si="0"/>
        <v>0.13</v>
      </c>
      <c r="F45">
        <f t="shared" si="1"/>
        <v>0.99964946876126126</v>
      </c>
    </row>
    <row r="46" spans="4:6" x14ac:dyDescent="0.3">
      <c r="D46">
        <f t="shared" si="2"/>
        <v>40</v>
      </c>
      <c r="E46">
        <f t="shared" si="0"/>
        <v>0.13333333333333333</v>
      </c>
      <c r="F46">
        <f t="shared" si="1"/>
        <v>0.99961212477499028</v>
      </c>
    </row>
    <row r="47" spans="4:6" x14ac:dyDescent="0.3">
      <c r="D47">
        <f t="shared" si="2"/>
        <v>41</v>
      </c>
      <c r="E47">
        <f t="shared" si="0"/>
        <v>0.13666666666666666</v>
      </c>
      <c r="F47">
        <f t="shared" si="1"/>
        <v>0.99957187556573057</v>
      </c>
    </row>
    <row r="48" spans="4:6" x14ac:dyDescent="0.3">
      <c r="D48">
        <f t="shared" si="2"/>
        <v>42</v>
      </c>
      <c r="E48">
        <f t="shared" si="0"/>
        <v>0.14000000000000001</v>
      </c>
      <c r="F48">
        <f t="shared" si="1"/>
        <v>0.99952857464600664</v>
      </c>
    </row>
    <row r="49" spans="4:6" x14ac:dyDescent="0.3">
      <c r="D49">
        <f t="shared" si="2"/>
        <v>43</v>
      </c>
      <c r="E49">
        <f t="shared" si="0"/>
        <v>0.14333333333333334</v>
      </c>
      <c r="F49">
        <f t="shared" si="1"/>
        <v>0.99948207199946515</v>
      </c>
    </row>
    <row r="50" spans="4:6" x14ac:dyDescent="0.3">
      <c r="D50">
        <f t="shared" si="2"/>
        <v>44</v>
      </c>
      <c r="E50">
        <f t="shared" si="0"/>
        <v>0.14666666666666667</v>
      </c>
      <c r="F50">
        <f t="shared" si="1"/>
        <v>0.99943221409184646</v>
      </c>
    </row>
    <row r="51" spans="4:6" x14ac:dyDescent="0.3">
      <c r="D51">
        <f t="shared" si="2"/>
        <v>45</v>
      </c>
      <c r="E51">
        <f t="shared" si="0"/>
        <v>0.15</v>
      </c>
      <c r="F51">
        <f t="shared" si="1"/>
        <v>0.99937884388276244</v>
      </c>
    </row>
    <row r="52" spans="4:6" x14ac:dyDescent="0.3">
      <c r="D52">
        <f t="shared" si="2"/>
        <v>46</v>
      </c>
      <c r="E52">
        <f t="shared" si="0"/>
        <v>0.15333333333333332</v>
      </c>
      <c r="F52">
        <f t="shared" si="1"/>
        <v>0.99932180083831446</v>
      </c>
    </row>
    <row r="53" spans="4:6" x14ac:dyDescent="0.3">
      <c r="D53">
        <f t="shared" si="2"/>
        <v>47</v>
      </c>
      <c r="E53">
        <f t="shared" si="0"/>
        <v>0.15666666666666668</v>
      </c>
      <c r="F53">
        <f t="shared" si="1"/>
        <v>0.99926092094459251</v>
      </c>
    </row>
    <row r="54" spans="4:6" x14ac:dyDescent="0.3">
      <c r="D54">
        <f t="shared" si="2"/>
        <v>48</v>
      </c>
      <c r="E54">
        <f t="shared" si="0"/>
        <v>0.16</v>
      </c>
      <c r="F54">
        <f t="shared" si="1"/>
        <v>0.99919603672209256</v>
      </c>
    </row>
    <row r="55" spans="4:6" x14ac:dyDescent="0.3">
      <c r="D55">
        <f t="shared" si="2"/>
        <v>49</v>
      </c>
      <c r="E55">
        <f t="shared" si="0"/>
        <v>0.16333333333333333</v>
      </c>
      <c r="F55">
        <f t="shared" si="1"/>
        <v>0.99912697724109334</v>
      </c>
    </row>
    <row r="56" spans="4:6" x14ac:dyDescent="0.3">
      <c r="D56">
        <f t="shared" si="2"/>
        <v>50</v>
      </c>
      <c r="E56">
        <f t="shared" si="0"/>
        <v>0.16666666666666666</v>
      </c>
      <c r="F56">
        <f t="shared" si="1"/>
        <v>0.99905356813803081</v>
      </c>
    </row>
    <row r="57" spans="4:6" x14ac:dyDescent="0.3">
      <c r="D57">
        <f t="shared" si="2"/>
        <v>51</v>
      </c>
      <c r="E57">
        <f t="shared" si="0"/>
        <v>0.17</v>
      </c>
      <c r="F57">
        <f t="shared" si="1"/>
        <v>0.99897563163291114</v>
      </c>
    </row>
    <row r="58" spans="4:6" x14ac:dyDescent="0.3">
      <c r="D58">
        <f t="shared" si="2"/>
        <v>52</v>
      </c>
      <c r="E58">
        <f t="shared" si="0"/>
        <v>0.17333333333333334</v>
      </c>
      <c r="F58">
        <f t="shared" si="1"/>
        <v>0.99889298654780645</v>
      </c>
    </row>
    <row r="59" spans="4:6" x14ac:dyDescent="0.3">
      <c r="D59">
        <f t="shared" si="2"/>
        <v>53</v>
      </c>
      <c r="E59">
        <f t="shared" si="0"/>
        <v>0.17666666666666667</v>
      </c>
      <c r="F59">
        <f t="shared" si="1"/>
        <v>0.99880544832646889</v>
      </c>
    </row>
    <row r="60" spans="4:6" x14ac:dyDescent="0.3">
      <c r="D60">
        <f t="shared" si="2"/>
        <v>54</v>
      </c>
      <c r="E60">
        <f t="shared" si="0"/>
        <v>0.18</v>
      </c>
      <c r="F60">
        <f t="shared" si="1"/>
        <v>0.99871282905511294</v>
      </c>
    </row>
    <row r="61" spans="4:6" x14ac:dyDescent="0.3">
      <c r="D61">
        <f t="shared" si="2"/>
        <v>55</v>
      </c>
      <c r="E61">
        <f t="shared" si="0"/>
        <v>0.18333333333333332</v>
      </c>
      <c r="F61">
        <f t="shared" si="1"/>
        <v>0.99861493748440255</v>
      </c>
    </row>
    <row r="62" spans="4:6" x14ac:dyDescent="0.3">
      <c r="D62">
        <f t="shared" si="2"/>
        <v>56</v>
      </c>
      <c r="E62">
        <f t="shared" si="0"/>
        <v>0.18666666666666668</v>
      </c>
      <c r="F62">
        <f t="shared" si="1"/>
        <v>0.99851157905268895</v>
      </c>
    </row>
    <row r="63" spans="4:6" x14ac:dyDescent="0.3">
      <c r="D63">
        <f t="shared" si="2"/>
        <v>57</v>
      </c>
      <c r="E63">
        <f t="shared" si="0"/>
        <v>0.19</v>
      </c>
      <c r="F63">
        <f t="shared" si="1"/>
        <v>0.99840255591054305</v>
      </c>
    </row>
    <row r="64" spans="4:6" x14ac:dyDescent="0.3">
      <c r="D64">
        <f t="shared" si="2"/>
        <v>58</v>
      </c>
      <c r="E64">
        <f t="shared" si="0"/>
        <v>0.19333333333333333</v>
      </c>
      <c r="F64">
        <f t="shared" si="1"/>
        <v>0.99828766694662485</v>
      </c>
    </row>
    <row r="65" spans="4:6" x14ac:dyDescent="0.3">
      <c r="D65">
        <f t="shared" si="2"/>
        <v>59</v>
      </c>
      <c r="E65">
        <f t="shared" si="0"/>
        <v>0.19666666666666666</v>
      </c>
      <c r="F65">
        <f t="shared" si="1"/>
        <v>0.99816670781493477</v>
      </c>
    </row>
    <row r="66" spans="4:6" x14ac:dyDescent="0.3">
      <c r="D66">
        <f t="shared" si="2"/>
        <v>60</v>
      </c>
      <c r="E66">
        <f t="shared" si="0"/>
        <v>0.2</v>
      </c>
      <c r="F66">
        <f t="shared" si="1"/>
        <v>0.99803947096349288</v>
      </c>
    </row>
    <row r="67" spans="4:6" x14ac:dyDescent="0.3">
      <c r="D67">
        <f t="shared" ref="D67:D130" si="3">+D66+1</f>
        <v>61</v>
      </c>
      <c r="E67">
        <f t="shared" si="0"/>
        <v>0.20333333333333334</v>
      </c>
      <c r="F67">
        <f t="shared" si="1"/>
        <v>0.99790574566448687</v>
      </c>
    </row>
    <row r="68" spans="4:6" x14ac:dyDescent="0.3">
      <c r="D68">
        <f t="shared" si="3"/>
        <v>62</v>
      </c>
      <c r="E68">
        <f t="shared" si="0"/>
        <v>0.20666666666666667</v>
      </c>
      <c r="F68">
        <f t="shared" si="1"/>
        <v>0.99776531804593904</v>
      </c>
    </row>
    <row r="69" spans="4:6" x14ac:dyDescent="0.3">
      <c r="D69">
        <f t="shared" si="3"/>
        <v>63</v>
      </c>
      <c r="E69">
        <f t="shared" si="0"/>
        <v>0.21</v>
      </c>
      <c r="F69">
        <f t="shared" si="1"/>
        <v>0.99761797112493178</v>
      </c>
    </row>
    <row r="70" spans="4:6" x14ac:dyDescent="0.3">
      <c r="D70">
        <f t="shared" si="3"/>
        <v>64</v>
      </c>
      <c r="E70">
        <f t="shared" si="0"/>
        <v>0.21333333333333335</v>
      </c>
      <c r="F70">
        <f t="shared" si="1"/>
        <v>0.99746348484244141</v>
      </c>
    </row>
    <row r="71" spans="4:6" x14ac:dyDescent="0.3">
      <c r="D71">
        <f t="shared" si="3"/>
        <v>65</v>
      </c>
      <c r="E71">
        <f t="shared" ref="E71:E134" si="4">+D71/$B$5</f>
        <v>0.21666666666666667</v>
      </c>
      <c r="F71">
        <f t="shared" ref="F71:F134" si="5" xml:space="preserve"> (1 / (1 + (E71 /$B$7) ^$B$6))</f>
        <v>0.99730163609982159</v>
      </c>
    </row>
    <row r="72" spans="4:6" x14ac:dyDescent="0.3">
      <c r="D72">
        <f t="shared" si="3"/>
        <v>66</v>
      </c>
      <c r="E72">
        <f t="shared" si="4"/>
        <v>0.22</v>
      </c>
      <c r="F72">
        <f t="shared" si="5"/>
        <v>0.99713219879698423</v>
      </c>
    </row>
    <row r="73" spans="4:6" x14ac:dyDescent="0.3">
      <c r="D73">
        <f t="shared" si="3"/>
        <v>67</v>
      </c>
      <c r="E73">
        <f t="shared" si="4"/>
        <v>0.22333333333333333</v>
      </c>
      <c r="F73">
        <f t="shared" si="5"/>
        <v>0.99695494387232142</v>
      </c>
    </row>
    <row r="74" spans="4:6" x14ac:dyDescent="0.3">
      <c r="D74">
        <f t="shared" si="3"/>
        <v>68</v>
      </c>
      <c r="E74">
        <f t="shared" si="4"/>
        <v>0.22666666666666666</v>
      </c>
      <c r="F74">
        <f t="shared" si="5"/>
        <v>0.99676963934441354</v>
      </c>
    </row>
    <row r="75" spans="4:6" x14ac:dyDescent="0.3">
      <c r="D75">
        <f t="shared" si="3"/>
        <v>69</v>
      </c>
      <c r="E75">
        <f t="shared" si="4"/>
        <v>0.23</v>
      </c>
      <c r="F75">
        <f t="shared" si="5"/>
        <v>0.99657605035556751</v>
      </c>
    </row>
    <row r="76" spans="4:6" x14ac:dyDescent="0.3">
      <c r="D76">
        <f t="shared" si="3"/>
        <v>70</v>
      </c>
      <c r="E76">
        <f t="shared" si="4"/>
        <v>0.23333333333333334</v>
      </c>
      <c r="F76">
        <f t="shared" si="5"/>
        <v>0.99637393921723105</v>
      </c>
    </row>
    <row r="77" spans="4:6" x14ac:dyDescent="0.3">
      <c r="D77">
        <f t="shared" si="3"/>
        <v>71</v>
      </c>
      <c r="E77">
        <f t="shared" si="4"/>
        <v>0.23666666666666666</v>
      </c>
      <c r="F77">
        <f t="shared" si="5"/>
        <v>0.99616306545732491</v>
      </c>
    </row>
    <row r="78" spans="4:6" x14ac:dyDescent="0.3">
      <c r="D78">
        <f t="shared" si="3"/>
        <v>72</v>
      </c>
      <c r="E78">
        <f t="shared" si="4"/>
        <v>0.24</v>
      </c>
      <c r="F78">
        <f t="shared" si="5"/>
        <v>0.99594318586953678</v>
      </c>
    </row>
    <row r="79" spans="4:6" x14ac:dyDescent="0.3">
      <c r="D79">
        <f t="shared" si="3"/>
        <v>73</v>
      </c>
      <c r="E79">
        <f t="shared" si="4"/>
        <v>0.24333333333333335</v>
      </c>
      <c r="F79">
        <f t="shared" si="5"/>
        <v>0.99571405456462347</v>
      </c>
    </row>
    <row r="80" spans="4:6" x14ac:dyDescent="0.3">
      <c r="D80">
        <f t="shared" si="3"/>
        <v>74</v>
      </c>
      <c r="E80">
        <f t="shared" si="4"/>
        <v>0.24666666666666667</v>
      </c>
      <c r="F80">
        <f t="shared" si="5"/>
        <v>0.99547542302375536</v>
      </c>
    </row>
    <row r="81" spans="4:6" x14ac:dyDescent="0.3">
      <c r="D81">
        <f t="shared" si="3"/>
        <v>75</v>
      </c>
      <c r="E81">
        <f t="shared" si="4"/>
        <v>0.25</v>
      </c>
      <c r="F81">
        <f t="shared" si="5"/>
        <v>0.99522704015395669</v>
      </c>
    </row>
    <row r="82" spans="4:6" x14ac:dyDescent="0.3">
      <c r="D82">
        <f t="shared" si="3"/>
        <v>76</v>
      </c>
      <c r="E82">
        <f t="shared" si="4"/>
        <v>0.25333333333333335</v>
      </c>
      <c r="F82">
        <f t="shared" si="5"/>
        <v>0.99496865234566922</v>
      </c>
    </row>
    <row r="83" spans="4:6" x14ac:dyDescent="0.3">
      <c r="D83">
        <f t="shared" si="3"/>
        <v>77</v>
      </c>
      <c r="E83">
        <f t="shared" si="4"/>
        <v>0.25666666666666665</v>
      </c>
      <c r="F83">
        <f t="shared" si="5"/>
        <v>0.99470000353249255</v>
      </c>
    </row>
    <row r="84" spans="4:6" x14ac:dyDescent="0.3">
      <c r="D84">
        <f t="shared" si="3"/>
        <v>78</v>
      </c>
      <c r="E84">
        <f t="shared" si="4"/>
        <v>0.26</v>
      </c>
      <c r="F84">
        <f t="shared" si="5"/>
        <v>0.99442083525312874</v>
      </c>
    </row>
    <row r="85" spans="4:6" x14ac:dyDescent="0.3">
      <c r="D85">
        <f t="shared" si="3"/>
        <v>79</v>
      </c>
      <c r="E85">
        <f t="shared" si="4"/>
        <v>0.26333333333333331</v>
      </c>
      <c r="F85">
        <f t="shared" si="5"/>
        <v>0.99413088671557737</v>
      </c>
    </row>
    <row r="86" spans="4:6" x14ac:dyDescent="0.3">
      <c r="D86">
        <f t="shared" si="3"/>
        <v>80</v>
      </c>
      <c r="E86">
        <f t="shared" si="4"/>
        <v>0.26666666666666666</v>
      </c>
      <c r="F86">
        <f t="shared" si="5"/>
        <v>0.99382989486361539</v>
      </c>
    </row>
    <row r="87" spans="4:6" x14ac:dyDescent="0.3">
      <c r="D87">
        <f t="shared" si="3"/>
        <v>81</v>
      </c>
      <c r="E87">
        <f t="shared" si="4"/>
        <v>0.27</v>
      </c>
      <c r="F87">
        <f t="shared" si="5"/>
        <v>0.99351759444559484</v>
      </c>
    </row>
    <row r="88" spans="4:6" x14ac:dyDescent="0.3">
      <c r="D88">
        <f t="shared" si="3"/>
        <v>82</v>
      </c>
      <c r="E88">
        <f t="shared" si="4"/>
        <v>0.27333333333333332</v>
      </c>
      <c r="F88">
        <f t="shared" si="5"/>
        <v>0.99319371808559997</v>
      </c>
    </row>
    <row r="89" spans="4:6" x14ac:dyDescent="0.3">
      <c r="D89">
        <f t="shared" si="3"/>
        <v>83</v>
      </c>
      <c r="E89">
        <f t="shared" si="4"/>
        <v>0.27666666666666667</v>
      </c>
      <c r="F89">
        <f t="shared" si="5"/>
        <v>0.99285799635698757</v>
      </c>
    </row>
    <row r="90" spans="4:6" x14ac:dyDescent="0.3">
      <c r="D90">
        <f t="shared" si="3"/>
        <v>84</v>
      </c>
      <c r="E90">
        <f t="shared" si="4"/>
        <v>0.28000000000000003</v>
      </c>
      <c r="F90">
        <f t="shared" si="5"/>
        <v>0.99251015785835173</v>
      </c>
    </row>
    <row r="91" spans="4:6" x14ac:dyDescent="0.3">
      <c r="D91">
        <f t="shared" si="3"/>
        <v>85</v>
      </c>
      <c r="E91">
        <f t="shared" si="4"/>
        <v>0.28333333333333333</v>
      </c>
      <c r="F91">
        <f t="shared" si="5"/>
        <v>0.99214992929193613</v>
      </c>
    </row>
    <row r="92" spans="4:6" x14ac:dyDescent="0.3">
      <c r="D92">
        <f t="shared" si="3"/>
        <v>86</v>
      </c>
      <c r="E92">
        <f t="shared" si="4"/>
        <v>0.28666666666666668</v>
      </c>
      <c r="F92">
        <f t="shared" si="5"/>
        <v>0.99177703554452534</v>
      </c>
    </row>
    <row r="93" spans="4:6" x14ac:dyDescent="0.3">
      <c r="D93">
        <f t="shared" si="3"/>
        <v>87</v>
      </c>
      <c r="E93">
        <f t="shared" si="4"/>
        <v>0.28999999999999998</v>
      </c>
      <c r="F93">
        <f t="shared" si="5"/>
        <v>0.99139119977084134</v>
      </c>
    </row>
    <row r="94" spans="4:6" x14ac:dyDescent="0.3">
      <c r="D94">
        <f t="shared" si="3"/>
        <v>88</v>
      </c>
      <c r="E94">
        <f t="shared" si="4"/>
        <v>0.29333333333333333</v>
      </c>
      <c r="F94">
        <f t="shared" si="5"/>
        <v>0.99099214347946962</v>
      </c>
    </row>
    <row r="95" spans="4:6" x14ac:dyDescent="0.3">
      <c r="D95">
        <f t="shared" si="3"/>
        <v>89</v>
      </c>
      <c r="E95">
        <f t="shared" si="4"/>
        <v>0.29666666666666669</v>
      </c>
      <c r="F95">
        <f t="shared" si="5"/>
        <v>0.9905795866213386</v>
      </c>
    </row>
    <row r="96" spans="4:6" x14ac:dyDescent="0.3">
      <c r="D96">
        <f t="shared" si="3"/>
        <v>90</v>
      </c>
      <c r="E96">
        <f t="shared" si="4"/>
        <v>0.3</v>
      </c>
      <c r="F96">
        <f t="shared" si="5"/>
        <v>0.99015324768077062</v>
      </c>
    </row>
    <row r="97" spans="4:6" x14ac:dyDescent="0.3">
      <c r="D97">
        <f t="shared" si="3"/>
        <v>91</v>
      </c>
      <c r="E97">
        <f t="shared" si="4"/>
        <v>0.30333333333333334</v>
      </c>
      <c r="F97">
        <f t="shared" si="5"/>
        <v>0.98971284376912561</v>
      </c>
    </row>
    <row r="98" spans="4:6" x14ac:dyDescent="0.3">
      <c r="D98">
        <f t="shared" si="3"/>
        <v>92</v>
      </c>
      <c r="E98">
        <f t="shared" si="4"/>
        <v>0.30666666666666664</v>
      </c>
      <c r="F98">
        <f t="shared" si="5"/>
        <v>0.98925809072105098</v>
      </c>
    </row>
    <row r="99" spans="4:6" x14ac:dyDescent="0.3">
      <c r="D99">
        <f t="shared" si="3"/>
        <v>93</v>
      </c>
      <c r="E99">
        <f t="shared" si="4"/>
        <v>0.31</v>
      </c>
      <c r="F99">
        <f t="shared" si="5"/>
        <v>0.98878870319335399</v>
      </c>
    </row>
    <row r="100" spans="4:6" x14ac:dyDescent="0.3">
      <c r="D100">
        <f t="shared" si="3"/>
        <v>94</v>
      </c>
      <c r="E100">
        <f t="shared" si="4"/>
        <v>0.31333333333333335</v>
      </c>
      <c r="F100">
        <f t="shared" si="5"/>
        <v>0.98830439476650478</v>
      </c>
    </row>
    <row r="101" spans="4:6" x14ac:dyDescent="0.3">
      <c r="D101">
        <f t="shared" si="3"/>
        <v>95</v>
      </c>
      <c r="E101">
        <f t="shared" si="4"/>
        <v>0.31666666666666665</v>
      </c>
      <c r="F101">
        <f t="shared" si="5"/>
        <v>0.98780487804878048</v>
      </c>
    </row>
    <row r="102" spans="4:6" x14ac:dyDescent="0.3">
      <c r="D102">
        <f t="shared" si="3"/>
        <v>96</v>
      </c>
      <c r="E102">
        <f t="shared" si="4"/>
        <v>0.32</v>
      </c>
      <c r="F102">
        <f t="shared" si="5"/>
        <v>0.98728986478305403</v>
      </c>
    </row>
    <row r="103" spans="4:6" x14ac:dyDescent="0.3">
      <c r="D103">
        <f t="shared" si="3"/>
        <v>97</v>
      </c>
      <c r="E103">
        <f t="shared" si="4"/>
        <v>0.32333333333333331</v>
      </c>
      <c r="F103">
        <f t="shared" si="5"/>
        <v>0.98675906595623297</v>
      </c>
    </row>
    <row r="104" spans="4:6" x14ac:dyDescent="0.3">
      <c r="D104">
        <f t="shared" si="3"/>
        <v>98</v>
      </c>
      <c r="E104">
        <f t="shared" si="4"/>
        <v>0.32666666666666666</v>
      </c>
      <c r="F104">
        <f t="shared" si="5"/>
        <v>0.98621219191134479</v>
      </c>
    </row>
    <row r="105" spans="4:6" x14ac:dyDescent="0.3">
      <c r="D105">
        <f t="shared" si="3"/>
        <v>99</v>
      </c>
      <c r="E105">
        <f t="shared" si="4"/>
        <v>0.33</v>
      </c>
      <c r="F105">
        <f t="shared" si="5"/>
        <v>0.98564895246226758</v>
      </c>
    </row>
    <row r="106" spans="4:6" x14ac:dyDescent="0.3">
      <c r="D106">
        <f t="shared" si="3"/>
        <v>100</v>
      </c>
      <c r="E106">
        <f t="shared" si="4"/>
        <v>0.33333333333333331</v>
      </c>
      <c r="F106">
        <f t="shared" si="5"/>
        <v>0.98506905701109948</v>
      </c>
    </row>
    <row r="107" spans="4:6" x14ac:dyDescent="0.3">
      <c r="D107">
        <f t="shared" si="3"/>
        <v>101</v>
      </c>
      <c r="E107">
        <f t="shared" si="4"/>
        <v>0.33666666666666667</v>
      </c>
      <c r="F107">
        <f t="shared" si="5"/>
        <v>0.98447221466815316</v>
      </c>
    </row>
    <row r="108" spans="4:6" x14ac:dyDescent="0.3">
      <c r="D108">
        <f t="shared" si="3"/>
        <v>102</v>
      </c>
      <c r="E108">
        <f t="shared" si="4"/>
        <v>0.34</v>
      </c>
      <c r="F108">
        <f t="shared" si="5"/>
        <v>0.9838581343745666</v>
      </c>
    </row>
    <row r="109" spans="4:6" x14ac:dyDescent="0.3">
      <c r="D109">
        <f t="shared" si="3"/>
        <v>103</v>
      </c>
      <c r="E109">
        <f t="shared" si="4"/>
        <v>0.34333333333333332</v>
      </c>
      <c r="F109">
        <f t="shared" si="5"/>
        <v>0.9832265250275114</v>
      </c>
    </row>
    <row r="110" spans="4:6" x14ac:dyDescent="0.3">
      <c r="D110">
        <f t="shared" si="3"/>
        <v>104</v>
      </c>
      <c r="E110">
        <f t="shared" si="4"/>
        <v>0.34666666666666668</v>
      </c>
      <c r="F110">
        <f t="shared" si="5"/>
        <v>0.98257709560797613</v>
      </c>
    </row>
    <row r="111" spans="4:6" x14ac:dyDescent="0.3">
      <c r="D111">
        <f t="shared" si="3"/>
        <v>105</v>
      </c>
      <c r="E111">
        <f t="shared" si="4"/>
        <v>0.35</v>
      </c>
      <c r="F111">
        <f t="shared" si="5"/>
        <v>0.98190955531110147</v>
      </c>
    </row>
    <row r="112" spans="4:6" x14ac:dyDescent="0.3">
      <c r="D112">
        <f t="shared" si="3"/>
        <v>106</v>
      </c>
      <c r="E112">
        <f t="shared" si="4"/>
        <v>0.35333333333333333</v>
      </c>
      <c r="F112">
        <f t="shared" si="5"/>
        <v>0.98122361367904032</v>
      </c>
    </row>
    <row r="113" spans="4:6" x14ac:dyDescent="0.3">
      <c r="D113">
        <f t="shared" si="3"/>
        <v>107</v>
      </c>
      <c r="E113">
        <f t="shared" si="4"/>
        <v>0.35666666666666669</v>
      </c>
      <c r="F113">
        <f t="shared" si="5"/>
        <v>0.9805189807363085</v>
      </c>
    </row>
    <row r="114" spans="4:6" x14ac:dyDescent="0.3">
      <c r="D114">
        <f t="shared" si="3"/>
        <v>108</v>
      </c>
      <c r="E114">
        <f t="shared" si="4"/>
        <v>0.36</v>
      </c>
      <c r="F114">
        <f t="shared" si="5"/>
        <v>0.97979536712758952</v>
      </c>
    </row>
    <row r="115" spans="4:6" x14ac:dyDescent="0.3">
      <c r="D115">
        <f t="shared" si="3"/>
        <v>109</v>
      </c>
      <c r="E115">
        <f t="shared" si="4"/>
        <v>0.36333333333333334</v>
      </c>
      <c r="F115">
        <f t="shared" si="5"/>
        <v>0.97905248425795577</v>
      </c>
    </row>
    <row r="116" spans="4:6" x14ac:dyDescent="0.3">
      <c r="D116">
        <f t="shared" si="3"/>
        <v>110</v>
      </c>
      <c r="E116">
        <f t="shared" si="4"/>
        <v>0.36666666666666664</v>
      </c>
      <c r="F116">
        <f t="shared" si="5"/>
        <v>0.97829004443545686</v>
      </c>
    </row>
    <row r="117" spans="4:6" x14ac:dyDescent="0.3">
      <c r="D117">
        <f t="shared" si="3"/>
        <v>111</v>
      </c>
      <c r="E117">
        <f t="shared" si="4"/>
        <v>0.37</v>
      </c>
      <c r="F117">
        <f t="shared" si="5"/>
        <v>0.97750776101603198</v>
      </c>
    </row>
    <row r="118" spans="4:6" x14ac:dyDescent="0.3">
      <c r="D118">
        <f t="shared" si="3"/>
        <v>112</v>
      </c>
      <c r="E118">
        <f t="shared" si="4"/>
        <v>0.37333333333333335</v>
      </c>
      <c r="F118">
        <f t="shared" si="5"/>
        <v>0.97670534855068625</v>
      </c>
    </row>
    <row r="119" spans="4:6" x14ac:dyDescent="0.3">
      <c r="D119">
        <f t="shared" si="3"/>
        <v>113</v>
      </c>
      <c r="E119">
        <f t="shared" si="4"/>
        <v>0.37666666666666665</v>
      </c>
      <c r="F119">
        <f t="shared" si="5"/>
        <v>0.97588252293487976</v>
      </c>
    </row>
    <row r="120" spans="4:6" x14ac:dyDescent="0.3">
      <c r="D120">
        <f t="shared" si="3"/>
        <v>114</v>
      </c>
      <c r="E120">
        <f t="shared" si="4"/>
        <v>0.38</v>
      </c>
      <c r="F120">
        <f t="shared" si="5"/>
        <v>0.97503900156006229</v>
      </c>
    </row>
    <row r="121" spans="4:6" x14ac:dyDescent="0.3">
      <c r="D121">
        <f t="shared" si="3"/>
        <v>115</v>
      </c>
      <c r="E121">
        <f t="shared" si="4"/>
        <v>0.38333333333333336</v>
      </c>
      <c r="F121">
        <f t="shared" si="5"/>
        <v>0.9741745034672894</v>
      </c>
    </row>
    <row r="122" spans="4:6" x14ac:dyDescent="0.3">
      <c r="D122">
        <f t="shared" si="3"/>
        <v>116</v>
      </c>
      <c r="E122">
        <f t="shared" si="4"/>
        <v>0.38666666666666666</v>
      </c>
      <c r="F122">
        <f t="shared" si="5"/>
        <v>0.97328874950284638</v>
      </c>
    </row>
    <row r="123" spans="4:6" x14ac:dyDescent="0.3">
      <c r="D123">
        <f t="shared" si="3"/>
        <v>117</v>
      </c>
      <c r="E123">
        <f t="shared" si="4"/>
        <v>0.39</v>
      </c>
      <c r="F123">
        <f t="shared" si="5"/>
        <v>0.97238146247580681</v>
      </c>
    </row>
    <row r="124" spans="4:6" x14ac:dyDescent="0.3">
      <c r="D124">
        <f t="shared" si="3"/>
        <v>118</v>
      </c>
      <c r="E124">
        <f t="shared" si="4"/>
        <v>0.39333333333333331</v>
      </c>
      <c r="F124">
        <f t="shared" si="5"/>
        <v>0.971452367317443</v>
      </c>
    </row>
    <row r="125" spans="4:6" x14ac:dyDescent="0.3">
      <c r="D125">
        <f t="shared" si="3"/>
        <v>119</v>
      </c>
      <c r="E125">
        <f t="shared" si="4"/>
        <v>0.39666666666666667</v>
      </c>
      <c r="F125">
        <f t="shared" si="5"/>
        <v>0.97050119124240175</v>
      </c>
    </row>
    <row r="126" spans="4:6" x14ac:dyDescent="0.3">
      <c r="D126">
        <f t="shared" si="3"/>
        <v>120</v>
      </c>
      <c r="E126">
        <f t="shared" si="4"/>
        <v>0.4</v>
      </c>
      <c r="F126">
        <f t="shared" si="5"/>
        <v>0.96952766391155876</v>
      </c>
    </row>
    <row r="127" spans="4:6" x14ac:dyDescent="0.3">
      <c r="D127">
        <f t="shared" si="3"/>
        <v>121</v>
      </c>
      <c r="E127">
        <f t="shared" si="4"/>
        <v>0.40333333333333332</v>
      </c>
      <c r="F127">
        <f t="shared" si="5"/>
        <v>0.96853151759645228</v>
      </c>
    </row>
    <row r="128" spans="4:6" x14ac:dyDescent="0.3">
      <c r="D128">
        <f t="shared" si="3"/>
        <v>122</v>
      </c>
      <c r="E128">
        <f t="shared" si="4"/>
        <v>0.40666666666666668</v>
      </c>
      <c r="F128">
        <f t="shared" si="5"/>
        <v>0.96751248734520001</v>
      </c>
    </row>
    <row r="129" spans="4:6" x14ac:dyDescent="0.3">
      <c r="D129">
        <f t="shared" si="3"/>
        <v>123</v>
      </c>
      <c r="E129">
        <f t="shared" si="4"/>
        <v>0.41</v>
      </c>
      <c r="F129">
        <f t="shared" si="5"/>
        <v>0.96647031114979221</v>
      </c>
    </row>
    <row r="130" spans="4:6" x14ac:dyDescent="0.3">
      <c r="D130">
        <f t="shared" si="3"/>
        <v>124</v>
      </c>
      <c r="E130">
        <f t="shared" si="4"/>
        <v>0.41333333333333333</v>
      </c>
      <c r="F130">
        <f t="shared" si="5"/>
        <v>0.96540473011465389</v>
      </c>
    </row>
    <row r="131" spans="4:6" x14ac:dyDescent="0.3">
      <c r="D131">
        <f t="shared" ref="D131:D194" si="6">+D130+1</f>
        <v>125</v>
      </c>
      <c r="E131">
        <f t="shared" si="4"/>
        <v>0.41666666666666669</v>
      </c>
      <c r="F131">
        <f t="shared" si="5"/>
        <v>0.96431548862635841</v>
      </c>
    </row>
    <row r="132" spans="4:6" x14ac:dyDescent="0.3">
      <c r="D132">
        <f t="shared" si="6"/>
        <v>126</v>
      </c>
      <c r="E132">
        <f t="shared" si="4"/>
        <v>0.42</v>
      </c>
      <c r="F132">
        <f t="shared" si="5"/>
        <v>0.96320233452437987</v>
      </c>
    </row>
    <row r="133" spans="4:6" x14ac:dyDescent="0.3">
      <c r="D133">
        <f t="shared" si="6"/>
        <v>127</v>
      </c>
      <c r="E133">
        <f t="shared" si="4"/>
        <v>0.42333333333333334</v>
      </c>
      <c r="F133">
        <f t="shared" si="5"/>
        <v>0.96206501927275401</v>
      </c>
    </row>
    <row r="134" spans="4:6" x14ac:dyDescent="0.3">
      <c r="D134">
        <f t="shared" si="6"/>
        <v>128</v>
      </c>
      <c r="E134">
        <f t="shared" si="4"/>
        <v>0.42666666666666669</v>
      </c>
      <c r="F134">
        <f t="shared" si="5"/>
        <v>0.96090329813252451</v>
      </c>
    </row>
    <row r="135" spans="4:6" x14ac:dyDescent="0.3">
      <c r="D135">
        <f t="shared" si="6"/>
        <v>129</v>
      </c>
      <c r="E135">
        <f t="shared" ref="E135:E198" si="7">+D135/$B$5</f>
        <v>0.43</v>
      </c>
      <c r="F135">
        <f t="shared" ref="F135:F198" si="8" xml:space="preserve"> (1 / (1 + (E135 /$B$7) ^$B$6))</f>
        <v>0.95971693033484162</v>
      </c>
    </row>
    <row r="136" spans="4:6" x14ac:dyDescent="0.3">
      <c r="D136">
        <f t="shared" si="6"/>
        <v>130</v>
      </c>
      <c r="E136">
        <f t="shared" si="7"/>
        <v>0.43333333333333335</v>
      </c>
      <c r="F136">
        <f t="shared" si="8"/>
        <v>0.95850567925457397</v>
      </c>
    </row>
    <row r="137" spans="4:6" x14ac:dyDescent="0.3">
      <c r="D137">
        <f t="shared" si="6"/>
        <v>131</v>
      </c>
      <c r="E137">
        <f t="shared" si="7"/>
        <v>0.43666666666666665</v>
      </c>
      <c r="F137">
        <f t="shared" si="8"/>
        <v>0.95726931258429404</v>
      </c>
    </row>
    <row r="138" spans="4:6" x14ac:dyDescent="0.3">
      <c r="D138">
        <f t="shared" si="6"/>
        <v>132</v>
      </c>
      <c r="E138">
        <f t="shared" si="7"/>
        <v>0.44</v>
      </c>
      <c r="F138">
        <f t="shared" si="8"/>
        <v>0.95600760250849304</v>
      </c>
    </row>
    <row r="139" spans="4:6" x14ac:dyDescent="0.3">
      <c r="D139">
        <f t="shared" si="6"/>
        <v>133</v>
      </c>
      <c r="E139">
        <f t="shared" si="7"/>
        <v>0.44333333333333336</v>
      </c>
      <c r="F139">
        <f t="shared" si="8"/>
        <v>0.95472032587787115</v>
      </c>
    </row>
    <row r="140" spans="4:6" x14ac:dyDescent="0.3">
      <c r="D140">
        <f t="shared" si="6"/>
        <v>134</v>
      </c>
      <c r="E140">
        <f t="shared" si="7"/>
        <v>0.44666666666666666</v>
      </c>
      <c r="F140">
        <f t="shared" si="8"/>
        <v>0.9534072643835555</v>
      </c>
    </row>
    <row r="141" spans="4:6" x14ac:dyDescent="0.3">
      <c r="D141">
        <f t="shared" si="6"/>
        <v>135</v>
      </c>
      <c r="E141">
        <f t="shared" si="7"/>
        <v>0.45</v>
      </c>
      <c r="F141">
        <f t="shared" si="8"/>
        <v>0.95206820473108222</v>
      </c>
    </row>
    <row r="142" spans="4:6" x14ac:dyDescent="0.3">
      <c r="D142">
        <f t="shared" si="6"/>
        <v>136</v>
      </c>
      <c r="E142">
        <f t="shared" si="7"/>
        <v>0.45333333333333331</v>
      </c>
      <c r="F142">
        <f t="shared" si="8"/>
        <v>0.95070293881398626</v>
      </c>
    </row>
    <row r="143" spans="4:6" x14ac:dyDescent="0.3">
      <c r="D143">
        <f t="shared" si="6"/>
        <v>137</v>
      </c>
      <c r="E143">
        <f t="shared" si="7"/>
        <v>0.45666666666666667</v>
      </c>
      <c r="F143">
        <f t="shared" si="8"/>
        <v>0.94931126388683007</v>
      </c>
    </row>
    <row r="144" spans="4:6" x14ac:dyDescent="0.3">
      <c r="D144">
        <f t="shared" si="6"/>
        <v>138</v>
      </c>
      <c r="E144">
        <f t="shared" si="7"/>
        <v>0.46</v>
      </c>
      <c r="F144">
        <f t="shared" si="8"/>
        <v>0.94789298273750577</v>
      </c>
    </row>
    <row r="145" spans="4:6" x14ac:dyDescent="0.3">
      <c r="D145">
        <f t="shared" si="6"/>
        <v>139</v>
      </c>
      <c r="E145">
        <f t="shared" si="7"/>
        <v>0.46333333333333332</v>
      </c>
      <c r="F145">
        <f t="shared" si="8"/>
        <v>0.94644790385863775</v>
      </c>
    </row>
    <row r="146" spans="4:6" x14ac:dyDescent="0.3">
      <c r="D146">
        <f t="shared" si="6"/>
        <v>140</v>
      </c>
      <c r="E146">
        <f t="shared" si="7"/>
        <v>0.46666666666666667</v>
      </c>
      <c r="F146">
        <f t="shared" si="8"/>
        <v>0.94497584161791015</v>
      </c>
    </row>
    <row r="147" spans="4:6" x14ac:dyDescent="0.3">
      <c r="D147">
        <f t="shared" si="6"/>
        <v>141</v>
      </c>
      <c r="E147">
        <f t="shared" si="7"/>
        <v>0.47</v>
      </c>
      <c r="F147">
        <f t="shared" si="8"/>
        <v>0.94347661642714431</v>
      </c>
    </row>
    <row r="148" spans="4:6" x14ac:dyDescent="0.3">
      <c r="D148">
        <f t="shared" si="6"/>
        <v>142</v>
      </c>
      <c r="E148">
        <f t="shared" si="7"/>
        <v>0.47333333333333333</v>
      </c>
      <c r="F148">
        <f t="shared" si="8"/>
        <v>0.94195005490994343</v>
      </c>
    </row>
    <row r="149" spans="4:6" x14ac:dyDescent="0.3">
      <c r="D149">
        <f t="shared" si="6"/>
        <v>143</v>
      </c>
      <c r="E149">
        <f t="shared" si="7"/>
        <v>0.47666666666666668</v>
      </c>
      <c r="F149">
        <f t="shared" si="8"/>
        <v>0.94039599006772356</v>
      </c>
    </row>
    <row r="150" spans="4:6" x14ac:dyDescent="0.3">
      <c r="D150">
        <f t="shared" si="6"/>
        <v>144</v>
      </c>
      <c r="E150">
        <f t="shared" si="7"/>
        <v>0.48</v>
      </c>
      <c r="F150">
        <f t="shared" si="8"/>
        <v>0.93881426144394564</v>
      </c>
    </row>
    <row r="151" spans="4:6" x14ac:dyDescent="0.3">
      <c r="D151">
        <f t="shared" si="6"/>
        <v>145</v>
      </c>
      <c r="E151">
        <f t="shared" si="7"/>
        <v>0.48333333333333334</v>
      </c>
      <c r="F151">
        <f t="shared" si="8"/>
        <v>0.93720471528636151</v>
      </c>
    </row>
    <row r="152" spans="4:6" x14ac:dyDescent="0.3">
      <c r="D152">
        <f t="shared" si="6"/>
        <v>146</v>
      </c>
      <c r="E152">
        <f t="shared" si="7"/>
        <v>0.48666666666666669</v>
      </c>
      <c r="F152">
        <f t="shared" si="8"/>
        <v>0.93556720470708687</v>
      </c>
    </row>
    <row r="153" spans="4:6" x14ac:dyDescent="0.3">
      <c r="D153">
        <f t="shared" si="6"/>
        <v>147</v>
      </c>
      <c r="E153">
        <f t="shared" si="7"/>
        <v>0.49</v>
      </c>
      <c r="F153">
        <f t="shared" si="8"/>
        <v>0.93390158984031102</v>
      </c>
    </row>
    <row r="154" spans="4:6" x14ac:dyDescent="0.3">
      <c r="D154">
        <f t="shared" si="6"/>
        <v>148</v>
      </c>
      <c r="E154">
        <f t="shared" si="7"/>
        <v>0.49333333333333335</v>
      </c>
      <c r="F154">
        <f t="shared" si="8"/>
        <v>0.93220773799745127</v>
      </c>
    </row>
    <row r="155" spans="4:6" x14ac:dyDescent="0.3">
      <c r="D155">
        <f t="shared" si="6"/>
        <v>149</v>
      </c>
      <c r="E155">
        <f t="shared" si="7"/>
        <v>0.49666666666666665</v>
      </c>
      <c r="F155">
        <f t="shared" si="8"/>
        <v>0.93048552381956362</v>
      </c>
    </row>
    <row r="156" spans="4:6" x14ac:dyDescent="0.3">
      <c r="D156">
        <f t="shared" si="6"/>
        <v>150</v>
      </c>
      <c r="E156">
        <f t="shared" si="7"/>
        <v>0.5</v>
      </c>
      <c r="F156">
        <f t="shared" si="8"/>
        <v>0.92873482942681418</v>
      </c>
    </row>
    <row r="157" spans="4:6" x14ac:dyDescent="0.3">
      <c r="D157">
        <f t="shared" si="6"/>
        <v>151</v>
      </c>
      <c r="E157">
        <f t="shared" si="7"/>
        <v>0.5033333333333333</v>
      </c>
      <c r="F157">
        <f t="shared" si="8"/>
        <v>0.9269555445648231</v>
      </c>
    </row>
    <row r="158" spans="4:6" x14ac:dyDescent="0.3">
      <c r="D158">
        <f t="shared" si="6"/>
        <v>152</v>
      </c>
      <c r="E158">
        <f t="shared" si="7"/>
        <v>0.50666666666666671</v>
      </c>
      <c r="F158">
        <f t="shared" si="8"/>
        <v>0.92514756674768373</v>
      </c>
    </row>
    <row r="159" spans="4:6" x14ac:dyDescent="0.3">
      <c r="D159">
        <f t="shared" si="6"/>
        <v>153</v>
      </c>
      <c r="E159">
        <f t="shared" si="7"/>
        <v>0.51</v>
      </c>
      <c r="F159">
        <f t="shared" si="8"/>
        <v>0.92331080139747257</v>
      </c>
    </row>
    <row r="160" spans="4:6" x14ac:dyDescent="0.3">
      <c r="D160">
        <f t="shared" si="6"/>
        <v>154</v>
      </c>
      <c r="E160">
        <f t="shared" si="7"/>
        <v>0.51333333333333331</v>
      </c>
      <c r="F160">
        <f t="shared" si="8"/>
        <v>0.92144516198005177</v>
      </c>
    </row>
    <row r="161" spans="4:6" x14ac:dyDescent="0.3">
      <c r="D161">
        <f t="shared" si="6"/>
        <v>155</v>
      </c>
      <c r="E161">
        <f t="shared" si="7"/>
        <v>0.51666666666666672</v>
      </c>
      <c r="F161">
        <f t="shared" si="8"/>
        <v>0.91955057013697949</v>
      </c>
    </row>
    <row r="162" spans="4:6" x14ac:dyDescent="0.3">
      <c r="D162">
        <f t="shared" si="6"/>
        <v>156</v>
      </c>
      <c r="E162">
        <f t="shared" si="7"/>
        <v>0.52</v>
      </c>
      <c r="F162">
        <f t="shared" si="8"/>
        <v>0.91762695581333964</v>
      </c>
    </row>
    <row r="163" spans="4:6" x14ac:dyDescent="0.3">
      <c r="D163">
        <f t="shared" si="6"/>
        <v>157</v>
      </c>
      <c r="E163">
        <f t="shared" si="7"/>
        <v>0.52333333333333332</v>
      </c>
      <c r="F163">
        <f t="shared" si="8"/>
        <v>0.91567425738130104</v>
      </c>
    </row>
    <row r="164" spans="4:6" x14ac:dyDescent="0.3">
      <c r="D164">
        <f t="shared" si="6"/>
        <v>158</v>
      </c>
      <c r="E164">
        <f t="shared" si="7"/>
        <v>0.52666666666666662</v>
      </c>
      <c r="F164">
        <f t="shared" si="8"/>
        <v>0.91369242175922816</v>
      </c>
    </row>
    <row r="165" spans="4:6" x14ac:dyDescent="0.3">
      <c r="D165">
        <f t="shared" si="6"/>
        <v>159</v>
      </c>
      <c r="E165">
        <f t="shared" si="7"/>
        <v>0.53</v>
      </c>
      <c r="F165">
        <f t="shared" si="8"/>
        <v>0.91168140452615387</v>
      </c>
    </row>
    <row r="166" spans="4:6" x14ac:dyDescent="0.3">
      <c r="D166">
        <f t="shared" si="6"/>
        <v>160</v>
      </c>
      <c r="E166">
        <f t="shared" si="7"/>
        <v>0.53333333333333333</v>
      </c>
      <c r="F166">
        <f t="shared" si="8"/>
        <v>0.9096411700314454</v>
      </c>
    </row>
    <row r="167" spans="4:6" x14ac:dyDescent="0.3">
      <c r="D167">
        <f t="shared" si="6"/>
        <v>161</v>
      </c>
      <c r="E167">
        <f t="shared" si="7"/>
        <v>0.53666666666666663</v>
      </c>
      <c r="F167">
        <f t="shared" si="8"/>
        <v>0.90757169149947703</v>
      </c>
    </row>
    <row r="168" spans="4:6" x14ac:dyDescent="0.3">
      <c r="D168">
        <f t="shared" si="6"/>
        <v>162</v>
      </c>
      <c r="E168">
        <f t="shared" si="7"/>
        <v>0.54</v>
      </c>
      <c r="F168">
        <f t="shared" si="8"/>
        <v>0.90547295112914827</v>
      </c>
    </row>
    <row r="169" spans="4:6" x14ac:dyDescent="0.3">
      <c r="D169">
        <f t="shared" si="6"/>
        <v>163</v>
      </c>
      <c r="E169">
        <f t="shared" si="7"/>
        <v>0.54333333333333333</v>
      </c>
      <c r="F169">
        <f t="shared" si="8"/>
        <v>0.90334494018807288</v>
      </c>
    </row>
    <row r="170" spans="4:6" x14ac:dyDescent="0.3">
      <c r="D170">
        <f t="shared" si="6"/>
        <v>164</v>
      </c>
      <c r="E170">
        <f t="shared" si="7"/>
        <v>0.54666666666666663</v>
      </c>
      <c r="F170">
        <f t="shared" si="8"/>
        <v>0.90118765910127696</v>
      </c>
    </row>
    <row r="171" spans="4:6" x14ac:dyDescent="0.3">
      <c r="D171">
        <f t="shared" si="6"/>
        <v>165</v>
      </c>
      <c r="E171">
        <f t="shared" si="7"/>
        <v>0.55000000000000004</v>
      </c>
      <c r="F171">
        <f t="shared" si="8"/>
        <v>0.89900111753425038</v>
      </c>
    </row>
    <row r="172" spans="4:6" x14ac:dyDescent="0.3">
      <c r="D172">
        <f t="shared" si="6"/>
        <v>166</v>
      </c>
      <c r="E172">
        <f t="shared" si="7"/>
        <v>0.55333333333333334</v>
      </c>
      <c r="F172">
        <f t="shared" si="8"/>
        <v>0.89678533447019404</v>
      </c>
    </row>
    <row r="173" spans="4:6" x14ac:dyDescent="0.3">
      <c r="D173">
        <f t="shared" si="6"/>
        <v>167</v>
      </c>
      <c r="E173">
        <f t="shared" si="7"/>
        <v>0.55666666666666664</v>
      </c>
      <c r="F173">
        <f t="shared" si="8"/>
        <v>0.89454033828131652</v>
      </c>
    </row>
    <row r="174" spans="4:6" x14ac:dyDescent="0.3">
      <c r="D174">
        <f t="shared" si="6"/>
        <v>168</v>
      </c>
      <c r="E174">
        <f t="shared" si="7"/>
        <v>0.56000000000000005</v>
      </c>
      <c r="F174">
        <f t="shared" si="8"/>
        <v>0.89226616679403858</v>
      </c>
    </row>
    <row r="175" spans="4:6" x14ac:dyDescent="0.3">
      <c r="D175">
        <f t="shared" si="6"/>
        <v>169</v>
      </c>
      <c r="E175">
        <f t="shared" si="7"/>
        <v>0.56333333333333335</v>
      </c>
      <c r="F175">
        <f t="shared" si="8"/>
        <v>0.88996286734796837</v>
      </c>
    </row>
    <row r="176" spans="4:6" x14ac:dyDescent="0.3">
      <c r="D176">
        <f t="shared" si="6"/>
        <v>170</v>
      </c>
      <c r="E176">
        <f t="shared" si="7"/>
        <v>0.56666666666666665</v>
      </c>
      <c r="F176">
        <f t="shared" si="8"/>
        <v>0.88763049684851691</v>
      </c>
    </row>
    <row r="177" spans="4:6" x14ac:dyDescent="0.3">
      <c r="D177">
        <f t="shared" si="6"/>
        <v>171</v>
      </c>
      <c r="E177">
        <f t="shared" si="7"/>
        <v>0.56999999999999995</v>
      </c>
      <c r="F177">
        <f t="shared" si="8"/>
        <v>0.88526912181303119</v>
      </c>
    </row>
    <row r="178" spans="4:6" x14ac:dyDescent="0.3">
      <c r="D178">
        <f t="shared" si="6"/>
        <v>172</v>
      </c>
      <c r="E178">
        <f t="shared" si="7"/>
        <v>0.57333333333333336</v>
      </c>
      <c r="F178">
        <f t="shared" si="8"/>
        <v>0.88287881841033167</v>
      </c>
    </row>
    <row r="179" spans="4:6" x14ac:dyDescent="0.3">
      <c r="D179">
        <f t="shared" si="6"/>
        <v>173</v>
      </c>
      <c r="E179">
        <f t="shared" si="7"/>
        <v>0.57666666666666666</v>
      </c>
      <c r="F179">
        <f t="shared" si="8"/>
        <v>0.88045967249354018</v>
      </c>
    </row>
    <row r="180" spans="4:6" x14ac:dyDescent="0.3">
      <c r="D180">
        <f t="shared" si="6"/>
        <v>174</v>
      </c>
      <c r="E180">
        <f t="shared" si="7"/>
        <v>0.57999999999999996</v>
      </c>
      <c r="F180">
        <f t="shared" si="8"/>
        <v>0.87801177962610266</v>
      </c>
    </row>
    <row r="181" spans="4:6" x14ac:dyDescent="0.3">
      <c r="D181">
        <f t="shared" si="6"/>
        <v>175</v>
      </c>
      <c r="E181">
        <f t="shared" si="7"/>
        <v>0.58333333333333337</v>
      </c>
      <c r="F181">
        <f t="shared" si="8"/>
        <v>0.87553524510090974</v>
      </c>
    </row>
    <row r="182" spans="4:6" x14ac:dyDescent="0.3">
      <c r="D182">
        <f t="shared" si="6"/>
        <v>176</v>
      </c>
      <c r="E182">
        <f t="shared" si="7"/>
        <v>0.58666666666666667</v>
      </c>
      <c r="F182">
        <f t="shared" si="8"/>
        <v>0.8730301839524337</v>
      </c>
    </row>
    <row r="183" spans="4:6" x14ac:dyDescent="0.3">
      <c r="D183">
        <f t="shared" si="6"/>
        <v>177</v>
      </c>
      <c r="E183">
        <f t="shared" si="7"/>
        <v>0.59</v>
      </c>
      <c r="F183">
        <f t="shared" si="8"/>
        <v>0.87049672096180419</v>
      </c>
    </row>
    <row r="184" spans="4:6" x14ac:dyDescent="0.3">
      <c r="D184">
        <f t="shared" si="6"/>
        <v>178</v>
      </c>
      <c r="E184">
        <f t="shared" si="7"/>
        <v>0.59333333333333338</v>
      </c>
      <c r="F184">
        <f t="shared" si="8"/>
        <v>0.86793499065475377</v>
      </c>
    </row>
    <row r="185" spans="4:6" x14ac:dyDescent="0.3">
      <c r="D185">
        <f t="shared" si="6"/>
        <v>179</v>
      </c>
      <c r="E185">
        <f t="shared" si="7"/>
        <v>0.59666666666666668</v>
      </c>
      <c r="F185">
        <f t="shared" si="8"/>
        <v>0.86534513729237783</v>
      </c>
    </row>
    <row r="186" spans="4:6" x14ac:dyDescent="0.3">
      <c r="D186">
        <f t="shared" si="6"/>
        <v>180</v>
      </c>
      <c r="E186">
        <f t="shared" si="7"/>
        <v>0.6</v>
      </c>
      <c r="F186">
        <f t="shared" si="8"/>
        <v>0.86272731485465759</v>
      </c>
    </row>
    <row r="187" spans="4:6" x14ac:dyDescent="0.3">
      <c r="D187">
        <f t="shared" si="6"/>
        <v>181</v>
      </c>
      <c r="E187">
        <f t="shared" si="7"/>
        <v>0.60333333333333339</v>
      </c>
      <c r="F187">
        <f t="shared" si="8"/>
        <v>0.86008168701670484</v>
      </c>
    </row>
    <row r="188" spans="4:6" x14ac:dyDescent="0.3">
      <c r="D188">
        <f t="shared" si="6"/>
        <v>182</v>
      </c>
      <c r="E188">
        <f t="shared" si="7"/>
        <v>0.60666666666666669</v>
      </c>
      <c r="F188">
        <f t="shared" si="8"/>
        <v>0.85740842711770315</v>
      </c>
    </row>
    <row r="189" spans="4:6" x14ac:dyDescent="0.3">
      <c r="D189">
        <f t="shared" si="6"/>
        <v>183</v>
      </c>
      <c r="E189">
        <f t="shared" si="7"/>
        <v>0.61</v>
      </c>
      <c r="F189">
        <f t="shared" si="8"/>
        <v>0.85470771812251667</v>
      </c>
    </row>
    <row r="190" spans="4:6" x14ac:dyDescent="0.3">
      <c r="D190">
        <f t="shared" si="6"/>
        <v>184</v>
      </c>
      <c r="E190">
        <f t="shared" si="7"/>
        <v>0.61333333333333329</v>
      </c>
      <c r="F190">
        <f t="shared" si="8"/>
        <v>0.85197975257596292</v>
      </c>
    </row>
    <row r="191" spans="4:6" x14ac:dyDescent="0.3">
      <c r="D191">
        <f t="shared" si="6"/>
        <v>185</v>
      </c>
      <c r="E191">
        <f t="shared" si="7"/>
        <v>0.6166666666666667</v>
      </c>
      <c r="F191">
        <f t="shared" si="8"/>
        <v>0.84922473254974473</v>
      </c>
    </row>
    <row r="192" spans="4:6" x14ac:dyDescent="0.3">
      <c r="D192">
        <f t="shared" si="6"/>
        <v>186</v>
      </c>
      <c r="E192">
        <f t="shared" si="7"/>
        <v>0.62</v>
      </c>
      <c r="F192">
        <f t="shared" si="8"/>
        <v>0.84644286958204984</v>
      </c>
    </row>
    <row r="193" spans="4:6" x14ac:dyDescent="0.3">
      <c r="D193">
        <f t="shared" si="6"/>
        <v>187</v>
      </c>
      <c r="E193">
        <f t="shared" si="7"/>
        <v>0.62333333333333329</v>
      </c>
      <c r="F193">
        <f t="shared" si="8"/>
        <v>0.84363438460983953</v>
      </c>
    </row>
    <row r="194" spans="4:6" x14ac:dyDescent="0.3">
      <c r="D194">
        <f t="shared" si="6"/>
        <v>188</v>
      </c>
      <c r="E194">
        <f t="shared" si="7"/>
        <v>0.62666666666666671</v>
      </c>
      <c r="F194">
        <f t="shared" si="8"/>
        <v>0.84079950789385205</v>
      </c>
    </row>
    <row r="195" spans="4:6" x14ac:dyDescent="0.3">
      <c r="D195">
        <f t="shared" ref="D195:D258" si="9">+D194+1</f>
        <v>189</v>
      </c>
      <c r="E195">
        <f t="shared" si="7"/>
        <v>0.63</v>
      </c>
      <c r="F195">
        <f t="shared" si="8"/>
        <v>0.83793847893636353</v>
      </c>
    </row>
    <row r="196" spans="4:6" x14ac:dyDescent="0.3">
      <c r="D196">
        <f t="shared" si="9"/>
        <v>190</v>
      </c>
      <c r="E196">
        <f t="shared" si="7"/>
        <v>0.6333333333333333</v>
      </c>
      <c r="F196">
        <f t="shared" si="8"/>
        <v>0.83505154639175261</v>
      </c>
    </row>
    <row r="197" spans="4:6" x14ac:dyDescent="0.3">
      <c r="D197">
        <f t="shared" si="9"/>
        <v>191</v>
      </c>
      <c r="E197">
        <f t="shared" si="7"/>
        <v>0.63666666666666671</v>
      </c>
      <c r="F197">
        <f t="shared" si="8"/>
        <v>0.83213896796992981</v>
      </c>
    </row>
    <row r="198" spans="4:6" x14ac:dyDescent="0.3">
      <c r="D198">
        <f t="shared" si="9"/>
        <v>192</v>
      </c>
      <c r="E198">
        <f t="shared" si="7"/>
        <v>0.64</v>
      </c>
      <c r="F198">
        <f t="shared" si="8"/>
        <v>0.82920101033270177</v>
      </c>
    </row>
    <row r="199" spans="4:6" x14ac:dyDescent="0.3">
      <c r="D199">
        <f t="shared" si="9"/>
        <v>193</v>
      </c>
      <c r="E199">
        <f t="shared" ref="E199:E262" si="10">+D199/$B$5</f>
        <v>0.64333333333333331</v>
      </c>
      <c r="F199">
        <f t="shared" ref="F199:F262" si="11" xml:space="preserve"> (1 / (1 + (E199 /$B$7) ^$B$6))</f>
        <v>0.8262379489831474</v>
      </c>
    </row>
    <row r="200" spans="4:6" x14ac:dyDescent="0.3">
      <c r="D200">
        <f t="shared" si="9"/>
        <v>194</v>
      </c>
      <c r="E200">
        <f t="shared" si="10"/>
        <v>0.64666666666666661</v>
      </c>
      <c r="F200">
        <f t="shared" si="11"/>
        <v>0.82325006814809754</v>
      </c>
    </row>
    <row r="201" spans="4:6" x14ac:dyDescent="0.3">
      <c r="D201">
        <f t="shared" si="9"/>
        <v>195</v>
      </c>
      <c r="E201">
        <f t="shared" si="10"/>
        <v>0.65</v>
      </c>
      <c r="F201">
        <f t="shared" si="11"/>
        <v>0.82023766065381865</v>
      </c>
    </row>
    <row r="202" spans="4:6" x14ac:dyDescent="0.3">
      <c r="D202">
        <f t="shared" si="9"/>
        <v>196</v>
      </c>
      <c r="E202">
        <f t="shared" si="10"/>
        <v>0.65333333333333332</v>
      </c>
      <c r="F202">
        <f t="shared" si="11"/>
        <v>0.81720102779500392</v>
      </c>
    </row>
    <row r="203" spans="4:6" x14ac:dyDescent="0.3">
      <c r="D203">
        <f t="shared" si="9"/>
        <v>197</v>
      </c>
      <c r="E203">
        <f t="shared" si="10"/>
        <v>0.65666666666666662</v>
      </c>
      <c r="F203">
        <f t="shared" si="11"/>
        <v>0.81414047919719879</v>
      </c>
    </row>
    <row r="204" spans="4:6" x14ac:dyDescent="0.3">
      <c r="D204">
        <f t="shared" si="9"/>
        <v>198</v>
      </c>
      <c r="E204">
        <f t="shared" si="10"/>
        <v>0.66</v>
      </c>
      <c r="F204">
        <f t="shared" si="11"/>
        <v>0.81105633267277966</v>
      </c>
    </row>
    <row r="205" spans="4:6" x14ac:dyDescent="0.3">
      <c r="D205">
        <f t="shared" si="9"/>
        <v>199</v>
      </c>
      <c r="E205">
        <f t="shared" si="10"/>
        <v>0.66333333333333333</v>
      </c>
      <c r="F205">
        <f t="shared" si="11"/>
        <v>0.80794891407063052</v>
      </c>
    </row>
    <row r="206" spans="4:6" x14ac:dyDescent="0.3">
      <c r="D206">
        <f t="shared" si="9"/>
        <v>200</v>
      </c>
      <c r="E206">
        <f t="shared" si="10"/>
        <v>0.66666666666666663</v>
      </c>
      <c r="F206">
        <f t="shared" si="11"/>
        <v>0.80481855711965877</v>
      </c>
    </row>
    <row r="207" spans="4:6" x14ac:dyDescent="0.3">
      <c r="D207">
        <f t="shared" si="9"/>
        <v>201</v>
      </c>
      <c r="E207">
        <f t="shared" si="10"/>
        <v>0.67</v>
      </c>
      <c r="F207">
        <f t="shared" si="11"/>
        <v>0.80166560326630598</v>
      </c>
    </row>
    <row r="208" spans="4:6" x14ac:dyDescent="0.3">
      <c r="D208">
        <f t="shared" si="9"/>
        <v>202</v>
      </c>
      <c r="E208">
        <f t="shared" si="10"/>
        <v>0.67333333333333334</v>
      </c>
      <c r="F208">
        <f t="shared" si="11"/>
        <v>0.79849040150621997</v>
      </c>
    </row>
    <row r="209" spans="4:6" x14ac:dyDescent="0.3">
      <c r="D209">
        <f t="shared" si="9"/>
        <v>203</v>
      </c>
      <c r="E209">
        <f t="shared" si="10"/>
        <v>0.67666666666666664</v>
      </c>
      <c r="F209">
        <f t="shared" si="11"/>
        <v>0.79529330821025301</v>
      </c>
    </row>
    <row r="210" spans="4:6" x14ac:dyDescent="0.3">
      <c r="D210">
        <f t="shared" si="9"/>
        <v>204</v>
      </c>
      <c r="E210">
        <f t="shared" si="10"/>
        <v>0.68</v>
      </c>
      <c r="F210">
        <f t="shared" si="11"/>
        <v>0.79207468694497141</v>
      </c>
    </row>
    <row r="211" spans="4:6" x14ac:dyDescent="0.3">
      <c r="D211">
        <f t="shared" si="9"/>
        <v>205</v>
      </c>
      <c r="E211">
        <f t="shared" si="10"/>
        <v>0.68333333333333335</v>
      </c>
      <c r="F211">
        <f t="shared" si="11"/>
        <v>0.78883490828786229</v>
      </c>
    </row>
    <row r="212" spans="4:6" x14ac:dyDescent="0.3">
      <c r="D212">
        <f t="shared" si="9"/>
        <v>206</v>
      </c>
      <c r="E212">
        <f t="shared" si="10"/>
        <v>0.68666666666666665</v>
      </c>
      <c r="F212">
        <f t="shared" si="11"/>
        <v>0.78557434963742645</v>
      </c>
    </row>
    <row r="213" spans="4:6" x14ac:dyDescent="0.3">
      <c r="D213">
        <f t="shared" si="9"/>
        <v>207</v>
      </c>
      <c r="E213">
        <f t="shared" si="10"/>
        <v>0.69</v>
      </c>
      <c r="F213">
        <f t="shared" si="11"/>
        <v>0.78229339501836703</v>
      </c>
    </row>
    <row r="214" spans="4:6" x14ac:dyDescent="0.3">
      <c r="D214">
        <f t="shared" si="9"/>
        <v>208</v>
      </c>
      <c r="E214">
        <f t="shared" si="10"/>
        <v>0.69333333333333336</v>
      </c>
      <c r="F214">
        <f t="shared" si="11"/>
        <v>0.77899243488207226</v>
      </c>
    </row>
    <row r="215" spans="4:6" x14ac:dyDescent="0.3">
      <c r="D215">
        <f t="shared" si="9"/>
        <v>209</v>
      </c>
      <c r="E215">
        <f t="shared" si="10"/>
        <v>0.69666666666666666</v>
      </c>
      <c r="F215">
        <f t="shared" si="11"/>
        <v>0.77567186590261383</v>
      </c>
    </row>
    <row r="216" spans="4:6" x14ac:dyDescent="0.3">
      <c r="D216">
        <f t="shared" si="9"/>
        <v>210</v>
      </c>
      <c r="E216">
        <f t="shared" si="10"/>
        <v>0.7</v>
      </c>
      <c r="F216">
        <f t="shared" si="11"/>
        <v>0.77233209076847398</v>
      </c>
    </row>
    <row r="217" spans="4:6" x14ac:dyDescent="0.3">
      <c r="D217">
        <f t="shared" si="9"/>
        <v>211</v>
      </c>
      <c r="E217">
        <f t="shared" si="10"/>
        <v>0.70333333333333337</v>
      </c>
      <c r="F217">
        <f t="shared" si="11"/>
        <v>0.76897351797023028</v>
      </c>
    </row>
    <row r="218" spans="4:6" x14ac:dyDescent="0.3">
      <c r="D218">
        <f t="shared" si="9"/>
        <v>212</v>
      </c>
      <c r="E218">
        <f t="shared" si="10"/>
        <v>0.70666666666666667</v>
      </c>
      <c r="F218">
        <f t="shared" si="11"/>
        <v>0.76559656158442646</v>
      </c>
    </row>
    <row r="219" spans="4:6" x14ac:dyDescent="0.3">
      <c r="D219">
        <f t="shared" si="9"/>
        <v>213</v>
      </c>
      <c r="E219">
        <f t="shared" si="10"/>
        <v>0.71</v>
      </c>
      <c r="F219">
        <f t="shared" si="11"/>
        <v>0.76220164105386246</v>
      </c>
    </row>
    <row r="220" spans="4:6" x14ac:dyDescent="0.3">
      <c r="D220">
        <f t="shared" si="9"/>
        <v>214</v>
      </c>
      <c r="E220">
        <f t="shared" si="10"/>
        <v>0.71333333333333337</v>
      </c>
      <c r="F220">
        <f t="shared" si="11"/>
        <v>0.7587891809645434</v>
      </c>
    </row>
    <row r="221" spans="4:6" x14ac:dyDescent="0.3">
      <c r="D221">
        <f t="shared" si="9"/>
        <v>215</v>
      </c>
      <c r="E221">
        <f t="shared" si="10"/>
        <v>0.71666666666666667</v>
      </c>
      <c r="F221">
        <f t="shared" si="11"/>
        <v>0.75535961081953074</v>
      </c>
    </row>
    <row r="222" spans="4:6" x14ac:dyDescent="0.3">
      <c r="D222">
        <f t="shared" si="9"/>
        <v>216</v>
      </c>
      <c r="E222">
        <f t="shared" si="10"/>
        <v>0.72</v>
      </c>
      <c r="F222">
        <f t="shared" si="11"/>
        <v>0.7519133648099362</v>
      </c>
    </row>
    <row r="223" spans="4:6" x14ac:dyDescent="0.3">
      <c r="D223">
        <f t="shared" si="9"/>
        <v>217</v>
      </c>
      <c r="E223">
        <f t="shared" si="10"/>
        <v>0.72333333333333338</v>
      </c>
      <c r="F223">
        <f t="shared" si="11"/>
        <v>0.7484508815833123</v>
      </c>
    </row>
    <row r="224" spans="4:6" x14ac:dyDescent="0.3">
      <c r="D224">
        <f t="shared" si="9"/>
        <v>218</v>
      </c>
      <c r="E224">
        <f t="shared" si="10"/>
        <v>0.72666666666666668</v>
      </c>
      <c r="F224">
        <f t="shared" si="11"/>
        <v>0.74497260400968635</v>
      </c>
    </row>
    <row r="225" spans="4:6" x14ac:dyDescent="0.3">
      <c r="D225">
        <f t="shared" si="9"/>
        <v>219</v>
      </c>
      <c r="E225">
        <f t="shared" si="10"/>
        <v>0.73</v>
      </c>
      <c r="F225">
        <f t="shared" si="11"/>
        <v>0.74147897894549031</v>
      </c>
    </row>
    <row r="226" spans="4:6" x14ac:dyDescent="0.3">
      <c r="D226">
        <f t="shared" si="9"/>
        <v>220</v>
      </c>
      <c r="E226">
        <f t="shared" si="10"/>
        <v>0.73333333333333328</v>
      </c>
      <c r="F226">
        <f t="shared" si="11"/>
        <v>0.73797045699564257</v>
      </c>
    </row>
    <row r="227" spans="4:6" x14ac:dyDescent="0.3">
      <c r="D227">
        <f t="shared" si="9"/>
        <v>221</v>
      </c>
      <c r="E227">
        <f t="shared" si="10"/>
        <v>0.73666666666666669</v>
      </c>
      <c r="F227">
        <f t="shared" si="11"/>
        <v>0.73444749227403217</v>
      </c>
    </row>
    <row r="228" spans="4:6" x14ac:dyDescent="0.3">
      <c r="D228">
        <f t="shared" si="9"/>
        <v>222</v>
      </c>
      <c r="E228">
        <f t="shared" si="10"/>
        <v>0.74</v>
      </c>
      <c r="F228">
        <f t="shared" si="11"/>
        <v>0.73091054216266604</v>
      </c>
    </row>
    <row r="229" spans="4:6" x14ac:dyDescent="0.3">
      <c r="D229">
        <f t="shared" si="9"/>
        <v>223</v>
      </c>
      <c r="E229">
        <f t="shared" si="10"/>
        <v>0.74333333333333329</v>
      </c>
      <c r="F229">
        <f t="shared" si="11"/>
        <v>0.72736006706972922</v>
      </c>
    </row>
    <row r="230" spans="4:6" x14ac:dyDescent="0.3">
      <c r="D230">
        <f t="shared" si="9"/>
        <v>224</v>
      </c>
      <c r="E230">
        <f t="shared" si="10"/>
        <v>0.7466666666666667</v>
      </c>
      <c r="F230">
        <f t="shared" si="11"/>
        <v>0.72379653018681622</v>
      </c>
    </row>
    <row r="231" spans="4:6" x14ac:dyDescent="0.3">
      <c r="D231">
        <f t="shared" si="9"/>
        <v>225</v>
      </c>
      <c r="E231">
        <f t="shared" si="10"/>
        <v>0.75</v>
      </c>
      <c r="F231">
        <f t="shared" si="11"/>
        <v>0.72022039724558706</v>
      </c>
    </row>
    <row r="232" spans="4:6" x14ac:dyDescent="0.3">
      <c r="D232">
        <f t="shared" si="9"/>
        <v>226</v>
      </c>
      <c r="E232">
        <f t="shared" si="10"/>
        <v>0.7533333333333333</v>
      </c>
      <c r="F232">
        <f t="shared" si="11"/>
        <v>0.71663213627409883</v>
      </c>
    </row>
    <row r="233" spans="4:6" x14ac:dyDescent="0.3">
      <c r="D233">
        <f t="shared" si="9"/>
        <v>227</v>
      </c>
      <c r="E233">
        <f t="shared" si="10"/>
        <v>0.75666666666666671</v>
      </c>
      <c r="F233">
        <f t="shared" si="11"/>
        <v>0.71303221735306743</v>
      </c>
    </row>
    <row r="234" spans="4:6" x14ac:dyDescent="0.3">
      <c r="D234">
        <f t="shared" si="9"/>
        <v>228</v>
      </c>
      <c r="E234">
        <f t="shared" si="10"/>
        <v>0.76</v>
      </c>
      <c r="F234">
        <f t="shared" si="11"/>
        <v>0.7094211123723041</v>
      </c>
    </row>
    <row r="235" spans="4:6" x14ac:dyDescent="0.3">
      <c r="D235">
        <f t="shared" si="9"/>
        <v>229</v>
      </c>
      <c r="E235">
        <f t="shared" si="10"/>
        <v>0.76333333333333331</v>
      </c>
      <c r="F235">
        <f t="shared" si="11"/>
        <v>0.70579929478757764</v>
      </c>
    </row>
    <row r="236" spans="4:6" x14ac:dyDescent="0.3">
      <c r="D236">
        <f t="shared" si="9"/>
        <v>230</v>
      </c>
      <c r="E236">
        <f t="shared" si="10"/>
        <v>0.76666666666666672</v>
      </c>
      <c r="F236">
        <f t="shared" si="11"/>
        <v>0.70216723937814163</v>
      </c>
    </row>
    <row r="237" spans="4:6" x14ac:dyDescent="0.3">
      <c r="D237">
        <f t="shared" si="9"/>
        <v>231</v>
      </c>
      <c r="E237">
        <f t="shared" si="10"/>
        <v>0.77</v>
      </c>
      <c r="F237">
        <f t="shared" si="11"/>
        <v>0.69852542200517076</v>
      </c>
    </row>
    <row r="238" spans="4:6" x14ac:dyDescent="0.3">
      <c r="D238">
        <f t="shared" si="9"/>
        <v>232</v>
      </c>
      <c r="E238">
        <f t="shared" si="10"/>
        <v>0.77333333333333332</v>
      </c>
      <c r="F238">
        <f t="shared" si="11"/>
        <v>0.69487431937134003</v>
      </c>
    </row>
    <row r="239" spans="4:6" x14ac:dyDescent="0.3">
      <c r="D239">
        <f t="shared" si="9"/>
        <v>233</v>
      </c>
      <c r="E239">
        <f t="shared" si="10"/>
        <v>0.77666666666666662</v>
      </c>
      <c r="F239">
        <f t="shared" si="11"/>
        <v>0.69121440878177975</v>
      </c>
    </row>
    <row r="240" spans="4:6" x14ac:dyDescent="0.3">
      <c r="D240">
        <f t="shared" si="9"/>
        <v>234</v>
      </c>
      <c r="E240">
        <f t="shared" si="10"/>
        <v>0.78</v>
      </c>
      <c r="F240">
        <f t="shared" si="11"/>
        <v>0.68754616790663614</v>
      </c>
    </row>
    <row r="241" spans="4:6" x14ac:dyDescent="0.3">
      <c r="D241">
        <f t="shared" si="9"/>
        <v>235</v>
      </c>
      <c r="E241">
        <f t="shared" si="10"/>
        <v>0.78333333333333333</v>
      </c>
      <c r="F241">
        <f t="shared" si="11"/>
        <v>0.68387007454545889</v>
      </c>
    </row>
    <row r="242" spans="4:6" x14ac:dyDescent="0.3">
      <c r="D242">
        <f t="shared" si="9"/>
        <v>236</v>
      </c>
      <c r="E242">
        <f t="shared" si="10"/>
        <v>0.78666666666666663</v>
      </c>
      <c r="F242">
        <f t="shared" si="11"/>
        <v>0.68018660639363482</v>
      </c>
    </row>
    <row r="243" spans="4:6" x14ac:dyDescent="0.3">
      <c r="D243">
        <f t="shared" si="9"/>
        <v>237</v>
      </c>
      <c r="E243">
        <f t="shared" si="10"/>
        <v>0.79</v>
      </c>
      <c r="F243">
        <f t="shared" si="11"/>
        <v>0.67649624081107962</v>
      </c>
    </row>
    <row r="244" spans="4:6" x14ac:dyDescent="0.3">
      <c r="D244">
        <f t="shared" si="9"/>
        <v>238</v>
      </c>
      <c r="E244">
        <f t="shared" si="10"/>
        <v>0.79333333333333333</v>
      </c>
      <c r="F244">
        <f t="shared" si="11"/>
        <v>0.67279945459339674</v>
      </c>
    </row>
    <row r="245" spans="4:6" x14ac:dyDescent="0.3">
      <c r="D245">
        <f t="shared" si="9"/>
        <v>239</v>
      </c>
      <c r="E245">
        <f t="shared" si="10"/>
        <v>0.79666666666666663</v>
      </c>
      <c r="F245">
        <f t="shared" si="11"/>
        <v>0.66909672374570328</v>
      </c>
    </row>
    <row r="246" spans="4:6" x14ac:dyDescent="0.3">
      <c r="D246">
        <f t="shared" si="9"/>
        <v>240</v>
      </c>
      <c r="E246">
        <f t="shared" si="10"/>
        <v>0.8</v>
      </c>
      <c r="F246">
        <f t="shared" si="11"/>
        <v>0.66538852325931663</v>
      </c>
    </row>
    <row r="247" spans="4:6" x14ac:dyDescent="0.3">
      <c r="D247">
        <f t="shared" si="9"/>
        <v>241</v>
      </c>
      <c r="E247">
        <f t="shared" si="10"/>
        <v>0.80333333333333334</v>
      </c>
      <c r="F247">
        <f t="shared" si="11"/>
        <v>0.66167532689149511</v>
      </c>
    </row>
    <row r="248" spans="4:6" x14ac:dyDescent="0.3">
      <c r="D248">
        <f t="shared" si="9"/>
        <v>242</v>
      </c>
      <c r="E248">
        <f t="shared" si="10"/>
        <v>0.80666666666666664</v>
      </c>
      <c r="F248">
        <f t="shared" si="11"/>
        <v>0.65795760694840777</v>
      </c>
    </row>
    <row r="249" spans="4:6" x14ac:dyDescent="0.3">
      <c r="D249">
        <f t="shared" si="9"/>
        <v>243</v>
      </c>
      <c r="E249">
        <f t="shared" si="10"/>
        <v>0.81</v>
      </c>
      <c r="F249">
        <f t="shared" si="11"/>
        <v>0.65423583407151498</v>
      </c>
    </row>
    <row r="250" spans="4:6" x14ac:dyDescent="0.3">
      <c r="D250">
        <f t="shared" si="9"/>
        <v>244</v>
      </c>
      <c r="E250">
        <f t="shared" si="10"/>
        <v>0.81333333333333335</v>
      </c>
      <c r="F250">
        <f t="shared" si="11"/>
        <v>0.6505104770275244</v>
      </c>
    </row>
    <row r="251" spans="4:6" x14ac:dyDescent="0.3">
      <c r="D251">
        <f t="shared" si="9"/>
        <v>245</v>
      </c>
      <c r="E251">
        <f t="shared" si="10"/>
        <v>0.81666666666666665</v>
      </c>
      <c r="F251">
        <f t="shared" si="11"/>
        <v>0.64678200250208295</v>
      </c>
    </row>
    <row r="252" spans="4:6" x14ac:dyDescent="0.3">
      <c r="D252">
        <f t="shared" si="9"/>
        <v>246</v>
      </c>
      <c r="E252">
        <f t="shared" si="10"/>
        <v>0.82</v>
      </c>
      <c r="F252">
        <f t="shared" si="11"/>
        <v>0.64305087489735835</v>
      </c>
    </row>
    <row r="253" spans="4:6" x14ac:dyDescent="0.3">
      <c r="D253">
        <f t="shared" si="9"/>
        <v>247</v>
      </c>
      <c r="E253">
        <f t="shared" si="10"/>
        <v>0.82333333333333336</v>
      </c>
      <c r="F253">
        <f t="shared" si="11"/>
        <v>0.63931755613365993</v>
      </c>
    </row>
    <row r="254" spans="4:6" x14ac:dyDescent="0.3">
      <c r="D254">
        <f t="shared" si="9"/>
        <v>248</v>
      </c>
      <c r="E254">
        <f t="shared" si="10"/>
        <v>0.82666666666666666</v>
      </c>
      <c r="F254">
        <f t="shared" si="11"/>
        <v>0.63558250545523054</v>
      </c>
    </row>
    <row r="255" spans="4:6" x14ac:dyDescent="0.3">
      <c r="D255">
        <f t="shared" si="9"/>
        <v>249</v>
      </c>
      <c r="E255">
        <f t="shared" si="10"/>
        <v>0.83</v>
      </c>
      <c r="F255">
        <f t="shared" si="11"/>
        <v>0.63184617924034525</v>
      </c>
    </row>
    <row r="256" spans="4:6" x14ac:dyDescent="0.3">
      <c r="D256">
        <f t="shared" si="9"/>
        <v>250</v>
      </c>
      <c r="E256">
        <f t="shared" si="10"/>
        <v>0.83333333333333337</v>
      </c>
      <c r="F256">
        <f t="shared" si="11"/>
        <v>0.62810903081583769</v>
      </c>
    </row>
    <row r="257" spans="4:6" x14ac:dyDescent="0.3">
      <c r="D257">
        <f t="shared" si="9"/>
        <v>251</v>
      </c>
      <c r="E257">
        <f t="shared" si="10"/>
        <v>0.83666666666666667</v>
      </c>
      <c r="F257">
        <f t="shared" si="11"/>
        <v>0.62437151027616888</v>
      </c>
    </row>
    <row r="258" spans="4:6" x14ac:dyDescent="0.3">
      <c r="D258">
        <f t="shared" si="9"/>
        <v>252</v>
      </c>
      <c r="E258">
        <f t="shared" si="10"/>
        <v>0.84</v>
      </c>
      <c r="F258">
        <f t="shared" si="11"/>
        <v>0.62063406430714707</v>
      </c>
    </row>
    <row r="259" spans="4:6" x14ac:dyDescent="0.3">
      <c r="D259">
        <f t="shared" ref="D259:D306" si="12">+D258+1</f>
        <v>253</v>
      </c>
      <c r="E259">
        <f t="shared" si="10"/>
        <v>0.84333333333333338</v>
      </c>
      <c r="F259">
        <f t="shared" si="11"/>
        <v>0.616897136014395</v>
      </c>
    </row>
    <row r="260" spans="4:6" x14ac:dyDescent="0.3">
      <c r="D260">
        <f t="shared" si="12"/>
        <v>254</v>
      </c>
      <c r="E260">
        <f t="shared" si="10"/>
        <v>0.84666666666666668</v>
      </c>
      <c r="F260">
        <f t="shared" si="11"/>
        <v>0.6131611647566596</v>
      </c>
    </row>
    <row r="261" spans="4:6" x14ac:dyDescent="0.3">
      <c r="D261">
        <f t="shared" si="12"/>
        <v>255</v>
      </c>
      <c r="E261">
        <f t="shared" si="10"/>
        <v>0.85</v>
      </c>
      <c r="F261">
        <f t="shared" si="11"/>
        <v>0.6094265859840442</v>
      </c>
    </row>
    <row r="262" spans="4:6" x14ac:dyDescent="0.3">
      <c r="D262">
        <f t="shared" si="12"/>
        <v>256</v>
      </c>
      <c r="E262">
        <f t="shared" si="10"/>
        <v>0.85333333333333339</v>
      </c>
      <c r="F262">
        <f t="shared" si="11"/>
        <v>0.60569383108123986</v>
      </c>
    </row>
    <row r="263" spans="4:6" x14ac:dyDescent="0.3">
      <c r="D263">
        <f t="shared" si="12"/>
        <v>257</v>
      </c>
      <c r="E263">
        <f t="shared" ref="E263:E306" si="13">+D263/$B$5</f>
        <v>0.85666666666666669</v>
      </c>
      <c r="F263">
        <f t="shared" ref="F263:F306" si="14" xml:space="preserve"> (1 / (1 + (E263 /$B$7) ^$B$6))</f>
        <v>0.60196332721582502</v>
      </c>
    </row>
    <row r="264" spans="4:6" x14ac:dyDescent="0.3">
      <c r="D264">
        <f t="shared" si="12"/>
        <v>258</v>
      </c>
      <c r="E264">
        <f t="shared" si="13"/>
        <v>0.86</v>
      </c>
      <c r="F264">
        <f t="shared" si="14"/>
        <v>0.59823549719168967</v>
      </c>
    </row>
    <row r="265" spans="4:6" x14ac:dyDescent="0.3">
      <c r="D265">
        <f t="shared" si="12"/>
        <v>259</v>
      </c>
      <c r="E265">
        <f t="shared" si="13"/>
        <v>0.86333333333333329</v>
      </c>
      <c r="F265">
        <f t="shared" si="14"/>
        <v>0.59451075930764075</v>
      </c>
    </row>
    <row r="266" spans="4:6" x14ac:dyDescent="0.3">
      <c r="D266">
        <f t="shared" si="12"/>
        <v>260</v>
      </c>
      <c r="E266">
        <f t="shared" si="13"/>
        <v>0.8666666666666667</v>
      </c>
      <c r="F266">
        <f t="shared" si="14"/>
        <v>0.59078952722122924</v>
      </c>
    </row>
    <row r="267" spans="4:6" x14ac:dyDescent="0.3">
      <c r="D267">
        <f t="shared" si="12"/>
        <v>261</v>
      </c>
      <c r="E267">
        <f t="shared" si="13"/>
        <v>0.87</v>
      </c>
      <c r="F267">
        <f t="shared" si="14"/>
        <v>0.58707220981783914</v>
      </c>
    </row>
    <row r="268" spans="4:6" x14ac:dyDescent="0.3">
      <c r="D268">
        <f t="shared" si="12"/>
        <v>262</v>
      </c>
      <c r="E268">
        <f t="shared" si="13"/>
        <v>0.87333333333333329</v>
      </c>
      <c r="F268">
        <f t="shared" si="14"/>
        <v>0.58335921108506439</v>
      </c>
    </row>
    <row r="269" spans="4:6" x14ac:dyDescent="0.3">
      <c r="D269">
        <f t="shared" si="12"/>
        <v>263</v>
      </c>
      <c r="E269">
        <f t="shared" si="13"/>
        <v>0.87666666666666671</v>
      </c>
      <c r="F269">
        <f t="shared" si="14"/>
        <v>0.57965092999239987</v>
      </c>
    </row>
    <row r="270" spans="4:6" x14ac:dyDescent="0.3">
      <c r="D270">
        <f t="shared" si="12"/>
        <v>264</v>
      </c>
      <c r="E270">
        <f t="shared" si="13"/>
        <v>0.88</v>
      </c>
      <c r="F270">
        <f t="shared" si="14"/>
        <v>0.57594776037625917</v>
      </c>
    </row>
    <row r="271" spans="4:6" x14ac:dyDescent="0.3">
      <c r="D271">
        <f t="shared" si="12"/>
        <v>265</v>
      </c>
      <c r="E271">
        <f t="shared" si="13"/>
        <v>0.8833333333333333</v>
      </c>
      <c r="F271">
        <f t="shared" si="14"/>
        <v>0.57225009083032752</v>
      </c>
    </row>
    <row r="272" spans="4:6" x14ac:dyDescent="0.3">
      <c r="D272">
        <f t="shared" si="12"/>
        <v>266</v>
      </c>
      <c r="E272">
        <f t="shared" si="13"/>
        <v>0.88666666666666671</v>
      </c>
      <c r="F272">
        <f t="shared" si="14"/>
        <v>0.5685583046012509</v>
      </c>
    </row>
    <row r="273" spans="4:6" x14ac:dyDescent="0.3">
      <c r="D273">
        <f t="shared" si="12"/>
        <v>267</v>
      </c>
      <c r="E273">
        <f t="shared" si="13"/>
        <v>0.89</v>
      </c>
      <c r="F273">
        <f t="shared" si="14"/>
        <v>0.5648727794896593</v>
      </c>
    </row>
    <row r="274" spans="4:6" x14ac:dyDescent="0.3">
      <c r="D274">
        <f t="shared" si="12"/>
        <v>268</v>
      </c>
      <c r="E274">
        <f t="shared" si="13"/>
        <v>0.89333333333333331</v>
      </c>
      <c r="F274">
        <f t="shared" si="14"/>
        <v>0.56119388775650414</v>
      </c>
    </row>
    <row r="275" spans="4:6" x14ac:dyDescent="0.3">
      <c r="D275">
        <f t="shared" si="12"/>
        <v>269</v>
      </c>
      <c r="E275">
        <f t="shared" si="13"/>
        <v>0.89666666666666661</v>
      </c>
      <c r="F275">
        <f t="shared" si="14"/>
        <v>0.55752199603470187</v>
      </c>
    </row>
    <row r="276" spans="4:6" x14ac:dyDescent="0.3">
      <c r="D276">
        <f t="shared" si="12"/>
        <v>270</v>
      </c>
      <c r="E276">
        <f t="shared" si="13"/>
        <v>0.9</v>
      </c>
      <c r="F276">
        <f t="shared" si="14"/>
        <v>0.55385746524605062</v>
      </c>
    </row>
    <row r="277" spans="4:6" x14ac:dyDescent="0.3">
      <c r="D277">
        <f t="shared" si="12"/>
        <v>271</v>
      </c>
      <c r="E277">
        <f t="shared" si="13"/>
        <v>0.90333333333333332</v>
      </c>
      <c r="F277">
        <f t="shared" si="14"/>
        <v>0.55020065052339573</v>
      </c>
    </row>
    <row r="278" spans="4:6" x14ac:dyDescent="0.3">
      <c r="D278">
        <f t="shared" si="12"/>
        <v>272</v>
      </c>
      <c r="E278">
        <f t="shared" si="13"/>
        <v>0.90666666666666662</v>
      </c>
      <c r="F278">
        <f t="shared" si="14"/>
        <v>0.54655190113800223</v>
      </c>
    </row>
    <row r="279" spans="4:6" x14ac:dyDescent="0.3">
      <c r="D279">
        <f t="shared" si="12"/>
        <v>273</v>
      </c>
      <c r="E279">
        <f t="shared" si="13"/>
        <v>0.91</v>
      </c>
      <c r="F279">
        <f t="shared" si="14"/>
        <v>0.54291156043209843</v>
      </c>
    </row>
    <row r="280" spans="4:6" x14ac:dyDescent="0.3">
      <c r="D280">
        <f t="shared" si="12"/>
        <v>274</v>
      </c>
      <c r="E280">
        <f t="shared" si="13"/>
        <v>0.91333333333333333</v>
      </c>
      <c r="F280">
        <f t="shared" si="14"/>
        <v>0.53927996575654036</v>
      </c>
    </row>
    <row r="281" spans="4:6" x14ac:dyDescent="0.3">
      <c r="D281">
        <f t="shared" si="12"/>
        <v>275</v>
      </c>
      <c r="E281">
        <f t="shared" si="13"/>
        <v>0.91666666666666663</v>
      </c>
      <c r="F281">
        <f t="shared" si="14"/>
        <v>0.53565744841354379</v>
      </c>
    </row>
    <row r="282" spans="4:6" x14ac:dyDescent="0.3">
      <c r="D282">
        <f t="shared" si="12"/>
        <v>276</v>
      </c>
      <c r="E282">
        <f t="shared" si="13"/>
        <v>0.92</v>
      </c>
      <c r="F282">
        <f t="shared" si="14"/>
        <v>0.53204433360443093</v>
      </c>
    </row>
    <row r="283" spans="4:6" x14ac:dyDescent="0.3">
      <c r="D283">
        <f t="shared" si="12"/>
        <v>277</v>
      </c>
      <c r="E283">
        <f t="shared" si="13"/>
        <v>0.92333333333333334</v>
      </c>
      <c r="F283">
        <f t="shared" si="14"/>
        <v>0.52844094038232747</v>
      </c>
    </row>
    <row r="284" spans="4:6" x14ac:dyDescent="0.3">
      <c r="D284">
        <f t="shared" si="12"/>
        <v>278</v>
      </c>
      <c r="E284">
        <f t="shared" si="13"/>
        <v>0.92666666666666664</v>
      </c>
      <c r="F284">
        <f t="shared" si="14"/>
        <v>0.5248475816097421</v>
      </c>
    </row>
    <row r="285" spans="4:6" x14ac:dyDescent="0.3">
      <c r="D285">
        <f t="shared" si="12"/>
        <v>279</v>
      </c>
      <c r="E285">
        <f t="shared" si="13"/>
        <v>0.93</v>
      </c>
      <c r="F285">
        <f t="shared" si="14"/>
        <v>0.52126456392096376</v>
      </c>
    </row>
    <row r="286" spans="4:6" x14ac:dyDescent="0.3">
      <c r="D286">
        <f t="shared" si="12"/>
        <v>280</v>
      </c>
      <c r="E286">
        <f t="shared" si="13"/>
        <v>0.93333333333333335</v>
      </c>
      <c r="F286">
        <f t="shared" si="14"/>
        <v>0.51769218768919645</v>
      </c>
    </row>
    <row r="287" spans="4:6" x14ac:dyDescent="0.3">
      <c r="D287">
        <f t="shared" si="12"/>
        <v>281</v>
      </c>
      <c r="E287">
        <f t="shared" si="13"/>
        <v>0.93666666666666665</v>
      </c>
      <c r="F287">
        <f t="shared" si="14"/>
        <v>0.51413074699835803</v>
      </c>
    </row>
    <row r="288" spans="4:6" x14ac:dyDescent="0.3">
      <c r="D288">
        <f t="shared" si="12"/>
        <v>282</v>
      </c>
      <c r="E288">
        <f t="shared" si="13"/>
        <v>0.94</v>
      </c>
      <c r="F288">
        <f t="shared" si="14"/>
        <v>0.51058052961945821</v>
      </c>
    </row>
    <row r="289" spans="4:6" x14ac:dyDescent="0.3">
      <c r="D289">
        <f t="shared" si="12"/>
        <v>283</v>
      </c>
      <c r="E289">
        <f t="shared" si="13"/>
        <v>0.94333333333333336</v>
      </c>
      <c r="F289">
        <f t="shared" si="14"/>
        <v>0.50704181699147322</v>
      </c>
    </row>
    <row r="290" spans="4:6" x14ac:dyDescent="0.3">
      <c r="D290">
        <f t="shared" si="12"/>
        <v>284</v>
      </c>
      <c r="E290">
        <f t="shared" si="13"/>
        <v>0.94666666666666666</v>
      </c>
      <c r="F290">
        <f t="shared" si="14"/>
        <v>0.50351488420662893</v>
      </c>
    </row>
    <row r="291" spans="4:6" x14ac:dyDescent="0.3">
      <c r="D291">
        <f t="shared" si="12"/>
        <v>285</v>
      </c>
      <c r="E291">
        <f t="shared" si="13"/>
        <v>0.95</v>
      </c>
      <c r="F291">
        <f t="shared" si="14"/>
        <v>0.5</v>
      </c>
    </row>
    <row r="292" spans="4:6" x14ac:dyDescent="0.3">
      <c r="D292">
        <f t="shared" si="12"/>
        <v>286</v>
      </c>
      <c r="E292">
        <f t="shared" si="13"/>
        <v>0.95333333333333337</v>
      </c>
      <c r="F292">
        <f t="shared" si="14"/>
        <v>0.4964974267433338</v>
      </c>
    </row>
    <row r="293" spans="4:6" x14ac:dyDescent="0.3">
      <c r="D293">
        <f t="shared" si="12"/>
        <v>287</v>
      </c>
      <c r="E293">
        <f t="shared" si="13"/>
        <v>0.95666666666666667</v>
      </c>
      <c r="F293">
        <f t="shared" si="14"/>
        <v>0.49300742044300244</v>
      </c>
    </row>
    <row r="294" spans="4:6" x14ac:dyDescent="0.3">
      <c r="D294">
        <f t="shared" si="12"/>
        <v>288</v>
      </c>
      <c r="E294">
        <f t="shared" si="13"/>
        <v>0.96</v>
      </c>
      <c r="F294">
        <f t="shared" si="14"/>
        <v>0.48953023074198482</v>
      </c>
    </row>
    <row r="295" spans="4:6" x14ac:dyDescent="0.3">
      <c r="D295">
        <f t="shared" si="12"/>
        <v>289</v>
      </c>
      <c r="E295">
        <f t="shared" si="13"/>
        <v>0.96333333333333337</v>
      </c>
      <c r="F295">
        <f t="shared" si="14"/>
        <v>0.48606610092577895</v>
      </c>
    </row>
    <row r="296" spans="4:6" x14ac:dyDescent="0.3">
      <c r="D296">
        <f t="shared" si="12"/>
        <v>290</v>
      </c>
      <c r="E296">
        <f t="shared" si="13"/>
        <v>0.96666666666666667</v>
      </c>
      <c r="F296">
        <f t="shared" si="14"/>
        <v>0.48261526793214321</v>
      </c>
    </row>
    <row r="297" spans="4:6" x14ac:dyDescent="0.3">
      <c r="D297">
        <f t="shared" si="12"/>
        <v>291</v>
      </c>
      <c r="E297">
        <f t="shared" si="13"/>
        <v>0.97</v>
      </c>
      <c r="F297">
        <f t="shared" si="14"/>
        <v>0.47917796236456317</v>
      </c>
    </row>
    <row r="298" spans="4:6" x14ac:dyDescent="0.3">
      <c r="D298">
        <f t="shared" si="12"/>
        <v>292</v>
      </c>
      <c r="E298">
        <f t="shared" si="13"/>
        <v>0.97333333333333338</v>
      </c>
      <c r="F298">
        <f t="shared" si="14"/>
        <v>0.47575440850933909</v>
      </c>
    </row>
    <row r="299" spans="4:6" x14ac:dyDescent="0.3">
      <c r="D299">
        <f t="shared" si="12"/>
        <v>293</v>
      </c>
      <c r="E299">
        <f t="shared" si="13"/>
        <v>0.97666666666666668</v>
      </c>
      <c r="F299">
        <f t="shared" si="14"/>
        <v>0.47234482435618846</v>
      </c>
    </row>
    <row r="300" spans="4:6" x14ac:dyDescent="0.3">
      <c r="D300">
        <f t="shared" si="12"/>
        <v>294</v>
      </c>
      <c r="E300">
        <f t="shared" si="13"/>
        <v>0.98</v>
      </c>
      <c r="F300">
        <f t="shared" si="14"/>
        <v>0.46894942162225756</v>
      </c>
    </row>
    <row r="301" spans="4:6" x14ac:dyDescent="0.3">
      <c r="D301">
        <f t="shared" si="12"/>
        <v>295</v>
      </c>
      <c r="E301">
        <f t="shared" si="13"/>
        <v>0.98333333333333328</v>
      </c>
      <c r="F301">
        <f t="shared" si="14"/>
        <v>0.4655684057794342</v>
      </c>
    </row>
    <row r="302" spans="4:6" x14ac:dyDescent="0.3">
      <c r="D302">
        <f t="shared" si="12"/>
        <v>296</v>
      </c>
      <c r="E302">
        <f t="shared" si="13"/>
        <v>0.98666666666666669</v>
      </c>
      <c r="F302">
        <f t="shared" si="14"/>
        <v>0.46220197608485142</v>
      </c>
    </row>
    <row r="303" spans="4:6" x14ac:dyDescent="0.3">
      <c r="D303">
        <f t="shared" si="12"/>
        <v>297</v>
      </c>
      <c r="E303">
        <f t="shared" si="13"/>
        <v>0.99</v>
      </c>
      <c r="F303">
        <f t="shared" si="14"/>
        <v>0.45885032561448019</v>
      </c>
    </row>
    <row r="304" spans="4:6" x14ac:dyDescent="0.3">
      <c r="D304">
        <f t="shared" si="12"/>
        <v>298</v>
      </c>
      <c r="E304">
        <f t="shared" si="13"/>
        <v>0.99333333333333329</v>
      </c>
      <c r="F304">
        <f t="shared" si="14"/>
        <v>0.45551364129969318</v>
      </c>
    </row>
    <row r="305" spans="4:6" x14ac:dyDescent="0.3">
      <c r="D305">
        <f t="shared" si="12"/>
        <v>299</v>
      </c>
      <c r="E305">
        <f t="shared" si="13"/>
        <v>0.9966666666666667</v>
      </c>
      <c r="F305">
        <f t="shared" si="14"/>
        <v>0.45219210396669685</v>
      </c>
    </row>
    <row r="306" spans="4:6" x14ac:dyDescent="0.3">
      <c r="D306">
        <f t="shared" si="12"/>
        <v>300</v>
      </c>
      <c r="E306">
        <f t="shared" si="13"/>
        <v>1</v>
      </c>
      <c r="F306">
        <f t="shared" si="14"/>
        <v>0.44888588837872567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506"/>
  <sheetViews>
    <sheetView topLeftCell="A94" workbookViewId="0">
      <selection activeCell="D106" sqref="D106"/>
    </sheetView>
  </sheetViews>
  <sheetFormatPr defaultRowHeight="14.4" x14ac:dyDescent="0.3"/>
  <cols>
    <col min="1" max="1" width="35.21875" customWidth="1"/>
    <col min="4" max="4" width="9.5546875" bestFit="1" customWidth="1"/>
  </cols>
  <sheetData>
    <row r="1" spans="1:5" x14ac:dyDescent="0.3">
      <c r="A1" t="s">
        <v>73</v>
      </c>
      <c r="B1" t="s">
        <v>8</v>
      </c>
    </row>
    <row r="2" spans="1:5" x14ac:dyDescent="0.3">
      <c r="A2" t="s">
        <v>74</v>
      </c>
    </row>
    <row r="3" spans="1:5" ht="15" thickBot="1" x14ac:dyDescent="0.35">
      <c r="A3" t="s">
        <v>75</v>
      </c>
    </row>
    <row r="4" spans="1:5" x14ac:dyDescent="0.3">
      <c r="A4" s="1"/>
      <c r="B4" s="2"/>
    </row>
    <row r="5" spans="1:5" x14ac:dyDescent="0.3">
      <c r="A5" s="9" t="s">
        <v>76</v>
      </c>
      <c r="B5" s="7">
        <v>1.4</v>
      </c>
      <c r="C5" t="s">
        <v>78</v>
      </c>
      <c r="D5" t="s">
        <v>79</v>
      </c>
      <c r="E5" t="s">
        <v>80</v>
      </c>
    </row>
    <row r="6" spans="1:5" x14ac:dyDescent="0.3">
      <c r="A6" s="9" t="s">
        <v>77</v>
      </c>
      <c r="B6" s="19">
        <v>0.9</v>
      </c>
      <c r="C6">
        <v>300</v>
      </c>
      <c r="D6">
        <f t="shared" ref="D6:D37" si="0" xml:space="preserve"> $B$10* C6 / (350 * ($B$10 - 1) + C6)</f>
        <v>0.91304347826086962</v>
      </c>
      <c r="E6">
        <f xml:space="preserve"> $B$14 / (1 + ($B$14 - 1) * C6/ 350)</f>
        <v>1.0161290322580645</v>
      </c>
    </row>
    <row r="7" spans="1:5" ht="15" thickBot="1" x14ac:dyDescent="0.35">
      <c r="A7" s="21"/>
      <c r="B7" s="6"/>
      <c r="C7">
        <f>+C6+1</f>
        <v>301</v>
      </c>
      <c r="D7">
        <f t="shared" si="0"/>
        <v>0.91489361702127669</v>
      </c>
      <c r="E7">
        <f t="shared" ref="E7:E66" si="1" xml:space="preserve"> $B$14 / (1 + ($B$14 - 1) * C7/ 350)</f>
        <v>1.0158013544018059</v>
      </c>
    </row>
    <row r="8" spans="1:5" x14ac:dyDescent="0.3">
      <c r="C8">
        <f t="shared" ref="C8:C66" si="2">+C7+1</f>
        <v>302</v>
      </c>
      <c r="D8">
        <f t="shared" si="0"/>
        <v>0.91673894189072003</v>
      </c>
      <c r="E8">
        <f t="shared" si="1"/>
        <v>1.0154738878143132</v>
      </c>
    </row>
    <row r="9" spans="1:5" x14ac:dyDescent="0.3">
      <c r="A9" t="s">
        <v>82</v>
      </c>
      <c r="C9">
        <f t="shared" si="2"/>
        <v>303</v>
      </c>
      <c r="D9">
        <f t="shared" si="0"/>
        <v>0.91857947163274145</v>
      </c>
      <c r="E9">
        <f t="shared" si="1"/>
        <v>1.015146632291331</v>
      </c>
    </row>
    <row r="10" spans="1:5" x14ac:dyDescent="0.3">
      <c r="A10" t="s">
        <v>83</v>
      </c>
      <c r="B10">
        <f xml:space="preserve"> B5 / (2 - B5)</f>
        <v>2.333333333333333</v>
      </c>
      <c r="C10">
        <f t="shared" si="2"/>
        <v>304</v>
      </c>
      <c r="D10">
        <f t="shared" si="0"/>
        <v>0.92041522491349492</v>
      </c>
      <c r="E10">
        <f t="shared" si="1"/>
        <v>1.0148195876288659</v>
      </c>
    </row>
    <row r="11" spans="1:5" x14ac:dyDescent="0.3">
      <c r="C11">
        <f t="shared" si="2"/>
        <v>305</v>
      </c>
      <c r="D11">
        <f t="shared" si="0"/>
        <v>0.92224622030237591</v>
      </c>
      <c r="E11">
        <f t="shared" si="1"/>
        <v>1.0144927536231882</v>
      </c>
    </row>
    <row r="12" spans="1:5" x14ac:dyDescent="0.3">
      <c r="C12">
        <f t="shared" si="2"/>
        <v>306</v>
      </c>
      <c r="D12">
        <f t="shared" si="0"/>
        <v>0.92407247627264888</v>
      </c>
      <c r="E12">
        <f t="shared" si="1"/>
        <v>1.0141661300708307</v>
      </c>
    </row>
    <row r="13" spans="1:5" x14ac:dyDescent="0.3">
      <c r="A13" t="s">
        <v>81</v>
      </c>
      <c r="C13">
        <f t="shared" si="2"/>
        <v>307</v>
      </c>
      <c r="D13">
        <f t="shared" si="0"/>
        <v>0.92589401120206816</v>
      </c>
      <c r="E13">
        <f t="shared" si="1"/>
        <v>1.0138397167685871</v>
      </c>
    </row>
    <row r="14" spans="1:5" x14ac:dyDescent="0.3">
      <c r="A14" t="s">
        <v>84</v>
      </c>
      <c r="B14">
        <f xml:space="preserve"> $B$6 / (2 * $B$6 - 1)</f>
        <v>1.125</v>
      </c>
      <c r="C14">
        <f t="shared" si="2"/>
        <v>308</v>
      </c>
      <c r="D14">
        <f t="shared" si="0"/>
        <v>0.92771084337349408</v>
      </c>
      <c r="E14">
        <f t="shared" si="1"/>
        <v>1.0135135135135134</v>
      </c>
    </row>
    <row r="15" spans="1:5" x14ac:dyDescent="0.3">
      <c r="C15">
        <f t="shared" si="2"/>
        <v>309</v>
      </c>
      <c r="D15">
        <f t="shared" si="0"/>
        <v>0.92952299097550495</v>
      </c>
      <c r="E15">
        <f t="shared" si="1"/>
        <v>1.013187520102927</v>
      </c>
    </row>
    <row r="16" spans="1:5" x14ac:dyDescent="0.3">
      <c r="C16">
        <f t="shared" si="2"/>
        <v>310</v>
      </c>
      <c r="D16">
        <f t="shared" si="0"/>
        <v>0.93133047210300435</v>
      </c>
      <c r="E16">
        <f t="shared" si="1"/>
        <v>1.012861736334405</v>
      </c>
    </row>
    <row r="17" spans="3:5" x14ac:dyDescent="0.3">
      <c r="C17">
        <f t="shared" si="2"/>
        <v>311</v>
      </c>
      <c r="D17">
        <f t="shared" si="0"/>
        <v>0.93313330475782263</v>
      </c>
      <c r="E17">
        <f t="shared" si="1"/>
        <v>1.012536162005786</v>
      </c>
    </row>
    <row r="18" spans="3:5" x14ac:dyDescent="0.3">
      <c r="C18">
        <f t="shared" si="2"/>
        <v>312</v>
      </c>
      <c r="D18">
        <f t="shared" si="0"/>
        <v>0.93493150684931514</v>
      </c>
      <c r="E18">
        <f t="shared" si="1"/>
        <v>1.012210796915167</v>
      </c>
    </row>
    <row r="19" spans="3:5" x14ac:dyDescent="0.3">
      <c r="C19">
        <f t="shared" si="2"/>
        <v>313</v>
      </c>
      <c r="D19">
        <f t="shared" si="0"/>
        <v>0.93672509619495514</v>
      </c>
      <c r="E19">
        <f t="shared" si="1"/>
        <v>1.0118856408609058</v>
      </c>
    </row>
    <row r="20" spans="3:5" x14ac:dyDescent="0.3">
      <c r="C20">
        <f t="shared" si="2"/>
        <v>314</v>
      </c>
      <c r="D20">
        <f t="shared" si="0"/>
        <v>0.93851409052092238</v>
      </c>
      <c r="E20">
        <f t="shared" si="1"/>
        <v>1.0115606936416186</v>
      </c>
    </row>
    <row r="21" spans="3:5" x14ac:dyDescent="0.3">
      <c r="C21">
        <f t="shared" si="2"/>
        <v>315</v>
      </c>
      <c r="D21">
        <f t="shared" si="0"/>
        <v>0.94029850746268662</v>
      </c>
      <c r="E21">
        <f t="shared" si="1"/>
        <v>1.0112359550561798</v>
      </c>
    </row>
    <row r="22" spans="3:5" x14ac:dyDescent="0.3">
      <c r="C22">
        <f t="shared" si="2"/>
        <v>316</v>
      </c>
      <c r="D22">
        <f t="shared" si="0"/>
        <v>0.9420783645655878</v>
      </c>
      <c r="E22">
        <f t="shared" si="1"/>
        <v>1.0109114249037228</v>
      </c>
    </row>
    <row r="23" spans="3:5" x14ac:dyDescent="0.3">
      <c r="C23">
        <f t="shared" si="2"/>
        <v>317</v>
      </c>
      <c r="D23">
        <f t="shared" si="0"/>
        <v>0.94385367928541064</v>
      </c>
      <c r="E23">
        <f t="shared" si="1"/>
        <v>1.0105871029836382</v>
      </c>
    </row>
    <row r="24" spans="3:5" x14ac:dyDescent="0.3">
      <c r="C24">
        <f t="shared" si="2"/>
        <v>318</v>
      </c>
      <c r="D24">
        <f t="shared" si="0"/>
        <v>0.94562446898895502</v>
      </c>
      <c r="E24">
        <f t="shared" si="1"/>
        <v>1.0102629890955741</v>
      </c>
    </row>
    <row r="25" spans="3:5" x14ac:dyDescent="0.3">
      <c r="C25">
        <f t="shared" si="2"/>
        <v>319</v>
      </c>
      <c r="D25">
        <f t="shared" si="0"/>
        <v>0.94739075095460334</v>
      </c>
      <c r="E25">
        <f t="shared" si="1"/>
        <v>1.0099390830394357</v>
      </c>
    </row>
    <row r="26" spans="3:5" x14ac:dyDescent="0.3">
      <c r="C26">
        <f t="shared" si="2"/>
        <v>320</v>
      </c>
      <c r="D26">
        <f t="shared" si="0"/>
        <v>0.94915254237288138</v>
      </c>
      <c r="E26">
        <f t="shared" si="1"/>
        <v>1.0096153846153846</v>
      </c>
    </row>
    <row r="27" spans="3:5" x14ac:dyDescent="0.3">
      <c r="C27">
        <f t="shared" si="2"/>
        <v>321</v>
      </c>
      <c r="D27">
        <f t="shared" si="0"/>
        <v>0.95090986034701652</v>
      </c>
      <c r="E27">
        <f t="shared" si="1"/>
        <v>1.0092918936238386</v>
      </c>
    </row>
    <row r="28" spans="3:5" x14ac:dyDescent="0.3">
      <c r="C28">
        <f t="shared" si="2"/>
        <v>322</v>
      </c>
      <c r="D28">
        <f t="shared" si="0"/>
        <v>0.95266272189349122</v>
      </c>
      <c r="E28">
        <f t="shared" si="1"/>
        <v>1.0089686098654709</v>
      </c>
    </row>
    <row r="29" spans="3:5" x14ac:dyDescent="0.3">
      <c r="C29">
        <f t="shared" si="2"/>
        <v>323</v>
      </c>
      <c r="D29">
        <f t="shared" si="0"/>
        <v>0.95441114394259186</v>
      </c>
      <c r="E29">
        <f t="shared" si="1"/>
        <v>1.0086455331412103</v>
      </c>
    </row>
    <row r="30" spans="3:5" x14ac:dyDescent="0.3">
      <c r="C30">
        <f t="shared" si="2"/>
        <v>324</v>
      </c>
      <c r="D30">
        <f t="shared" si="0"/>
        <v>0.95615514333895446</v>
      </c>
      <c r="E30">
        <f t="shared" si="1"/>
        <v>1.0083226632522408</v>
      </c>
    </row>
    <row r="31" spans="3:5" x14ac:dyDescent="0.3">
      <c r="C31">
        <f t="shared" si="2"/>
        <v>325</v>
      </c>
      <c r="D31">
        <f t="shared" si="0"/>
        <v>0.95789473684210535</v>
      </c>
      <c r="E31">
        <f t="shared" si="1"/>
        <v>1.008</v>
      </c>
    </row>
    <row r="32" spans="3:5" x14ac:dyDescent="0.3">
      <c r="C32">
        <f t="shared" si="2"/>
        <v>326</v>
      </c>
      <c r="D32">
        <f t="shared" si="0"/>
        <v>0.95962994112699751</v>
      </c>
      <c r="E32">
        <f t="shared" si="1"/>
        <v>1.0076775431861804</v>
      </c>
    </row>
    <row r="33" spans="3:5" x14ac:dyDescent="0.3">
      <c r="C33">
        <f t="shared" si="2"/>
        <v>327</v>
      </c>
      <c r="D33">
        <f t="shared" si="0"/>
        <v>0.96136077278454435</v>
      </c>
      <c r="E33">
        <f t="shared" si="1"/>
        <v>1.0073552926127278</v>
      </c>
    </row>
    <row r="34" spans="3:5" x14ac:dyDescent="0.3">
      <c r="C34">
        <f t="shared" si="2"/>
        <v>328</v>
      </c>
      <c r="D34">
        <f t="shared" si="0"/>
        <v>0.96308724832214776</v>
      </c>
      <c r="E34">
        <f t="shared" si="1"/>
        <v>1.0070332480818414</v>
      </c>
    </row>
    <row r="35" spans="3:5" x14ac:dyDescent="0.3">
      <c r="C35">
        <f t="shared" si="2"/>
        <v>329</v>
      </c>
      <c r="D35">
        <f t="shared" si="0"/>
        <v>0.96480938416422291</v>
      </c>
      <c r="E35">
        <f t="shared" si="1"/>
        <v>1.0067114093959733</v>
      </c>
    </row>
    <row r="36" spans="3:5" x14ac:dyDescent="0.3">
      <c r="C36">
        <f t="shared" si="2"/>
        <v>330</v>
      </c>
      <c r="D36">
        <f t="shared" si="0"/>
        <v>0.96652719665271969</v>
      </c>
      <c r="E36">
        <f t="shared" si="1"/>
        <v>1.0063897763578276</v>
      </c>
    </row>
    <row r="37" spans="3:5" x14ac:dyDescent="0.3">
      <c r="C37">
        <f t="shared" si="2"/>
        <v>331</v>
      </c>
      <c r="D37">
        <f t="shared" si="0"/>
        <v>0.96824070204763901</v>
      </c>
      <c r="E37">
        <f t="shared" si="1"/>
        <v>1.006068348770361</v>
      </c>
    </row>
    <row r="38" spans="3:5" x14ac:dyDescent="0.3">
      <c r="C38">
        <f t="shared" si="2"/>
        <v>332</v>
      </c>
      <c r="D38">
        <f t="shared" ref="D38:D66" si="3" xml:space="preserve"> $B$10* C38 / (350 * ($B$10 - 1) + C38)</f>
        <v>0.96994991652754592</v>
      </c>
      <c r="E38">
        <f t="shared" si="1"/>
        <v>1.0057471264367817</v>
      </c>
    </row>
    <row r="39" spans="3:5" x14ac:dyDescent="0.3">
      <c r="C39">
        <f t="shared" si="2"/>
        <v>333</v>
      </c>
      <c r="D39">
        <f t="shared" si="3"/>
        <v>0.9716548561900793</v>
      </c>
      <c r="E39">
        <f t="shared" si="1"/>
        <v>1.005426109160549</v>
      </c>
    </row>
    <row r="40" spans="3:5" x14ac:dyDescent="0.3">
      <c r="C40">
        <f t="shared" si="2"/>
        <v>334</v>
      </c>
      <c r="D40">
        <f t="shared" si="3"/>
        <v>0.97335553705245637</v>
      </c>
      <c r="E40">
        <f t="shared" si="1"/>
        <v>1.0051052967453733</v>
      </c>
    </row>
    <row r="41" spans="3:5" x14ac:dyDescent="0.3">
      <c r="C41">
        <f t="shared" si="2"/>
        <v>335</v>
      </c>
      <c r="D41">
        <f t="shared" si="3"/>
        <v>0.97505197505197505</v>
      </c>
      <c r="E41">
        <f t="shared" si="1"/>
        <v>1.0047846889952152</v>
      </c>
    </row>
    <row r="42" spans="3:5" x14ac:dyDescent="0.3">
      <c r="C42">
        <f t="shared" si="2"/>
        <v>336</v>
      </c>
      <c r="D42">
        <f t="shared" si="3"/>
        <v>0.9767441860465117</v>
      </c>
      <c r="E42">
        <f t="shared" si="1"/>
        <v>1.0044642857142856</v>
      </c>
    </row>
    <row r="43" spans="3:5" x14ac:dyDescent="0.3">
      <c r="C43">
        <f t="shared" si="2"/>
        <v>337</v>
      </c>
      <c r="D43">
        <f t="shared" si="3"/>
        <v>0.97843218581501457</v>
      </c>
      <c r="E43">
        <f t="shared" si="1"/>
        <v>1.004144086707045</v>
      </c>
    </row>
    <row r="44" spans="3:5" x14ac:dyDescent="0.3">
      <c r="C44">
        <f t="shared" si="2"/>
        <v>338</v>
      </c>
      <c r="D44">
        <f t="shared" si="3"/>
        <v>0.98011599005799499</v>
      </c>
      <c r="E44">
        <f t="shared" si="1"/>
        <v>1.0038240917782026</v>
      </c>
    </row>
    <row r="45" spans="3:5" x14ac:dyDescent="0.3">
      <c r="C45">
        <f t="shared" si="2"/>
        <v>339</v>
      </c>
      <c r="D45">
        <f t="shared" si="3"/>
        <v>0.9817956143980141</v>
      </c>
      <c r="E45">
        <f t="shared" si="1"/>
        <v>1.0035043007327176</v>
      </c>
    </row>
    <row r="46" spans="3:5" x14ac:dyDescent="0.3">
      <c r="C46">
        <f t="shared" si="2"/>
        <v>340</v>
      </c>
      <c r="D46">
        <f t="shared" si="3"/>
        <v>0.98347107438016534</v>
      </c>
      <c r="E46">
        <f t="shared" si="1"/>
        <v>1.0031847133757961</v>
      </c>
    </row>
    <row r="47" spans="3:5" x14ac:dyDescent="0.3">
      <c r="C47">
        <f t="shared" si="2"/>
        <v>341</v>
      </c>
      <c r="D47">
        <f t="shared" si="3"/>
        <v>0.98514238547255473</v>
      </c>
      <c r="E47">
        <f t="shared" si="1"/>
        <v>1.002865329512894</v>
      </c>
    </row>
    <row r="48" spans="3:5" x14ac:dyDescent="0.3">
      <c r="C48">
        <f t="shared" si="2"/>
        <v>342</v>
      </c>
      <c r="D48">
        <f t="shared" si="3"/>
        <v>0.98680956306677658</v>
      </c>
      <c r="E48">
        <f t="shared" si="1"/>
        <v>1.0025461489497136</v>
      </c>
    </row>
    <row r="49" spans="3:5" x14ac:dyDescent="0.3">
      <c r="C49">
        <f t="shared" si="2"/>
        <v>343</v>
      </c>
      <c r="D49">
        <f t="shared" si="3"/>
        <v>0.9884726224783863</v>
      </c>
      <c r="E49">
        <f t="shared" si="1"/>
        <v>1.0022271714922049</v>
      </c>
    </row>
    <row r="50" spans="3:5" x14ac:dyDescent="0.3">
      <c r="C50">
        <f t="shared" si="2"/>
        <v>344</v>
      </c>
      <c r="D50">
        <f t="shared" si="3"/>
        <v>0.99013157894736847</v>
      </c>
      <c r="E50">
        <f t="shared" si="1"/>
        <v>1.001908396946565</v>
      </c>
    </row>
    <row r="51" spans="3:5" x14ac:dyDescent="0.3">
      <c r="C51">
        <f t="shared" si="2"/>
        <v>345</v>
      </c>
      <c r="D51">
        <f t="shared" si="3"/>
        <v>0.9917864476386038</v>
      </c>
      <c r="E51">
        <f t="shared" si="1"/>
        <v>1.0015898251192368</v>
      </c>
    </row>
    <row r="52" spans="3:5" x14ac:dyDescent="0.3">
      <c r="C52">
        <f t="shared" si="2"/>
        <v>346</v>
      </c>
      <c r="D52">
        <f t="shared" si="3"/>
        <v>0.99343724364232988</v>
      </c>
      <c r="E52">
        <f t="shared" si="1"/>
        <v>1.0012714558169102</v>
      </c>
    </row>
    <row r="53" spans="3:5" x14ac:dyDescent="0.3">
      <c r="C53">
        <f t="shared" si="2"/>
        <v>347</v>
      </c>
      <c r="D53">
        <f t="shared" si="3"/>
        <v>0.99508398197460057</v>
      </c>
      <c r="E53">
        <f t="shared" si="1"/>
        <v>1.0009532888465205</v>
      </c>
    </row>
    <row r="54" spans="3:5" x14ac:dyDescent="0.3">
      <c r="C54">
        <f t="shared" si="2"/>
        <v>348</v>
      </c>
      <c r="D54">
        <f t="shared" si="3"/>
        <v>0.99672667757774147</v>
      </c>
      <c r="E54">
        <f t="shared" si="1"/>
        <v>1.0006353240152477</v>
      </c>
    </row>
    <row r="55" spans="3:5" x14ac:dyDescent="0.3">
      <c r="C55">
        <f t="shared" si="2"/>
        <v>349</v>
      </c>
      <c r="D55">
        <f t="shared" si="3"/>
        <v>0.99836534532080112</v>
      </c>
      <c r="E55">
        <f t="shared" si="1"/>
        <v>1.0003175611305177</v>
      </c>
    </row>
    <row r="56" spans="3:5" x14ac:dyDescent="0.3">
      <c r="C56">
        <f t="shared" si="2"/>
        <v>350</v>
      </c>
      <c r="D56">
        <f t="shared" si="3"/>
        <v>1</v>
      </c>
      <c r="E56">
        <f t="shared" si="1"/>
        <v>1</v>
      </c>
    </row>
    <row r="57" spans="3:5" x14ac:dyDescent="0.3">
      <c r="C57">
        <f t="shared" si="2"/>
        <v>351</v>
      </c>
      <c r="D57">
        <f t="shared" si="3"/>
        <v>1.0016306563391766</v>
      </c>
      <c r="E57">
        <f t="shared" si="1"/>
        <v>0.99968264043160893</v>
      </c>
    </row>
    <row r="58" spans="3:5" x14ac:dyDescent="0.3">
      <c r="C58">
        <f t="shared" si="2"/>
        <v>352</v>
      </c>
      <c r="D58">
        <f t="shared" si="3"/>
        <v>1.003257328990228</v>
      </c>
      <c r="E58">
        <f t="shared" si="1"/>
        <v>0.99936548223350263</v>
      </c>
    </row>
    <row r="59" spans="3:5" x14ac:dyDescent="0.3">
      <c r="C59">
        <f t="shared" si="2"/>
        <v>353</v>
      </c>
      <c r="D59">
        <f t="shared" si="3"/>
        <v>1.0048800325335503</v>
      </c>
      <c r="E59">
        <f t="shared" si="1"/>
        <v>0.99904852521408183</v>
      </c>
    </row>
    <row r="60" spans="3:5" x14ac:dyDescent="0.3">
      <c r="C60">
        <f t="shared" si="2"/>
        <v>354</v>
      </c>
      <c r="D60">
        <f t="shared" si="3"/>
        <v>1.0064987814784729</v>
      </c>
      <c r="E60">
        <f t="shared" si="1"/>
        <v>0.99873176918199125</v>
      </c>
    </row>
    <row r="61" spans="3:5" x14ac:dyDescent="0.3">
      <c r="C61">
        <f t="shared" si="2"/>
        <v>355</v>
      </c>
      <c r="D61">
        <f t="shared" si="3"/>
        <v>1.0081135902636917</v>
      </c>
      <c r="E61">
        <f t="shared" si="1"/>
        <v>0.99841521394611732</v>
      </c>
    </row>
    <row r="62" spans="3:5" x14ac:dyDescent="0.3">
      <c r="C62">
        <f t="shared" si="2"/>
        <v>356</v>
      </c>
      <c r="D62">
        <f t="shared" si="3"/>
        <v>1.0097244732576987</v>
      </c>
      <c r="E62">
        <f t="shared" si="1"/>
        <v>0.99809885931558928</v>
      </c>
    </row>
    <row r="63" spans="3:5" x14ac:dyDescent="0.3">
      <c r="C63">
        <f t="shared" si="2"/>
        <v>357</v>
      </c>
      <c r="D63">
        <f t="shared" si="3"/>
        <v>1.0113314447592068</v>
      </c>
      <c r="E63">
        <f t="shared" si="1"/>
        <v>0.99778270509977829</v>
      </c>
    </row>
    <row r="64" spans="3:5" x14ac:dyDescent="0.3">
      <c r="C64">
        <f t="shared" si="2"/>
        <v>358</v>
      </c>
      <c r="D64">
        <f t="shared" si="3"/>
        <v>1.0129345189975749</v>
      </c>
      <c r="E64">
        <f t="shared" si="1"/>
        <v>0.99746675110829641</v>
      </c>
    </row>
    <row r="65" spans="3:5" x14ac:dyDescent="0.3">
      <c r="C65">
        <f t="shared" si="2"/>
        <v>359</v>
      </c>
      <c r="D65">
        <f t="shared" si="3"/>
        <v>1.0145337101332257</v>
      </c>
      <c r="E65">
        <f t="shared" si="1"/>
        <v>0.99715099715099709</v>
      </c>
    </row>
    <row r="66" spans="3:5" x14ac:dyDescent="0.3">
      <c r="C66">
        <f t="shared" si="2"/>
        <v>360</v>
      </c>
      <c r="D66">
        <f t="shared" si="3"/>
        <v>1.0161290322580645</v>
      </c>
      <c r="E66">
        <f t="shared" si="1"/>
        <v>0.99683544303797467</v>
      </c>
    </row>
    <row r="67" spans="3:5" x14ac:dyDescent="0.3">
      <c r="C67">
        <f t="shared" ref="C67:C130" si="4">+C66+1</f>
        <v>361</v>
      </c>
      <c r="D67">
        <f t="shared" ref="D67:D130" si="5" xml:space="preserve"> $B$10* C67 / (350 * ($B$10 - 1) + C67)</f>
        <v>1.0177204993958922</v>
      </c>
      <c r="E67">
        <f t="shared" ref="E67:E130" si="6" xml:space="preserve"> $B$14 / (1 + ($B$14 - 1) * C67/ 350)</f>
        <v>0.99652008857956331</v>
      </c>
    </row>
    <row r="68" spans="3:5" x14ac:dyDescent="0.3">
      <c r="C68">
        <f t="shared" si="4"/>
        <v>362</v>
      </c>
      <c r="D68">
        <f t="shared" si="5"/>
        <v>1.0193081255028158</v>
      </c>
      <c r="E68">
        <f t="shared" si="6"/>
        <v>0.99620493358633777</v>
      </c>
    </row>
    <row r="69" spans="3:5" x14ac:dyDescent="0.3">
      <c r="C69">
        <f t="shared" si="4"/>
        <v>363</v>
      </c>
      <c r="D69">
        <f t="shared" si="5"/>
        <v>1.0208919244676578</v>
      </c>
      <c r="E69">
        <f t="shared" si="6"/>
        <v>0.9958899778691116</v>
      </c>
    </row>
    <row r="70" spans="3:5" x14ac:dyDescent="0.3">
      <c r="C70">
        <f t="shared" si="4"/>
        <v>364</v>
      </c>
      <c r="D70">
        <f t="shared" si="5"/>
        <v>1.0224719101123596</v>
      </c>
      <c r="E70">
        <f t="shared" si="6"/>
        <v>0.99557522123893816</v>
      </c>
    </row>
    <row r="71" spans="3:5" x14ac:dyDescent="0.3">
      <c r="C71">
        <f t="shared" si="4"/>
        <v>365</v>
      </c>
      <c r="D71">
        <f t="shared" si="5"/>
        <v>1.0240480961923848</v>
      </c>
      <c r="E71">
        <f t="shared" si="6"/>
        <v>0.99526066350710907</v>
      </c>
    </row>
    <row r="72" spans="3:5" x14ac:dyDescent="0.3">
      <c r="C72">
        <f t="shared" si="4"/>
        <v>366</v>
      </c>
      <c r="D72">
        <f t="shared" si="5"/>
        <v>1.0256204963971178</v>
      </c>
      <c r="E72">
        <f t="shared" si="6"/>
        <v>0.99494630448515475</v>
      </c>
    </row>
    <row r="73" spans="3:5" x14ac:dyDescent="0.3">
      <c r="C73">
        <f t="shared" si="4"/>
        <v>367</v>
      </c>
      <c r="D73">
        <f t="shared" si="5"/>
        <v>1.02718912435026</v>
      </c>
      <c r="E73">
        <f t="shared" si="6"/>
        <v>0.99463214398484379</v>
      </c>
    </row>
    <row r="74" spans="3:5" x14ac:dyDescent="0.3">
      <c r="C74">
        <f t="shared" si="4"/>
        <v>368</v>
      </c>
      <c r="D74">
        <f t="shared" si="5"/>
        <v>1.0287539936102237</v>
      </c>
      <c r="E74">
        <f t="shared" si="6"/>
        <v>0.99431818181818177</v>
      </c>
    </row>
    <row r="75" spans="3:5" x14ac:dyDescent="0.3">
      <c r="C75">
        <f t="shared" si="4"/>
        <v>369</v>
      </c>
      <c r="D75">
        <f t="shared" si="5"/>
        <v>1.0303151176705225</v>
      </c>
      <c r="E75">
        <f t="shared" si="6"/>
        <v>0.99400441779741233</v>
      </c>
    </row>
    <row r="76" spans="3:5" x14ac:dyDescent="0.3">
      <c r="C76">
        <f t="shared" si="4"/>
        <v>370</v>
      </c>
      <c r="D76">
        <f t="shared" si="5"/>
        <v>1.0318725099601596</v>
      </c>
      <c r="E76">
        <f t="shared" si="6"/>
        <v>0.99369085173501581</v>
      </c>
    </row>
    <row r="77" spans="3:5" x14ac:dyDescent="0.3">
      <c r="C77">
        <f t="shared" si="4"/>
        <v>371</v>
      </c>
      <c r="D77">
        <f t="shared" si="5"/>
        <v>1.0334261838440111</v>
      </c>
      <c r="E77">
        <f t="shared" si="6"/>
        <v>0.99337748344370858</v>
      </c>
    </row>
    <row r="78" spans="3:5" x14ac:dyDescent="0.3">
      <c r="C78">
        <f t="shared" si="4"/>
        <v>372</v>
      </c>
      <c r="D78">
        <f t="shared" si="5"/>
        <v>1.0349761526232115</v>
      </c>
      <c r="E78">
        <f t="shared" si="6"/>
        <v>0.99306431273644391</v>
      </c>
    </row>
    <row r="79" spans="3:5" x14ac:dyDescent="0.3">
      <c r="C79">
        <f t="shared" si="4"/>
        <v>373</v>
      </c>
      <c r="D79">
        <f t="shared" si="5"/>
        <v>1.03652242953553</v>
      </c>
      <c r="E79">
        <f t="shared" si="6"/>
        <v>0.99275133942641036</v>
      </c>
    </row>
    <row r="80" spans="3:5" x14ac:dyDescent="0.3">
      <c r="C80">
        <f t="shared" si="4"/>
        <v>374</v>
      </c>
      <c r="D80">
        <f t="shared" si="5"/>
        <v>1.0380650277557495</v>
      </c>
      <c r="E80">
        <f t="shared" si="6"/>
        <v>0.99243856332703229</v>
      </c>
    </row>
    <row r="81" spans="3:5" x14ac:dyDescent="0.3">
      <c r="C81">
        <f t="shared" si="4"/>
        <v>375</v>
      </c>
      <c r="D81">
        <f t="shared" si="5"/>
        <v>1.0396039603960396</v>
      </c>
      <c r="E81">
        <f t="shared" si="6"/>
        <v>0.99212598425196852</v>
      </c>
    </row>
    <row r="82" spans="3:5" x14ac:dyDescent="0.3">
      <c r="C82">
        <f t="shared" si="4"/>
        <v>376</v>
      </c>
      <c r="D82">
        <f t="shared" si="5"/>
        <v>1.0411392405063291</v>
      </c>
      <c r="E82">
        <f t="shared" si="6"/>
        <v>0.99181360201511326</v>
      </c>
    </row>
    <row r="83" spans="3:5" x14ac:dyDescent="0.3">
      <c r="C83">
        <f t="shared" si="4"/>
        <v>377</v>
      </c>
      <c r="D83">
        <f t="shared" si="5"/>
        <v>1.0426708810746741</v>
      </c>
      <c r="E83">
        <f t="shared" si="6"/>
        <v>0.99150141643059497</v>
      </c>
    </row>
    <row r="84" spans="3:5" x14ac:dyDescent="0.3">
      <c r="C84">
        <f t="shared" si="4"/>
        <v>378</v>
      </c>
      <c r="D84">
        <f t="shared" si="5"/>
        <v>1.0441988950276244</v>
      </c>
      <c r="E84">
        <f t="shared" si="6"/>
        <v>0.99118942731277537</v>
      </c>
    </row>
    <row r="85" spans="3:5" x14ac:dyDescent="0.3">
      <c r="C85">
        <f t="shared" si="4"/>
        <v>379</v>
      </c>
      <c r="D85">
        <f t="shared" si="5"/>
        <v>1.0457232952305875</v>
      </c>
      <c r="E85">
        <f t="shared" si="6"/>
        <v>0.99087763447625032</v>
      </c>
    </row>
    <row r="86" spans="3:5" x14ac:dyDescent="0.3">
      <c r="C86">
        <f t="shared" si="4"/>
        <v>380</v>
      </c>
      <c r="D86">
        <f t="shared" si="5"/>
        <v>1.0472440944881889</v>
      </c>
      <c r="E86">
        <f t="shared" si="6"/>
        <v>0.99056603773584906</v>
      </c>
    </row>
    <row r="87" spans="3:5" x14ac:dyDescent="0.3">
      <c r="C87">
        <f t="shared" si="4"/>
        <v>381</v>
      </c>
      <c r="D87">
        <f t="shared" si="5"/>
        <v>1.0487613055446323</v>
      </c>
      <c r="E87">
        <f t="shared" si="6"/>
        <v>0.99025463690663307</v>
      </c>
    </row>
    <row r="88" spans="3:5" x14ac:dyDescent="0.3">
      <c r="C88">
        <f t="shared" si="4"/>
        <v>382</v>
      </c>
      <c r="D88">
        <f t="shared" si="5"/>
        <v>1.0502749410840535</v>
      </c>
      <c r="E88">
        <f t="shared" si="6"/>
        <v>0.98994343180389699</v>
      </c>
    </row>
    <row r="89" spans="3:5" x14ac:dyDescent="0.3">
      <c r="C89">
        <f t="shared" si="4"/>
        <v>383</v>
      </c>
      <c r="D89">
        <f t="shared" si="5"/>
        <v>1.0517850137308749</v>
      </c>
      <c r="E89">
        <f t="shared" si="6"/>
        <v>0.98963242224316683</v>
      </c>
    </row>
    <row r="90" spans="3:5" x14ac:dyDescent="0.3">
      <c r="C90">
        <f t="shared" si="4"/>
        <v>384</v>
      </c>
      <c r="D90">
        <f t="shared" si="5"/>
        <v>1.0532915360501567</v>
      </c>
      <c r="E90">
        <f t="shared" si="6"/>
        <v>0.98932160804020097</v>
      </c>
    </row>
    <row r="91" spans="3:5" x14ac:dyDescent="0.3">
      <c r="C91">
        <f t="shared" si="4"/>
        <v>385</v>
      </c>
      <c r="D91">
        <f t="shared" si="5"/>
        <v>1.0547945205479452</v>
      </c>
      <c r="E91">
        <f t="shared" si="6"/>
        <v>0.98901098901098905</v>
      </c>
    </row>
    <row r="92" spans="3:5" x14ac:dyDescent="0.3">
      <c r="C92">
        <f t="shared" si="4"/>
        <v>386</v>
      </c>
      <c r="D92">
        <f t="shared" si="5"/>
        <v>1.0562939796716184</v>
      </c>
      <c r="E92">
        <f t="shared" si="6"/>
        <v>0.98870056497175141</v>
      </c>
    </row>
    <row r="93" spans="3:5" x14ac:dyDescent="0.3">
      <c r="C93">
        <f t="shared" si="4"/>
        <v>387</v>
      </c>
      <c r="D93">
        <f t="shared" si="5"/>
        <v>1.0577899258102303</v>
      </c>
      <c r="E93">
        <f t="shared" si="6"/>
        <v>0.98839033573893953</v>
      </c>
    </row>
    <row r="94" spans="3:5" x14ac:dyDescent="0.3">
      <c r="C94">
        <f t="shared" si="4"/>
        <v>388</v>
      </c>
      <c r="D94">
        <f t="shared" si="5"/>
        <v>1.0592823712948518</v>
      </c>
      <c r="E94">
        <f t="shared" si="6"/>
        <v>0.98808030112923462</v>
      </c>
    </row>
    <row r="95" spans="3:5" x14ac:dyDescent="0.3">
      <c r="C95">
        <f t="shared" si="4"/>
        <v>389</v>
      </c>
      <c r="D95">
        <f t="shared" si="5"/>
        <v>1.0607713283989093</v>
      </c>
      <c r="E95">
        <f t="shared" si="6"/>
        <v>0.98777046095954835</v>
      </c>
    </row>
    <row r="96" spans="3:5" x14ac:dyDescent="0.3">
      <c r="C96">
        <f t="shared" si="4"/>
        <v>390</v>
      </c>
      <c r="D96">
        <f t="shared" si="5"/>
        <v>1.0622568093385214</v>
      </c>
      <c r="E96">
        <f t="shared" si="6"/>
        <v>0.98746081504702199</v>
      </c>
    </row>
    <row r="97" spans="3:5" x14ac:dyDescent="0.3">
      <c r="C97">
        <f t="shared" si="4"/>
        <v>391</v>
      </c>
      <c r="D97">
        <f t="shared" si="5"/>
        <v>1.0637388262728333</v>
      </c>
      <c r="E97">
        <f t="shared" si="6"/>
        <v>0.9871513632090253</v>
      </c>
    </row>
    <row r="98" spans="3:5" x14ac:dyDescent="0.3">
      <c r="C98">
        <f t="shared" si="4"/>
        <v>392</v>
      </c>
      <c r="D98">
        <f t="shared" si="5"/>
        <v>1.0652173913043479</v>
      </c>
      <c r="E98">
        <f t="shared" si="6"/>
        <v>0.98684210526315774</v>
      </c>
    </row>
    <row r="99" spans="3:5" x14ac:dyDescent="0.3">
      <c r="C99">
        <f t="shared" si="4"/>
        <v>393</v>
      </c>
      <c r="D99">
        <f t="shared" si="5"/>
        <v>1.0666925164792556</v>
      </c>
      <c r="E99">
        <f t="shared" si="6"/>
        <v>0.98653304102724715</v>
      </c>
    </row>
    <row r="100" spans="3:5" x14ac:dyDescent="0.3">
      <c r="C100">
        <f t="shared" si="4"/>
        <v>394</v>
      </c>
      <c r="D100">
        <f t="shared" si="5"/>
        <v>1.0681642137877616</v>
      </c>
      <c r="E100">
        <f t="shared" si="6"/>
        <v>0.98622417031934873</v>
      </c>
    </row>
    <row r="101" spans="3:5" x14ac:dyDescent="0.3">
      <c r="C101">
        <f t="shared" si="4"/>
        <v>395</v>
      </c>
      <c r="D101">
        <f t="shared" si="5"/>
        <v>1.0696324951644101</v>
      </c>
      <c r="E101">
        <f t="shared" si="6"/>
        <v>0.9859154929577465</v>
      </c>
    </row>
    <row r="102" spans="3:5" x14ac:dyDescent="0.3">
      <c r="C102">
        <f t="shared" si="4"/>
        <v>396</v>
      </c>
      <c r="D102">
        <f t="shared" si="5"/>
        <v>1.0710973724884081</v>
      </c>
      <c r="E102">
        <f t="shared" si="6"/>
        <v>0.9856070087609512</v>
      </c>
    </row>
    <row r="103" spans="3:5" x14ac:dyDescent="0.3">
      <c r="C103">
        <f t="shared" si="4"/>
        <v>397</v>
      </c>
      <c r="D103">
        <f t="shared" si="5"/>
        <v>1.0725588575839444</v>
      </c>
      <c r="E103">
        <f t="shared" si="6"/>
        <v>0.98529871754770104</v>
      </c>
    </row>
    <row r="104" spans="3:5" x14ac:dyDescent="0.3">
      <c r="C104">
        <f t="shared" si="4"/>
        <v>398</v>
      </c>
      <c r="D104">
        <f t="shared" si="5"/>
        <v>1.0740169622205089</v>
      </c>
      <c r="E104">
        <f t="shared" si="6"/>
        <v>0.98499061913696062</v>
      </c>
    </row>
    <row r="105" spans="3:5" x14ac:dyDescent="0.3">
      <c r="C105">
        <f t="shared" si="4"/>
        <v>399</v>
      </c>
      <c r="D105">
        <f t="shared" si="5"/>
        <v>1.0754716981132075</v>
      </c>
      <c r="E105">
        <f t="shared" si="6"/>
        <v>0.98468271334792112</v>
      </c>
    </row>
    <row r="106" spans="3:5" x14ac:dyDescent="0.3">
      <c r="C106">
        <f t="shared" si="4"/>
        <v>400</v>
      </c>
      <c r="D106">
        <f t="shared" si="5"/>
        <v>1.0769230769230771</v>
      </c>
      <c r="E106">
        <f t="shared" si="6"/>
        <v>0.984375</v>
      </c>
    </row>
    <row r="107" spans="3:5" x14ac:dyDescent="0.3">
      <c r="C107">
        <f t="shared" si="4"/>
        <v>401</v>
      </c>
      <c r="D107">
        <f t="shared" si="5"/>
        <v>1.0783711102573954</v>
      </c>
      <c r="E107">
        <f t="shared" si="6"/>
        <v>0.98406747891283974</v>
      </c>
    </row>
    <row r="108" spans="3:5" x14ac:dyDescent="0.3">
      <c r="C108">
        <f t="shared" si="4"/>
        <v>402</v>
      </c>
      <c r="D108">
        <f t="shared" si="5"/>
        <v>1.0798158096699924</v>
      </c>
      <c r="E108">
        <f t="shared" si="6"/>
        <v>0.98376014990630845</v>
      </c>
    </row>
    <row r="109" spans="3:5" x14ac:dyDescent="0.3">
      <c r="C109">
        <f t="shared" si="4"/>
        <v>403</v>
      </c>
      <c r="D109">
        <f t="shared" si="5"/>
        <v>1.0812571866615563</v>
      </c>
      <c r="E109">
        <f t="shared" si="6"/>
        <v>0.98345301280049957</v>
      </c>
    </row>
    <row r="110" spans="3:5" x14ac:dyDescent="0.3">
      <c r="C110">
        <f t="shared" si="4"/>
        <v>404</v>
      </c>
      <c r="D110">
        <f t="shared" si="5"/>
        <v>1.0826952526799387</v>
      </c>
      <c r="E110">
        <f t="shared" si="6"/>
        <v>0.9831460674157303</v>
      </c>
    </row>
    <row r="111" spans="3:5" x14ac:dyDescent="0.3">
      <c r="C111">
        <f t="shared" si="4"/>
        <v>405</v>
      </c>
      <c r="D111">
        <f t="shared" si="5"/>
        <v>1.084130019120459</v>
      </c>
      <c r="E111">
        <f t="shared" si="6"/>
        <v>0.98283931357254295</v>
      </c>
    </row>
    <row r="112" spans="3:5" x14ac:dyDescent="0.3">
      <c r="C112">
        <f t="shared" si="4"/>
        <v>406</v>
      </c>
      <c r="D112">
        <f t="shared" si="5"/>
        <v>1.0855614973262033</v>
      </c>
      <c r="E112">
        <f t="shared" si="6"/>
        <v>0.98253275109170302</v>
      </c>
    </row>
    <row r="113" spans="3:5" x14ac:dyDescent="0.3">
      <c r="C113">
        <f t="shared" si="4"/>
        <v>407</v>
      </c>
      <c r="D113">
        <f t="shared" si="5"/>
        <v>1.0869896985883252</v>
      </c>
      <c r="E113">
        <f t="shared" si="6"/>
        <v>0.98222637979420024</v>
      </c>
    </row>
    <row r="114" spans="3:5" x14ac:dyDescent="0.3">
      <c r="C114">
        <f t="shared" si="4"/>
        <v>408</v>
      </c>
      <c r="D114">
        <f t="shared" si="5"/>
        <v>1.0884146341463414</v>
      </c>
      <c r="E114">
        <f t="shared" si="6"/>
        <v>0.98192019950124687</v>
      </c>
    </row>
    <row r="115" spans="3:5" x14ac:dyDescent="0.3">
      <c r="C115">
        <f t="shared" si="4"/>
        <v>409</v>
      </c>
      <c r="D115">
        <f t="shared" si="5"/>
        <v>1.0898363151884281</v>
      </c>
      <c r="E115">
        <f t="shared" si="6"/>
        <v>0.98161421003427851</v>
      </c>
    </row>
    <row r="116" spans="3:5" x14ac:dyDescent="0.3">
      <c r="C116">
        <f t="shared" si="4"/>
        <v>410</v>
      </c>
      <c r="D116">
        <f t="shared" si="5"/>
        <v>1.0912547528517111</v>
      </c>
      <c r="E116">
        <f t="shared" si="6"/>
        <v>0.98130841121495338</v>
      </c>
    </row>
    <row r="117" spans="3:5" x14ac:dyDescent="0.3">
      <c r="C117">
        <f t="shared" si="4"/>
        <v>411</v>
      </c>
      <c r="D117">
        <f t="shared" si="5"/>
        <v>1.0926699582225599</v>
      </c>
      <c r="E117">
        <f t="shared" si="6"/>
        <v>0.98100280286515107</v>
      </c>
    </row>
    <row r="118" spans="3:5" x14ac:dyDescent="0.3">
      <c r="C118">
        <f t="shared" si="4"/>
        <v>412</v>
      </c>
      <c r="D118">
        <f t="shared" si="5"/>
        <v>1.0940819423368742</v>
      </c>
      <c r="E118">
        <f t="shared" si="6"/>
        <v>0.98069738480697377</v>
      </c>
    </row>
    <row r="119" spans="3:5" x14ac:dyDescent="0.3">
      <c r="C119">
        <f t="shared" si="4"/>
        <v>413</v>
      </c>
      <c r="D119">
        <f t="shared" si="5"/>
        <v>1.0954907161803713</v>
      </c>
      <c r="E119">
        <f t="shared" si="6"/>
        <v>0.98039215686274517</v>
      </c>
    </row>
    <row r="120" spans="3:5" x14ac:dyDescent="0.3">
      <c r="C120">
        <f t="shared" si="4"/>
        <v>414</v>
      </c>
      <c r="D120">
        <f t="shared" si="5"/>
        <v>1.0968962906888722</v>
      </c>
      <c r="E120">
        <f t="shared" si="6"/>
        <v>0.98008711885500932</v>
      </c>
    </row>
    <row r="121" spans="3:5" x14ac:dyDescent="0.3">
      <c r="C121">
        <f t="shared" si="4"/>
        <v>415</v>
      </c>
      <c r="D121">
        <f t="shared" si="5"/>
        <v>1.0982986767485823</v>
      </c>
      <c r="E121">
        <f t="shared" si="6"/>
        <v>0.979782270606532</v>
      </c>
    </row>
    <row r="122" spans="3:5" x14ac:dyDescent="0.3">
      <c r="C122">
        <f t="shared" si="4"/>
        <v>416</v>
      </c>
      <c r="D122">
        <f t="shared" si="5"/>
        <v>1.0996978851963746</v>
      </c>
      <c r="E122">
        <f t="shared" si="6"/>
        <v>0.97947761194029848</v>
      </c>
    </row>
    <row r="123" spans="3:5" x14ac:dyDescent="0.3">
      <c r="C123">
        <f t="shared" si="4"/>
        <v>417</v>
      </c>
      <c r="D123">
        <f t="shared" si="5"/>
        <v>1.1010939268200679</v>
      </c>
      <c r="E123">
        <f t="shared" si="6"/>
        <v>0.97917314267951505</v>
      </c>
    </row>
    <row r="124" spans="3:5" x14ac:dyDescent="0.3">
      <c r="C124">
        <f t="shared" si="4"/>
        <v>418</v>
      </c>
      <c r="D124">
        <f t="shared" si="5"/>
        <v>1.1024868123587039</v>
      </c>
      <c r="E124">
        <f t="shared" si="6"/>
        <v>0.9788688626476072</v>
      </c>
    </row>
    <row r="125" spans="3:5" x14ac:dyDescent="0.3">
      <c r="C125">
        <f t="shared" si="4"/>
        <v>419</v>
      </c>
      <c r="D125">
        <f t="shared" si="5"/>
        <v>1.1038765525028227</v>
      </c>
      <c r="E125">
        <f t="shared" si="6"/>
        <v>0.97856477166821987</v>
      </c>
    </row>
    <row r="126" spans="3:5" x14ac:dyDescent="0.3">
      <c r="C126">
        <f t="shared" si="4"/>
        <v>420</v>
      </c>
      <c r="D126">
        <f t="shared" si="5"/>
        <v>1.1052631578947369</v>
      </c>
      <c r="E126">
        <f t="shared" si="6"/>
        <v>0.97826086956521752</v>
      </c>
    </row>
    <row r="127" spans="3:5" x14ac:dyDescent="0.3">
      <c r="C127">
        <f t="shared" si="4"/>
        <v>421</v>
      </c>
      <c r="D127">
        <f t="shared" si="5"/>
        <v>1.1066466391288021</v>
      </c>
      <c r="E127">
        <f t="shared" si="6"/>
        <v>0.97795715616268242</v>
      </c>
    </row>
    <row r="128" spans="3:5" x14ac:dyDescent="0.3">
      <c r="C128">
        <f t="shared" si="4"/>
        <v>422</v>
      </c>
      <c r="D128">
        <f t="shared" si="5"/>
        <v>1.108027006751688</v>
      </c>
      <c r="E128">
        <f t="shared" si="6"/>
        <v>0.97765363128491611</v>
      </c>
    </row>
    <row r="129" spans="3:5" x14ac:dyDescent="0.3">
      <c r="C129">
        <f t="shared" si="4"/>
        <v>423</v>
      </c>
      <c r="D129">
        <f t="shared" si="5"/>
        <v>1.1094042712626453</v>
      </c>
      <c r="E129">
        <f t="shared" si="6"/>
        <v>0.97735029475643809</v>
      </c>
    </row>
    <row r="130" spans="3:5" x14ac:dyDescent="0.3">
      <c r="C130">
        <f t="shared" si="4"/>
        <v>424</v>
      </c>
      <c r="D130">
        <f t="shared" si="5"/>
        <v>1.1107784431137726</v>
      </c>
      <c r="E130">
        <f t="shared" si="6"/>
        <v>0.97704714640198509</v>
      </c>
    </row>
    <row r="131" spans="3:5" x14ac:dyDescent="0.3">
      <c r="C131">
        <f t="shared" ref="C131:C194" si="7">+C130+1</f>
        <v>425</v>
      </c>
      <c r="D131">
        <f t="shared" ref="D131:D194" si="8" xml:space="preserve"> $B$10* C131 / (350 * ($B$10 - 1) + C131)</f>
        <v>1.1121495327102804</v>
      </c>
      <c r="E131">
        <f t="shared" ref="E131:E194" si="9" xml:space="preserve"> $B$14 / (1 + ($B$14 - 1) * C131/ 350)</f>
        <v>0.9767441860465117</v>
      </c>
    </row>
    <row r="132" spans="3:5" x14ac:dyDescent="0.3">
      <c r="C132">
        <f t="shared" si="7"/>
        <v>426</v>
      </c>
      <c r="D132">
        <f t="shared" si="8"/>
        <v>1.1135175504107544</v>
      </c>
      <c r="E132">
        <f t="shared" si="9"/>
        <v>0.97644141351518909</v>
      </c>
    </row>
    <row r="133" spans="3:5" x14ac:dyDescent="0.3">
      <c r="C133">
        <f t="shared" si="7"/>
        <v>427</v>
      </c>
      <c r="D133">
        <f t="shared" si="8"/>
        <v>1.1148825065274153</v>
      </c>
      <c r="E133">
        <f t="shared" si="9"/>
        <v>0.97613882863340562</v>
      </c>
    </row>
    <row r="134" spans="3:5" x14ac:dyDescent="0.3">
      <c r="C134">
        <f t="shared" si="7"/>
        <v>428</v>
      </c>
      <c r="D134">
        <f t="shared" si="8"/>
        <v>1.1162444113263785</v>
      </c>
      <c r="E134">
        <f t="shared" si="9"/>
        <v>0.97583643122676589</v>
      </c>
    </row>
    <row r="135" spans="3:5" x14ac:dyDescent="0.3">
      <c r="C135">
        <f t="shared" si="7"/>
        <v>429</v>
      </c>
      <c r="D135">
        <f t="shared" si="8"/>
        <v>1.1176032750279121</v>
      </c>
      <c r="E135">
        <f t="shared" si="9"/>
        <v>0.97553422112109012</v>
      </c>
    </row>
    <row r="136" spans="3:5" x14ac:dyDescent="0.3">
      <c r="C136">
        <f t="shared" si="7"/>
        <v>430</v>
      </c>
      <c r="D136">
        <f t="shared" si="8"/>
        <v>1.1189591078066916</v>
      </c>
      <c r="E136">
        <f t="shared" si="9"/>
        <v>0.97523219814241491</v>
      </c>
    </row>
    <row r="137" spans="3:5" x14ac:dyDescent="0.3">
      <c r="C137">
        <f t="shared" si="7"/>
        <v>431</v>
      </c>
      <c r="D137">
        <f t="shared" si="8"/>
        <v>1.1203119197920535</v>
      </c>
      <c r="E137">
        <f t="shared" si="9"/>
        <v>0.97493036211699169</v>
      </c>
    </row>
    <row r="138" spans="3:5" x14ac:dyDescent="0.3">
      <c r="C138">
        <f t="shared" si="7"/>
        <v>432</v>
      </c>
      <c r="D138">
        <f t="shared" si="8"/>
        <v>1.1216617210682494</v>
      </c>
      <c r="E138">
        <f t="shared" si="9"/>
        <v>0.97462871287128705</v>
      </c>
    </row>
    <row r="139" spans="3:5" x14ac:dyDescent="0.3">
      <c r="C139">
        <f t="shared" si="7"/>
        <v>433</v>
      </c>
      <c r="D139">
        <f t="shared" si="8"/>
        <v>1.1230085216746943</v>
      </c>
      <c r="E139">
        <f t="shared" si="9"/>
        <v>0.97432725023198274</v>
      </c>
    </row>
    <row r="140" spans="3:5" x14ac:dyDescent="0.3">
      <c r="C140">
        <f t="shared" si="7"/>
        <v>434</v>
      </c>
      <c r="D140">
        <f t="shared" si="8"/>
        <v>1.1243523316062176</v>
      </c>
      <c r="E140">
        <f t="shared" si="9"/>
        <v>0.97402597402597402</v>
      </c>
    </row>
    <row r="141" spans="3:5" x14ac:dyDescent="0.3">
      <c r="C141">
        <f t="shared" si="7"/>
        <v>435</v>
      </c>
      <c r="D141">
        <f t="shared" si="8"/>
        <v>1.1256931608133087</v>
      </c>
      <c r="E141">
        <f t="shared" si="9"/>
        <v>0.97372488408037083</v>
      </c>
    </row>
    <row r="142" spans="3:5" x14ac:dyDescent="0.3">
      <c r="C142">
        <f t="shared" si="7"/>
        <v>436</v>
      </c>
      <c r="D142">
        <f t="shared" si="8"/>
        <v>1.1270310192023634</v>
      </c>
      <c r="E142">
        <f t="shared" si="9"/>
        <v>0.97342398022249688</v>
      </c>
    </row>
    <row r="143" spans="3:5" x14ac:dyDescent="0.3">
      <c r="C143">
        <f t="shared" si="7"/>
        <v>437</v>
      </c>
      <c r="D143">
        <f t="shared" si="8"/>
        <v>1.1283659166359277</v>
      </c>
      <c r="E143">
        <f t="shared" si="9"/>
        <v>0.97312326227988877</v>
      </c>
    </row>
    <row r="144" spans="3:5" x14ac:dyDescent="0.3">
      <c r="C144">
        <f t="shared" si="7"/>
        <v>438</v>
      </c>
      <c r="D144">
        <f t="shared" si="8"/>
        <v>1.1296978629329404</v>
      </c>
      <c r="E144">
        <f t="shared" si="9"/>
        <v>0.97282273008029652</v>
      </c>
    </row>
    <row r="145" spans="3:5" x14ac:dyDescent="0.3">
      <c r="C145">
        <f t="shared" si="7"/>
        <v>439</v>
      </c>
      <c r="D145">
        <f t="shared" si="8"/>
        <v>1.1310268678689732</v>
      </c>
      <c r="E145">
        <f t="shared" si="9"/>
        <v>0.97252238345168263</v>
      </c>
    </row>
    <row r="146" spans="3:5" x14ac:dyDescent="0.3">
      <c r="C146">
        <f t="shared" si="7"/>
        <v>440</v>
      </c>
      <c r="D146">
        <f t="shared" si="8"/>
        <v>1.1323529411764706</v>
      </c>
      <c r="E146">
        <f t="shared" si="9"/>
        <v>0.97222222222222232</v>
      </c>
    </row>
    <row r="147" spans="3:5" x14ac:dyDescent="0.3">
      <c r="C147">
        <f t="shared" si="7"/>
        <v>441</v>
      </c>
      <c r="D147">
        <f t="shared" si="8"/>
        <v>1.1336760925449871</v>
      </c>
      <c r="E147">
        <f t="shared" si="9"/>
        <v>0.97192224622030243</v>
      </c>
    </row>
    <row r="148" spans="3:5" x14ac:dyDescent="0.3">
      <c r="C148">
        <f t="shared" si="7"/>
        <v>442</v>
      </c>
      <c r="D148">
        <f t="shared" si="8"/>
        <v>1.1349963316214233</v>
      </c>
      <c r="E148">
        <f t="shared" si="9"/>
        <v>0.97162245527452185</v>
      </c>
    </row>
    <row r="149" spans="3:5" x14ac:dyDescent="0.3">
      <c r="C149">
        <f t="shared" si="7"/>
        <v>443</v>
      </c>
      <c r="D149">
        <f t="shared" si="8"/>
        <v>1.1363136680102601</v>
      </c>
      <c r="E149">
        <f t="shared" si="9"/>
        <v>0.97132284921369105</v>
      </c>
    </row>
    <row r="150" spans="3:5" x14ac:dyDescent="0.3">
      <c r="C150">
        <f t="shared" si="7"/>
        <v>444</v>
      </c>
      <c r="D150">
        <f t="shared" si="8"/>
        <v>1.137628111273792</v>
      </c>
      <c r="E150">
        <f t="shared" si="9"/>
        <v>0.97102342786683105</v>
      </c>
    </row>
    <row r="151" spans="3:5" x14ac:dyDescent="0.3">
      <c r="C151">
        <f t="shared" si="7"/>
        <v>445</v>
      </c>
      <c r="D151">
        <f t="shared" si="8"/>
        <v>1.1389396709323585</v>
      </c>
      <c r="E151">
        <f t="shared" si="9"/>
        <v>0.97072419106317398</v>
      </c>
    </row>
    <row r="152" spans="3:5" x14ac:dyDescent="0.3">
      <c r="C152">
        <f t="shared" si="7"/>
        <v>446</v>
      </c>
      <c r="D152">
        <f t="shared" si="8"/>
        <v>1.1402483564645727</v>
      </c>
      <c r="E152">
        <f t="shared" si="9"/>
        <v>0.97042513863216273</v>
      </c>
    </row>
    <row r="153" spans="3:5" x14ac:dyDescent="0.3">
      <c r="C153">
        <f t="shared" si="7"/>
        <v>447</v>
      </c>
      <c r="D153">
        <f t="shared" si="8"/>
        <v>1.1415541773075519</v>
      </c>
      <c r="E153">
        <f t="shared" si="9"/>
        <v>0.97012627040344934</v>
      </c>
    </row>
    <row r="154" spans="3:5" x14ac:dyDescent="0.3">
      <c r="C154">
        <f t="shared" si="7"/>
        <v>448</v>
      </c>
      <c r="D154">
        <f t="shared" si="8"/>
        <v>1.142857142857143</v>
      </c>
      <c r="E154">
        <f t="shared" si="9"/>
        <v>0.96982758620689657</v>
      </c>
    </row>
    <row r="155" spans="3:5" x14ac:dyDescent="0.3">
      <c r="C155">
        <f t="shared" si="7"/>
        <v>449</v>
      </c>
      <c r="D155">
        <f t="shared" si="8"/>
        <v>1.1441572624681471</v>
      </c>
      <c r="E155">
        <f t="shared" si="9"/>
        <v>0.96952908587257614</v>
      </c>
    </row>
    <row r="156" spans="3:5" x14ac:dyDescent="0.3">
      <c r="C156">
        <f t="shared" si="7"/>
        <v>450</v>
      </c>
      <c r="D156">
        <f t="shared" si="8"/>
        <v>1.1454545454545455</v>
      </c>
      <c r="E156">
        <f t="shared" si="9"/>
        <v>0.96923076923076912</v>
      </c>
    </row>
    <row r="157" spans="3:5" x14ac:dyDescent="0.3">
      <c r="C157">
        <f t="shared" si="7"/>
        <v>451</v>
      </c>
      <c r="D157">
        <f t="shared" si="8"/>
        <v>1.1467490010897203</v>
      </c>
      <c r="E157">
        <f t="shared" si="9"/>
        <v>0.96893263611196556</v>
      </c>
    </row>
    <row r="158" spans="3:5" x14ac:dyDescent="0.3">
      <c r="C158">
        <f t="shared" si="7"/>
        <v>452</v>
      </c>
      <c r="D158">
        <f t="shared" si="8"/>
        <v>1.1480406386066764</v>
      </c>
      <c r="E158">
        <f t="shared" si="9"/>
        <v>0.96863468634686345</v>
      </c>
    </row>
    <row r="159" spans="3:5" x14ac:dyDescent="0.3">
      <c r="C159">
        <f t="shared" si="7"/>
        <v>453</v>
      </c>
      <c r="D159">
        <f t="shared" si="8"/>
        <v>1.1493294671982601</v>
      </c>
      <c r="E159">
        <f t="shared" si="9"/>
        <v>0.9683369197663696</v>
      </c>
    </row>
    <row r="160" spans="3:5" x14ac:dyDescent="0.3">
      <c r="C160">
        <f t="shared" si="7"/>
        <v>454</v>
      </c>
      <c r="D160">
        <f t="shared" si="8"/>
        <v>1.1506154960173789</v>
      </c>
      <c r="E160">
        <f t="shared" si="9"/>
        <v>0.96803933620159799</v>
      </c>
    </row>
    <row r="161" spans="3:5" x14ac:dyDescent="0.3">
      <c r="C161">
        <f t="shared" si="7"/>
        <v>455</v>
      </c>
      <c r="D161">
        <f t="shared" si="8"/>
        <v>1.1518987341772151</v>
      </c>
      <c r="E161">
        <f t="shared" si="9"/>
        <v>0.96774193548387089</v>
      </c>
    </row>
    <row r="162" spans="3:5" x14ac:dyDescent="0.3">
      <c r="C162">
        <f t="shared" si="7"/>
        <v>456</v>
      </c>
      <c r="D162">
        <f t="shared" si="8"/>
        <v>1.153179190751445</v>
      </c>
      <c r="E162">
        <f t="shared" si="9"/>
        <v>0.96744471744471749</v>
      </c>
    </row>
    <row r="163" spans="3:5" x14ac:dyDescent="0.3">
      <c r="C163">
        <f t="shared" si="7"/>
        <v>457</v>
      </c>
      <c r="D163">
        <f t="shared" si="8"/>
        <v>1.1544568747744497</v>
      </c>
      <c r="E163">
        <f t="shared" si="9"/>
        <v>0.96714768191587341</v>
      </c>
    </row>
    <row r="164" spans="3:5" x14ac:dyDescent="0.3">
      <c r="C164">
        <f t="shared" si="7"/>
        <v>458</v>
      </c>
      <c r="D164">
        <f t="shared" si="8"/>
        <v>1.1557317952415285</v>
      </c>
      <c r="E164">
        <f t="shared" si="9"/>
        <v>0.96685082872928185</v>
      </c>
    </row>
    <row r="165" spans="3:5" x14ac:dyDescent="0.3">
      <c r="C165">
        <f t="shared" si="7"/>
        <v>459</v>
      </c>
      <c r="D165">
        <f t="shared" si="8"/>
        <v>1.1570039611091105</v>
      </c>
      <c r="E165">
        <f t="shared" si="9"/>
        <v>0.96655415771709119</v>
      </c>
    </row>
    <row r="166" spans="3:5" x14ac:dyDescent="0.3">
      <c r="C166">
        <f t="shared" si="7"/>
        <v>460</v>
      </c>
      <c r="D166">
        <f t="shared" si="8"/>
        <v>1.1582733812949642</v>
      </c>
      <c r="E166">
        <f t="shared" si="9"/>
        <v>0.96625766871165641</v>
      </c>
    </row>
    <row r="167" spans="3:5" x14ac:dyDescent="0.3">
      <c r="C167">
        <f t="shared" si="7"/>
        <v>461</v>
      </c>
      <c r="D167">
        <f t="shared" si="8"/>
        <v>1.1595400646784046</v>
      </c>
      <c r="E167">
        <f t="shared" si="9"/>
        <v>0.96596136154553824</v>
      </c>
    </row>
    <row r="168" spans="3:5" x14ac:dyDescent="0.3">
      <c r="C168">
        <f t="shared" si="7"/>
        <v>462</v>
      </c>
      <c r="D168">
        <f t="shared" si="8"/>
        <v>1.1608040201005025</v>
      </c>
      <c r="E168">
        <f t="shared" si="9"/>
        <v>0.96566523605150212</v>
      </c>
    </row>
    <row r="169" spans="3:5" x14ac:dyDescent="0.3">
      <c r="C169">
        <f t="shared" si="7"/>
        <v>463</v>
      </c>
      <c r="D169">
        <f t="shared" si="8"/>
        <v>1.1620652563642884</v>
      </c>
      <c r="E169">
        <f t="shared" si="9"/>
        <v>0.9653692920625192</v>
      </c>
    </row>
    <row r="170" spans="3:5" x14ac:dyDescent="0.3">
      <c r="C170">
        <f t="shared" si="7"/>
        <v>464</v>
      </c>
      <c r="D170">
        <f t="shared" si="8"/>
        <v>1.1633237822349571</v>
      </c>
      <c r="E170">
        <f t="shared" si="9"/>
        <v>0.96507352941176472</v>
      </c>
    </row>
    <row r="171" spans="3:5" x14ac:dyDescent="0.3">
      <c r="C171">
        <f t="shared" si="7"/>
        <v>465</v>
      </c>
      <c r="D171">
        <f t="shared" si="8"/>
        <v>1.1645796064400715</v>
      </c>
      <c r="E171">
        <f t="shared" si="9"/>
        <v>0.96477794793261862</v>
      </c>
    </row>
    <row r="172" spans="3:5" x14ac:dyDescent="0.3">
      <c r="C172">
        <f t="shared" si="7"/>
        <v>466</v>
      </c>
      <c r="D172">
        <f t="shared" si="8"/>
        <v>1.1658327376697641</v>
      </c>
      <c r="E172">
        <f t="shared" si="9"/>
        <v>0.96448254745866513</v>
      </c>
    </row>
    <row r="173" spans="3:5" x14ac:dyDescent="0.3">
      <c r="C173">
        <f t="shared" si="7"/>
        <v>467</v>
      </c>
      <c r="D173">
        <f t="shared" si="8"/>
        <v>1.1670831845769369</v>
      </c>
      <c r="E173">
        <f t="shared" si="9"/>
        <v>0.96418732782369143</v>
      </c>
    </row>
    <row r="174" spans="3:5" x14ac:dyDescent="0.3">
      <c r="C174">
        <f t="shared" si="7"/>
        <v>468</v>
      </c>
      <c r="D174">
        <f t="shared" si="8"/>
        <v>1.1683309557774608</v>
      </c>
      <c r="E174">
        <f t="shared" si="9"/>
        <v>0.96389228886168898</v>
      </c>
    </row>
    <row r="175" spans="3:5" x14ac:dyDescent="0.3">
      <c r="C175">
        <f t="shared" si="7"/>
        <v>469</v>
      </c>
      <c r="D175">
        <f t="shared" si="8"/>
        <v>1.1695760598503742</v>
      </c>
      <c r="E175">
        <f t="shared" si="9"/>
        <v>0.96359743040685231</v>
      </c>
    </row>
    <row r="176" spans="3:5" x14ac:dyDescent="0.3">
      <c r="C176">
        <f t="shared" si="7"/>
        <v>470</v>
      </c>
      <c r="D176">
        <f t="shared" si="8"/>
        <v>1.1708185053380784</v>
      </c>
      <c r="E176">
        <f t="shared" si="9"/>
        <v>0.96330275229357798</v>
      </c>
    </row>
    <row r="177" spans="3:5" x14ac:dyDescent="0.3">
      <c r="C177">
        <f t="shared" si="7"/>
        <v>471</v>
      </c>
      <c r="D177">
        <f t="shared" si="8"/>
        <v>1.1720583007465339</v>
      </c>
      <c r="E177">
        <f t="shared" si="9"/>
        <v>0.96300825435646598</v>
      </c>
    </row>
    <row r="178" spans="3:5" x14ac:dyDescent="0.3">
      <c r="C178">
        <f t="shared" si="7"/>
        <v>472</v>
      </c>
      <c r="D178">
        <f t="shared" si="8"/>
        <v>1.1732954545454546</v>
      </c>
      <c r="E178">
        <f t="shared" si="9"/>
        <v>0.96271393643031788</v>
      </c>
    </row>
    <row r="179" spans="3:5" x14ac:dyDescent="0.3">
      <c r="C179">
        <f t="shared" si="7"/>
        <v>473</v>
      </c>
      <c r="D179">
        <f t="shared" si="8"/>
        <v>1.1745299751684994</v>
      </c>
      <c r="E179">
        <f t="shared" si="9"/>
        <v>0.96241979835013758</v>
      </c>
    </row>
    <row r="180" spans="3:5" x14ac:dyDescent="0.3">
      <c r="C180">
        <f t="shared" si="7"/>
        <v>474</v>
      </c>
      <c r="D180">
        <f t="shared" si="8"/>
        <v>1.1757618710134656</v>
      </c>
      <c r="E180">
        <f t="shared" si="9"/>
        <v>0.9621258399511301</v>
      </c>
    </row>
    <row r="181" spans="3:5" x14ac:dyDescent="0.3">
      <c r="C181">
        <f t="shared" si="7"/>
        <v>475</v>
      </c>
      <c r="D181">
        <f t="shared" si="8"/>
        <v>1.1769911504424779</v>
      </c>
      <c r="E181">
        <f t="shared" si="9"/>
        <v>0.96183206106870223</v>
      </c>
    </row>
    <row r="182" spans="3:5" x14ac:dyDescent="0.3">
      <c r="C182">
        <f t="shared" si="7"/>
        <v>476</v>
      </c>
      <c r="D182">
        <f t="shared" si="8"/>
        <v>1.1782178217821782</v>
      </c>
      <c r="E182">
        <f t="shared" si="9"/>
        <v>0.96153846153846156</v>
      </c>
    </row>
    <row r="183" spans="3:5" x14ac:dyDescent="0.3">
      <c r="C183">
        <f t="shared" si="7"/>
        <v>477</v>
      </c>
      <c r="D183">
        <f t="shared" si="8"/>
        <v>1.1794418933239137</v>
      </c>
      <c r="E183">
        <f t="shared" si="9"/>
        <v>0.96124504119621601</v>
      </c>
    </row>
    <row r="184" spans="3:5" x14ac:dyDescent="0.3">
      <c r="C184">
        <f t="shared" si="7"/>
        <v>478</v>
      </c>
      <c r="D184">
        <f t="shared" si="8"/>
        <v>1.1806633733239238</v>
      </c>
      <c r="E184">
        <f t="shared" si="9"/>
        <v>0.9609517998779743</v>
      </c>
    </row>
    <row r="185" spans="3:5" x14ac:dyDescent="0.3">
      <c r="C185">
        <f t="shared" si="7"/>
        <v>479</v>
      </c>
      <c r="D185">
        <f t="shared" si="8"/>
        <v>1.181882270003525</v>
      </c>
      <c r="E185">
        <f t="shared" si="9"/>
        <v>0.96065873741994512</v>
      </c>
    </row>
    <row r="186" spans="3:5" x14ac:dyDescent="0.3">
      <c r="C186">
        <f t="shared" si="7"/>
        <v>480</v>
      </c>
      <c r="D186">
        <f t="shared" si="8"/>
        <v>1.1830985915492958</v>
      </c>
      <c r="E186">
        <f t="shared" si="9"/>
        <v>0.96036585365853655</v>
      </c>
    </row>
    <row r="187" spans="3:5" x14ac:dyDescent="0.3">
      <c r="C187">
        <f t="shared" si="7"/>
        <v>481</v>
      </c>
      <c r="D187">
        <f t="shared" si="8"/>
        <v>1.1843123461132607</v>
      </c>
      <c r="E187">
        <f t="shared" si="9"/>
        <v>0.96007314843035663</v>
      </c>
    </row>
    <row r="188" spans="3:5" x14ac:dyDescent="0.3">
      <c r="C188">
        <f t="shared" si="7"/>
        <v>482</v>
      </c>
      <c r="D188">
        <f t="shared" si="8"/>
        <v>1.185523541813071</v>
      </c>
      <c r="E188">
        <f t="shared" si="9"/>
        <v>0.95978062157221211</v>
      </c>
    </row>
    <row r="189" spans="3:5" x14ac:dyDescent="0.3">
      <c r="C189">
        <f t="shared" si="7"/>
        <v>483</v>
      </c>
      <c r="D189">
        <f t="shared" si="8"/>
        <v>1.1867321867321867</v>
      </c>
      <c r="E189">
        <f t="shared" si="9"/>
        <v>0.95948827292110883</v>
      </c>
    </row>
    <row r="190" spans="3:5" x14ac:dyDescent="0.3">
      <c r="C190">
        <f t="shared" si="7"/>
        <v>484</v>
      </c>
      <c r="D190">
        <f t="shared" si="8"/>
        <v>1.1879382889200563</v>
      </c>
      <c r="E190">
        <f t="shared" si="9"/>
        <v>0.9591961023142509</v>
      </c>
    </row>
    <row r="191" spans="3:5" x14ac:dyDescent="0.3">
      <c r="C191">
        <f t="shared" si="7"/>
        <v>485</v>
      </c>
      <c r="D191">
        <f t="shared" si="8"/>
        <v>1.1891418563922942</v>
      </c>
      <c r="E191">
        <f t="shared" si="9"/>
        <v>0.95890410958904104</v>
      </c>
    </row>
    <row r="192" spans="3:5" x14ac:dyDescent="0.3">
      <c r="C192">
        <f t="shared" si="7"/>
        <v>486</v>
      </c>
      <c r="D192">
        <f t="shared" si="8"/>
        <v>1.1903428971308607</v>
      </c>
      <c r="E192">
        <f t="shared" si="9"/>
        <v>0.95861229458307984</v>
      </c>
    </row>
    <row r="193" spans="3:5" x14ac:dyDescent="0.3">
      <c r="C193">
        <f t="shared" si="7"/>
        <v>487</v>
      </c>
      <c r="D193">
        <f t="shared" si="8"/>
        <v>1.1915414190842364</v>
      </c>
      <c r="E193">
        <f t="shared" si="9"/>
        <v>0.95832065713416492</v>
      </c>
    </row>
    <row r="194" spans="3:5" x14ac:dyDescent="0.3">
      <c r="C194">
        <f t="shared" si="7"/>
        <v>488</v>
      </c>
      <c r="D194">
        <f t="shared" si="8"/>
        <v>1.1927374301675977</v>
      </c>
      <c r="E194">
        <f t="shared" si="9"/>
        <v>0.95802919708029188</v>
      </c>
    </row>
    <row r="195" spans="3:5" x14ac:dyDescent="0.3">
      <c r="C195">
        <f t="shared" ref="C195:C258" si="10">+C194+1</f>
        <v>489</v>
      </c>
      <c r="D195">
        <f t="shared" ref="D195:D258" si="11" xml:space="preserve"> $B$10* C195 / (350 * ($B$10 - 1) + C195)</f>
        <v>1.1939309382629926</v>
      </c>
      <c r="E195">
        <f t="shared" ref="E195:E258" si="12" xml:space="preserve"> $B$14 / (1 + ($B$14 - 1) * C195/ 350)</f>
        <v>0.95773791425965338</v>
      </c>
    </row>
    <row r="196" spans="3:5" x14ac:dyDescent="0.3">
      <c r="C196">
        <f t="shared" si="10"/>
        <v>490</v>
      </c>
      <c r="D196">
        <f t="shared" si="11"/>
        <v>1.1951219512195124</v>
      </c>
      <c r="E196">
        <f t="shared" si="12"/>
        <v>0.95744680851063824</v>
      </c>
    </row>
    <row r="197" spans="3:5" x14ac:dyDescent="0.3">
      <c r="C197">
        <f t="shared" si="10"/>
        <v>491</v>
      </c>
      <c r="D197">
        <f t="shared" si="11"/>
        <v>1.1963104768534634</v>
      </c>
      <c r="E197">
        <f t="shared" si="12"/>
        <v>0.95715587967183235</v>
      </c>
    </row>
    <row r="198" spans="3:5" x14ac:dyDescent="0.3">
      <c r="C198">
        <f t="shared" si="10"/>
        <v>492</v>
      </c>
      <c r="D198">
        <f t="shared" si="11"/>
        <v>1.1974965229485397</v>
      </c>
      <c r="E198">
        <f t="shared" si="12"/>
        <v>0.95686512758201703</v>
      </c>
    </row>
    <row r="199" spans="3:5" x14ac:dyDescent="0.3">
      <c r="C199">
        <f t="shared" si="10"/>
        <v>493</v>
      </c>
      <c r="D199">
        <f t="shared" si="11"/>
        <v>1.1986800972559917</v>
      </c>
      <c r="E199">
        <f t="shared" si="12"/>
        <v>0.95657455208016995</v>
      </c>
    </row>
    <row r="200" spans="3:5" x14ac:dyDescent="0.3">
      <c r="C200">
        <f t="shared" si="10"/>
        <v>494</v>
      </c>
      <c r="D200">
        <f t="shared" si="11"/>
        <v>1.1998612074947954</v>
      </c>
      <c r="E200">
        <f t="shared" si="12"/>
        <v>0.95628415300546454</v>
      </c>
    </row>
    <row r="201" spans="3:5" x14ac:dyDescent="0.3">
      <c r="C201">
        <f t="shared" si="10"/>
        <v>495</v>
      </c>
      <c r="D201">
        <f t="shared" si="11"/>
        <v>1.2010398613518196</v>
      </c>
      <c r="E201">
        <f t="shared" si="12"/>
        <v>0.95599393019726853</v>
      </c>
    </row>
    <row r="202" spans="3:5" x14ac:dyDescent="0.3">
      <c r="C202">
        <f t="shared" si="10"/>
        <v>496</v>
      </c>
      <c r="D202">
        <f t="shared" si="11"/>
        <v>1.2022160664819945</v>
      </c>
      <c r="E202">
        <f t="shared" si="12"/>
        <v>0.95570388349514568</v>
      </c>
    </row>
    <row r="203" spans="3:5" x14ac:dyDescent="0.3">
      <c r="C203">
        <f t="shared" si="10"/>
        <v>497</v>
      </c>
      <c r="D203">
        <f t="shared" si="11"/>
        <v>1.2033898305084747</v>
      </c>
      <c r="E203">
        <f t="shared" si="12"/>
        <v>0.95541401273885351</v>
      </c>
    </row>
    <row r="204" spans="3:5" x14ac:dyDescent="0.3">
      <c r="C204">
        <f t="shared" si="10"/>
        <v>498</v>
      </c>
      <c r="D204">
        <f t="shared" si="11"/>
        <v>1.2045611610228057</v>
      </c>
      <c r="E204">
        <f t="shared" si="12"/>
        <v>0.95512431776834439</v>
      </c>
    </row>
    <row r="205" spans="3:5" x14ac:dyDescent="0.3">
      <c r="C205">
        <f t="shared" si="10"/>
        <v>499</v>
      </c>
      <c r="D205">
        <f t="shared" si="11"/>
        <v>1.2057300655850882</v>
      </c>
      <c r="E205">
        <f t="shared" si="12"/>
        <v>0.95483479842376484</v>
      </c>
    </row>
    <row r="206" spans="3:5" x14ac:dyDescent="0.3">
      <c r="C206">
        <f t="shared" si="10"/>
        <v>500</v>
      </c>
      <c r="D206">
        <f t="shared" si="11"/>
        <v>1.2068965517241379</v>
      </c>
      <c r="E206">
        <f t="shared" si="12"/>
        <v>0.95454545454545447</v>
      </c>
    </row>
    <row r="207" spans="3:5" x14ac:dyDescent="0.3">
      <c r="C207">
        <f t="shared" si="10"/>
        <v>501</v>
      </c>
      <c r="D207">
        <f t="shared" si="11"/>
        <v>1.2080606269376506</v>
      </c>
      <c r="E207">
        <f t="shared" si="12"/>
        <v>0.95425628597394718</v>
      </c>
    </row>
    <row r="208" spans="3:5" x14ac:dyDescent="0.3">
      <c r="C208">
        <f t="shared" si="10"/>
        <v>502</v>
      </c>
      <c r="D208">
        <f t="shared" si="11"/>
        <v>1.2092222986923606</v>
      </c>
      <c r="E208">
        <f t="shared" si="12"/>
        <v>0.9539672925499697</v>
      </c>
    </row>
    <row r="209" spans="3:5" x14ac:dyDescent="0.3">
      <c r="C209">
        <f t="shared" si="10"/>
        <v>503</v>
      </c>
      <c r="D209">
        <f t="shared" si="11"/>
        <v>1.2103815744242008</v>
      </c>
      <c r="E209">
        <f t="shared" si="12"/>
        <v>0.9536784741144414</v>
      </c>
    </row>
    <row r="210" spans="3:5" x14ac:dyDescent="0.3">
      <c r="C210">
        <f t="shared" si="10"/>
        <v>504</v>
      </c>
      <c r="D210">
        <f t="shared" si="11"/>
        <v>1.2115384615384615</v>
      </c>
      <c r="E210">
        <f t="shared" si="12"/>
        <v>0.95338983050847459</v>
      </c>
    </row>
    <row r="211" spans="3:5" x14ac:dyDescent="0.3">
      <c r="C211">
        <f t="shared" si="10"/>
        <v>505</v>
      </c>
      <c r="D211">
        <f t="shared" si="11"/>
        <v>1.2126929674099487</v>
      </c>
      <c r="E211">
        <f t="shared" si="12"/>
        <v>0.95310136157337366</v>
      </c>
    </row>
    <row r="212" spans="3:5" x14ac:dyDescent="0.3">
      <c r="C212">
        <f t="shared" si="10"/>
        <v>506</v>
      </c>
      <c r="D212">
        <f t="shared" si="11"/>
        <v>1.2138450993831391</v>
      </c>
      <c r="E212">
        <f t="shared" si="12"/>
        <v>0.9528130671506353</v>
      </c>
    </row>
    <row r="213" spans="3:5" x14ac:dyDescent="0.3">
      <c r="C213">
        <f t="shared" si="10"/>
        <v>507</v>
      </c>
      <c r="D213">
        <f t="shared" si="11"/>
        <v>1.2149948647723381</v>
      </c>
      <c r="E213">
        <f t="shared" si="12"/>
        <v>0.95252494708194735</v>
      </c>
    </row>
    <row r="214" spans="3:5" x14ac:dyDescent="0.3">
      <c r="C214">
        <f t="shared" si="10"/>
        <v>508</v>
      </c>
      <c r="D214">
        <f t="shared" si="11"/>
        <v>1.2161422708618332</v>
      </c>
      <c r="E214">
        <f t="shared" si="12"/>
        <v>0.95223700120918975</v>
      </c>
    </row>
    <row r="215" spans="3:5" x14ac:dyDescent="0.3">
      <c r="C215">
        <f t="shared" si="10"/>
        <v>509</v>
      </c>
      <c r="D215">
        <f t="shared" si="11"/>
        <v>1.2172873249060472</v>
      </c>
      <c r="E215">
        <f t="shared" si="12"/>
        <v>0.95194922937443338</v>
      </c>
    </row>
    <row r="216" spans="3:5" x14ac:dyDescent="0.3">
      <c r="C216">
        <f t="shared" si="10"/>
        <v>510</v>
      </c>
      <c r="D216">
        <f t="shared" si="11"/>
        <v>1.2184300341296928</v>
      </c>
      <c r="E216">
        <f t="shared" si="12"/>
        <v>0.95166163141993954</v>
      </c>
    </row>
    <row r="217" spans="3:5" x14ac:dyDescent="0.3">
      <c r="C217">
        <f t="shared" si="10"/>
        <v>511</v>
      </c>
      <c r="D217">
        <f t="shared" si="11"/>
        <v>1.2195704057279237</v>
      </c>
      <c r="E217">
        <f t="shared" si="12"/>
        <v>0.95137420718816057</v>
      </c>
    </row>
    <row r="218" spans="3:5" x14ac:dyDescent="0.3">
      <c r="C218">
        <f t="shared" si="10"/>
        <v>512</v>
      </c>
      <c r="D218">
        <f t="shared" si="11"/>
        <v>1.2207084468664851</v>
      </c>
      <c r="E218">
        <f t="shared" si="12"/>
        <v>0.95108695652173914</v>
      </c>
    </row>
    <row r="219" spans="3:5" x14ac:dyDescent="0.3">
      <c r="C219">
        <f t="shared" si="10"/>
        <v>513</v>
      </c>
      <c r="D219">
        <f t="shared" si="11"/>
        <v>1.2218441646818645</v>
      </c>
      <c r="E219">
        <f t="shared" si="12"/>
        <v>0.9507998792635074</v>
      </c>
    </row>
    <row r="220" spans="3:5" x14ac:dyDescent="0.3">
      <c r="C220">
        <f t="shared" si="10"/>
        <v>514</v>
      </c>
      <c r="D220">
        <f t="shared" si="11"/>
        <v>1.2229775662814413</v>
      </c>
      <c r="E220">
        <f t="shared" si="12"/>
        <v>0.9505129752564877</v>
      </c>
    </row>
    <row r="221" spans="3:5" x14ac:dyDescent="0.3">
      <c r="C221">
        <f t="shared" si="10"/>
        <v>515</v>
      </c>
      <c r="D221">
        <f t="shared" si="11"/>
        <v>1.2241086587436334</v>
      </c>
      <c r="E221">
        <f t="shared" si="12"/>
        <v>0.95022624434389136</v>
      </c>
    </row>
    <row r="222" spans="3:5" x14ac:dyDescent="0.3">
      <c r="C222">
        <f t="shared" si="10"/>
        <v>516</v>
      </c>
      <c r="D222">
        <f t="shared" si="11"/>
        <v>1.225237449118046</v>
      </c>
      <c r="E222">
        <f t="shared" si="12"/>
        <v>0.94993968636911952</v>
      </c>
    </row>
    <row r="223" spans="3:5" x14ac:dyDescent="0.3">
      <c r="C223">
        <f t="shared" si="10"/>
        <v>517</v>
      </c>
      <c r="D223">
        <f t="shared" si="11"/>
        <v>1.2263639444256185</v>
      </c>
      <c r="E223">
        <f t="shared" si="12"/>
        <v>0.9496533011757613</v>
      </c>
    </row>
    <row r="224" spans="3:5" x14ac:dyDescent="0.3">
      <c r="C224">
        <f t="shared" si="10"/>
        <v>518</v>
      </c>
      <c r="D224">
        <f t="shared" si="11"/>
        <v>1.2274881516587679</v>
      </c>
      <c r="E224">
        <f t="shared" si="12"/>
        <v>0.94936708860759489</v>
      </c>
    </row>
    <row r="225" spans="3:5" x14ac:dyDescent="0.3">
      <c r="C225">
        <f t="shared" si="10"/>
        <v>519</v>
      </c>
      <c r="D225">
        <f t="shared" si="11"/>
        <v>1.2286100777815352</v>
      </c>
      <c r="E225">
        <f t="shared" si="12"/>
        <v>0.94908104850858699</v>
      </c>
    </row>
    <row r="226" spans="3:5" x14ac:dyDescent="0.3">
      <c r="C226">
        <f t="shared" si="10"/>
        <v>520</v>
      </c>
      <c r="D226">
        <f t="shared" si="11"/>
        <v>1.2297297297297298</v>
      </c>
      <c r="E226">
        <f t="shared" si="12"/>
        <v>0.9487951807228916</v>
      </c>
    </row>
    <row r="227" spans="3:5" x14ac:dyDescent="0.3">
      <c r="C227">
        <f t="shared" si="10"/>
        <v>521</v>
      </c>
      <c r="D227">
        <f t="shared" si="11"/>
        <v>1.23084711441107</v>
      </c>
      <c r="E227">
        <f t="shared" si="12"/>
        <v>0.94850948509485089</v>
      </c>
    </row>
    <row r="228" spans="3:5" x14ac:dyDescent="0.3">
      <c r="C228">
        <f t="shared" si="10"/>
        <v>522</v>
      </c>
      <c r="D228">
        <f t="shared" si="11"/>
        <v>1.2319622387053271</v>
      </c>
      <c r="E228">
        <f t="shared" si="12"/>
        <v>0.94822396146899457</v>
      </c>
    </row>
    <row r="229" spans="3:5" x14ac:dyDescent="0.3">
      <c r="C229">
        <f t="shared" si="10"/>
        <v>523</v>
      </c>
      <c r="D229">
        <f t="shared" si="11"/>
        <v>1.2330751094644663</v>
      </c>
      <c r="E229">
        <f t="shared" si="12"/>
        <v>0.94793860969003907</v>
      </c>
    </row>
    <row r="230" spans="3:5" x14ac:dyDescent="0.3">
      <c r="C230">
        <f t="shared" si="10"/>
        <v>524</v>
      </c>
      <c r="D230">
        <f t="shared" si="11"/>
        <v>1.2341857335127859</v>
      </c>
      <c r="E230">
        <f t="shared" si="12"/>
        <v>0.94765342960288812</v>
      </c>
    </row>
    <row r="231" spans="3:5" x14ac:dyDescent="0.3">
      <c r="C231">
        <f t="shared" si="10"/>
        <v>525</v>
      </c>
      <c r="D231">
        <f t="shared" si="11"/>
        <v>1.2352941176470589</v>
      </c>
      <c r="E231">
        <f t="shared" si="12"/>
        <v>0.94736842105263153</v>
      </c>
    </row>
    <row r="232" spans="3:5" x14ac:dyDescent="0.3">
      <c r="C232">
        <f t="shared" si="10"/>
        <v>526</v>
      </c>
      <c r="D232">
        <f t="shared" si="11"/>
        <v>1.2364002686366691</v>
      </c>
      <c r="E232">
        <f t="shared" si="12"/>
        <v>0.94708358388454594</v>
      </c>
    </row>
    <row r="233" spans="3:5" x14ac:dyDescent="0.3">
      <c r="C233">
        <f t="shared" si="10"/>
        <v>527</v>
      </c>
      <c r="D233">
        <f t="shared" si="11"/>
        <v>1.2375041932237505</v>
      </c>
      <c r="E233">
        <f t="shared" si="12"/>
        <v>0.94679891794409377</v>
      </c>
    </row>
    <row r="234" spans="3:5" x14ac:dyDescent="0.3">
      <c r="C234">
        <f t="shared" si="10"/>
        <v>528</v>
      </c>
      <c r="D234">
        <f t="shared" si="11"/>
        <v>1.2386058981233243</v>
      </c>
      <c r="E234">
        <f t="shared" si="12"/>
        <v>0.94651442307692302</v>
      </c>
    </row>
    <row r="235" spans="3:5" x14ac:dyDescent="0.3">
      <c r="C235">
        <f t="shared" si="10"/>
        <v>529</v>
      </c>
      <c r="D235">
        <f t="shared" si="11"/>
        <v>1.2397053900234349</v>
      </c>
      <c r="E235">
        <f t="shared" si="12"/>
        <v>0.94623009912886757</v>
      </c>
    </row>
    <row r="236" spans="3:5" x14ac:dyDescent="0.3">
      <c r="C236">
        <f t="shared" si="10"/>
        <v>530</v>
      </c>
      <c r="D236">
        <f t="shared" si="11"/>
        <v>1.2408026755852843</v>
      </c>
      <c r="E236">
        <f t="shared" si="12"/>
        <v>0.94594594594594594</v>
      </c>
    </row>
    <row r="237" spans="3:5" x14ac:dyDescent="0.3">
      <c r="C237">
        <f t="shared" si="10"/>
        <v>531</v>
      </c>
      <c r="D237">
        <f t="shared" si="11"/>
        <v>1.2418977614433677</v>
      </c>
      <c r="E237">
        <f t="shared" si="12"/>
        <v>0.94566196337436204</v>
      </c>
    </row>
    <row r="238" spans="3:5" x14ac:dyDescent="0.3">
      <c r="C238">
        <f t="shared" si="10"/>
        <v>532</v>
      </c>
      <c r="D238">
        <f t="shared" si="11"/>
        <v>1.2429906542056075</v>
      </c>
      <c r="E238">
        <f t="shared" si="12"/>
        <v>0.94537815126050428</v>
      </c>
    </row>
    <row r="239" spans="3:5" x14ac:dyDescent="0.3">
      <c r="C239">
        <f t="shared" si="10"/>
        <v>533</v>
      </c>
      <c r="D239">
        <f t="shared" si="11"/>
        <v>1.2440813604534846</v>
      </c>
      <c r="E239">
        <f t="shared" si="12"/>
        <v>0.94509450945094509</v>
      </c>
    </row>
    <row r="240" spans="3:5" x14ac:dyDescent="0.3">
      <c r="C240">
        <f t="shared" si="10"/>
        <v>534</v>
      </c>
      <c r="D240">
        <f t="shared" si="11"/>
        <v>1.2451698867421719</v>
      </c>
      <c r="E240">
        <f t="shared" si="12"/>
        <v>0.94481103779244147</v>
      </c>
    </row>
    <row r="241" spans="3:5" x14ac:dyDescent="0.3">
      <c r="C241">
        <f t="shared" si="10"/>
        <v>535</v>
      </c>
      <c r="D241">
        <f t="shared" si="11"/>
        <v>1.2462562396006656</v>
      </c>
      <c r="E241">
        <f t="shared" si="12"/>
        <v>0.94452773613193408</v>
      </c>
    </row>
    <row r="242" spans="3:5" x14ac:dyDescent="0.3">
      <c r="C242">
        <f t="shared" si="10"/>
        <v>536</v>
      </c>
      <c r="D242">
        <f t="shared" si="11"/>
        <v>1.2473404255319149</v>
      </c>
      <c r="E242">
        <f t="shared" si="12"/>
        <v>0.94424460431654667</v>
      </c>
    </row>
    <row r="243" spans="3:5" x14ac:dyDescent="0.3">
      <c r="C243">
        <f t="shared" si="10"/>
        <v>537</v>
      </c>
      <c r="D243">
        <f t="shared" si="11"/>
        <v>1.2484224510129525</v>
      </c>
      <c r="E243">
        <f t="shared" si="12"/>
        <v>0.94396164219358714</v>
      </c>
    </row>
    <row r="244" spans="3:5" x14ac:dyDescent="0.3">
      <c r="C244">
        <f t="shared" si="10"/>
        <v>538</v>
      </c>
      <c r="D244">
        <f t="shared" si="11"/>
        <v>1.2495023224950232</v>
      </c>
      <c r="E244">
        <f t="shared" si="12"/>
        <v>0.94367884961054527</v>
      </c>
    </row>
    <row r="245" spans="3:5" x14ac:dyDescent="0.3">
      <c r="C245">
        <f t="shared" si="10"/>
        <v>539</v>
      </c>
      <c r="D245">
        <f t="shared" si="11"/>
        <v>1.2505800464037122</v>
      </c>
      <c r="E245">
        <f t="shared" si="12"/>
        <v>0.94339622641509446</v>
      </c>
    </row>
    <row r="246" spans="3:5" x14ac:dyDescent="0.3">
      <c r="C246">
        <f t="shared" si="10"/>
        <v>540</v>
      </c>
      <c r="D246">
        <f t="shared" si="11"/>
        <v>1.2516556291390728</v>
      </c>
      <c r="E246">
        <f t="shared" si="12"/>
        <v>0.94311377245508987</v>
      </c>
    </row>
    <row r="247" spans="3:5" x14ac:dyDescent="0.3">
      <c r="C247">
        <f t="shared" si="10"/>
        <v>541</v>
      </c>
      <c r="D247">
        <f t="shared" si="11"/>
        <v>1.2527290770757527</v>
      </c>
      <c r="E247">
        <f t="shared" si="12"/>
        <v>0.94283148757856927</v>
      </c>
    </row>
    <row r="248" spans="3:5" x14ac:dyDescent="0.3">
      <c r="C248">
        <f t="shared" si="10"/>
        <v>542</v>
      </c>
      <c r="D248">
        <f t="shared" si="11"/>
        <v>1.2538003965631197</v>
      </c>
      <c r="E248">
        <f t="shared" si="12"/>
        <v>0.9425493716337523</v>
      </c>
    </row>
    <row r="249" spans="3:5" x14ac:dyDescent="0.3">
      <c r="C249">
        <f t="shared" si="10"/>
        <v>543</v>
      </c>
      <c r="D249">
        <f t="shared" si="11"/>
        <v>1.2548695939253878</v>
      </c>
      <c r="E249">
        <f t="shared" si="12"/>
        <v>0.94226742446903977</v>
      </c>
    </row>
    <row r="250" spans="3:5" x14ac:dyDescent="0.3">
      <c r="C250">
        <f t="shared" si="10"/>
        <v>544</v>
      </c>
      <c r="D250">
        <f t="shared" si="11"/>
        <v>1.2559366754617416</v>
      </c>
      <c r="E250">
        <f t="shared" si="12"/>
        <v>0.94198564593301426</v>
      </c>
    </row>
    <row r="251" spans="3:5" x14ac:dyDescent="0.3">
      <c r="C251">
        <f t="shared" si="10"/>
        <v>545</v>
      </c>
      <c r="D251">
        <f t="shared" si="11"/>
        <v>1.257001647446458</v>
      </c>
      <c r="E251">
        <f t="shared" si="12"/>
        <v>0.94170403587443952</v>
      </c>
    </row>
    <row r="252" spans="3:5" x14ac:dyDescent="0.3">
      <c r="C252">
        <f t="shared" si="10"/>
        <v>546</v>
      </c>
      <c r="D252">
        <f t="shared" si="11"/>
        <v>1.2580645161290323</v>
      </c>
      <c r="E252">
        <f t="shared" si="12"/>
        <v>0.94142259414225937</v>
      </c>
    </row>
    <row r="253" spans="3:5" x14ac:dyDescent="0.3">
      <c r="C253">
        <f t="shared" si="10"/>
        <v>547</v>
      </c>
      <c r="D253">
        <f t="shared" si="11"/>
        <v>1.259125287734298</v>
      </c>
      <c r="E253">
        <f t="shared" si="12"/>
        <v>0.94114132058559907</v>
      </c>
    </row>
    <row r="254" spans="3:5" x14ac:dyDescent="0.3">
      <c r="C254">
        <f t="shared" si="10"/>
        <v>548</v>
      </c>
      <c r="D254">
        <f t="shared" si="11"/>
        <v>1.2601839684625493</v>
      </c>
      <c r="E254">
        <f t="shared" si="12"/>
        <v>0.94086021505376338</v>
      </c>
    </row>
    <row r="255" spans="3:5" x14ac:dyDescent="0.3">
      <c r="C255">
        <f t="shared" si="10"/>
        <v>549</v>
      </c>
      <c r="D255">
        <f t="shared" si="11"/>
        <v>1.2612405644896618</v>
      </c>
      <c r="E255">
        <f t="shared" si="12"/>
        <v>0.94057927739623781</v>
      </c>
    </row>
    <row r="256" spans="3:5" x14ac:dyDescent="0.3">
      <c r="C256">
        <f t="shared" si="10"/>
        <v>550</v>
      </c>
      <c r="D256">
        <f t="shared" si="11"/>
        <v>1.2622950819672132</v>
      </c>
      <c r="E256">
        <f t="shared" si="12"/>
        <v>0.94029850746268662</v>
      </c>
    </row>
    <row r="257" spans="3:5" x14ac:dyDescent="0.3">
      <c r="C257">
        <f t="shared" si="10"/>
        <v>551</v>
      </c>
      <c r="D257">
        <f t="shared" si="11"/>
        <v>1.2633475270226007</v>
      </c>
      <c r="E257">
        <f t="shared" si="12"/>
        <v>0.94001790510295424</v>
      </c>
    </row>
    <row r="258" spans="3:5" x14ac:dyDescent="0.3">
      <c r="C258">
        <f t="shared" si="10"/>
        <v>552</v>
      </c>
      <c r="D258">
        <f t="shared" si="11"/>
        <v>1.2643979057591623</v>
      </c>
      <c r="E258">
        <f t="shared" si="12"/>
        <v>0.93973747016706455</v>
      </c>
    </row>
    <row r="259" spans="3:5" x14ac:dyDescent="0.3">
      <c r="C259">
        <f t="shared" ref="C259:C322" si="13">+C258+1</f>
        <v>553</v>
      </c>
      <c r="D259">
        <f t="shared" ref="D259:D322" si="14" xml:space="preserve"> $B$10* C259 / (350 * ($B$10 - 1) + C259)</f>
        <v>1.2654462242562929</v>
      </c>
      <c r="E259">
        <f t="shared" ref="E259:E322" si="15" xml:space="preserve"> $B$14 / (1 + ($B$14 - 1) * C259/ 350)</f>
        <v>0.93945720250521925</v>
      </c>
    </row>
    <row r="260" spans="3:5" x14ac:dyDescent="0.3">
      <c r="C260">
        <f t="shared" si="13"/>
        <v>554</v>
      </c>
      <c r="D260">
        <f t="shared" si="14"/>
        <v>1.2664924885695623</v>
      </c>
      <c r="E260">
        <f t="shared" si="15"/>
        <v>0.93917710196779958</v>
      </c>
    </row>
    <row r="261" spans="3:5" x14ac:dyDescent="0.3">
      <c r="C261">
        <f t="shared" si="13"/>
        <v>555</v>
      </c>
      <c r="D261">
        <f t="shared" si="14"/>
        <v>1.2675367047308319</v>
      </c>
      <c r="E261">
        <f t="shared" si="15"/>
        <v>0.93889716840536519</v>
      </c>
    </row>
    <row r="262" spans="3:5" x14ac:dyDescent="0.3">
      <c r="C262">
        <f t="shared" si="13"/>
        <v>556</v>
      </c>
      <c r="D262">
        <f t="shared" si="14"/>
        <v>1.2685788787483705</v>
      </c>
      <c r="E262">
        <f t="shared" si="15"/>
        <v>0.93861740166865315</v>
      </c>
    </row>
    <row r="263" spans="3:5" x14ac:dyDescent="0.3">
      <c r="C263">
        <f t="shared" si="13"/>
        <v>557</v>
      </c>
      <c r="D263">
        <f t="shared" si="14"/>
        <v>1.2696190166069685</v>
      </c>
      <c r="E263">
        <f t="shared" si="15"/>
        <v>0.93833780160857916</v>
      </c>
    </row>
    <row r="264" spans="3:5" x14ac:dyDescent="0.3">
      <c r="C264">
        <f t="shared" si="13"/>
        <v>558</v>
      </c>
      <c r="D264">
        <f t="shared" si="14"/>
        <v>1.2706571242680547</v>
      </c>
      <c r="E264">
        <f t="shared" si="15"/>
        <v>0.93805836807623588</v>
      </c>
    </row>
    <row r="265" spans="3:5" x14ac:dyDescent="0.3">
      <c r="C265">
        <f t="shared" si="13"/>
        <v>559</v>
      </c>
      <c r="D265">
        <f t="shared" si="14"/>
        <v>1.2716932076698084</v>
      </c>
      <c r="E265">
        <f t="shared" si="15"/>
        <v>0.93777910092289363</v>
      </c>
    </row>
    <row r="266" spans="3:5" x14ac:dyDescent="0.3">
      <c r="C266">
        <f t="shared" si="13"/>
        <v>560</v>
      </c>
      <c r="D266">
        <f t="shared" si="14"/>
        <v>1.2727272727272727</v>
      </c>
      <c r="E266">
        <f t="shared" si="15"/>
        <v>0.9375</v>
      </c>
    </row>
    <row r="267" spans="3:5" x14ac:dyDescent="0.3">
      <c r="C267">
        <f t="shared" si="13"/>
        <v>561</v>
      </c>
      <c r="D267">
        <f t="shared" si="14"/>
        <v>1.2737593253324684</v>
      </c>
      <c r="E267">
        <f t="shared" si="15"/>
        <v>0.9372210651591788</v>
      </c>
    </row>
    <row r="268" spans="3:5" x14ac:dyDescent="0.3">
      <c r="C268">
        <f t="shared" si="13"/>
        <v>562</v>
      </c>
      <c r="D268">
        <f t="shared" si="14"/>
        <v>1.2747893713545044</v>
      </c>
      <c r="E268">
        <f t="shared" si="15"/>
        <v>0.93694229625223091</v>
      </c>
    </row>
    <row r="269" spans="3:5" x14ac:dyDescent="0.3">
      <c r="C269">
        <f t="shared" si="13"/>
        <v>563</v>
      </c>
      <c r="D269">
        <f t="shared" si="14"/>
        <v>1.2758174166396892</v>
      </c>
      <c r="E269">
        <f t="shared" si="15"/>
        <v>0.93666369313113296</v>
      </c>
    </row>
    <row r="270" spans="3:5" x14ac:dyDescent="0.3">
      <c r="C270">
        <f t="shared" si="13"/>
        <v>564</v>
      </c>
      <c r="D270">
        <f t="shared" si="14"/>
        <v>1.2768434670116429</v>
      </c>
      <c r="E270">
        <f t="shared" si="15"/>
        <v>0.93638525564803798</v>
      </c>
    </row>
    <row r="271" spans="3:5" x14ac:dyDescent="0.3">
      <c r="C271">
        <f t="shared" si="13"/>
        <v>565</v>
      </c>
      <c r="D271">
        <f t="shared" si="14"/>
        <v>1.2778675282714056</v>
      </c>
      <c r="E271">
        <f t="shared" si="15"/>
        <v>0.93610698365527489</v>
      </c>
    </row>
    <row r="272" spans="3:5" x14ac:dyDescent="0.3">
      <c r="C272">
        <f t="shared" si="13"/>
        <v>566</v>
      </c>
      <c r="D272">
        <f t="shared" si="14"/>
        <v>1.2788896061975468</v>
      </c>
      <c r="E272">
        <f t="shared" si="15"/>
        <v>0.93582887700534756</v>
      </c>
    </row>
    <row r="273" spans="3:5" x14ac:dyDescent="0.3">
      <c r="C273">
        <f t="shared" si="13"/>
        <v>567</v>
      </c>
      <c r="D273">
        <f t="shared" si="14"/>
        <v>1.2799097065462754</v>
      </c>
      <c r="E273">
        <f t="shared" si="15"/>
        <v>0.93555093555093549</v>
      </c>
    </row>
    <row r="274" spans="3:5" x14ac:dyDescent="0.3">
      <c r="C274">
        <f t="shared" si="13"/>
        <v>568</v>
      </c>
      <c r="D274">
        <f t="shared" si="14"/>
        <v>1.2809278350515465</v>
      </c>
      <c r="E274">
        <f t="shared" si="15"/>
        <v>0.93527315914489317</v>
      </c>
    </row>
    <row r="275" spans="3:5" x14ac:dyDescent="0.3">
      <c r="C275">
        <f t="shared" si="13"/>
        <v>569</v>
      </c>
      <c r="D275">
        <f t="shared" si="14"/>
        <v>1.281943997425169</v>
      </c>
      <c r="E275">
        <f t="shared" si="15"/>
        <v>0.93499554764024928</v>
      </c>
    </row>
    <row r="276" spans="3:5" x14ac:dyDescent="0.3">
      <c r="C276">
        <f t="shared" si="13"/>
        <v>570</v>
      </c>
      <c r="D276">
        <f t="shared" si="14"/>
        <v>1.2829581993569132</v>
      </c>
      <c r="E276">
        <f t="shared" si="15"/>
        <v>0.93471810089020779</v>
      </c>
    </row>
    <row r="277" spans="3:5" x14ac:dyDescent="0.3">
      <c r="C277">
        <f t="shared" si="13"/>
        <v>571</v>
      </c>
      <c r="D277">
        <f t="shared" si="14"/>
        <v>1.2839704465146162</v>
      </c>
      <c r="E277">
        <f t="shared" si="15"/>
        <v>0.93444081874814588</v>
      </c>
    </row>
    <row r="278" spans="3:5" x14ac:dyDescent="0.3">
      <c r="C278">
        <f t="shared" si="13"/>
        <v>572</v>
      </c>
      <c r="D278">
        <f t="shared" si="14"/>
        <v>1.2849807445442876</v>
      </c>
      <c r="E278">
        <f t="shared" si="15"/>
        <v>0.9341637010676157</v>
      </c>
    </row>
    <row r="279" spans="3:5" x14ac:dyDescent="0.3">
      <c r="C279">
        <f t="shared" si="13"/>
        <v>573</v>
      </c>
      <c r="D279">
        <f t="shared" si="14"/>
        <v>1.2859890990702147</v>
      </c>
      <c r="E279">
        <f t="shared" si="15"/>
        <v>0.93388674770234215</v>
      </c>
    </row>
    <row r="280" spans="3:5" x14ac:dyDescent="0.3">
      <c r="C280">
        <f t="shared" si="13"/>
        <v>574</v>
      </c>
      <c r="D280">
        <f t="shared" si="14"/>
        <v>1.2869955156950674</v>
      </c>
      <c r="E280">
        <f t="shared" si="15"/>
        <v>0.93360995850622397</v>
      </c>
    </row>
    <row r="281" spans="3:5" x14ac:dyDescent="0.3">
      <c r="C281">
        <f t="shared" si="13"/>
        <v>575</v>
      </c>
      <c r="D281">
        <f t="shared" si="14"/>
        <v>1.288</v>
      </c>
      <c r="E281">
        <f t="shared" si="15"/>
        <v>0.93333333333333335</v>
      </c>
    </row>
    <row r="282" spans="3:5" x14ac:dyDescent="0.3">
      <c r="C282">
        <f t="shared" si="13"/>
        <v>576</v>
      </c>
      <c r="D282">
        <f t="shared" si="14"/>
        <v>1.289002557544757</v>
      </c>
      <c r="E282">
        <f t="shared" si="15"/>
        <v>0.93305687203791465</v>
      </c>
    </row>
    <row r="283" spans="3:5" x14ac:dyDescent="0.3">
      <c r="C283">
        <f t="shared" si="13"/>
        <v>577</v>
      </c>
      <c r="D283">
        <f t="shared" si="14"/>
        <v>1.2900031938677741</v>
      </c>
      <c r="E283">
        <f t="shared" si="15"/>
        <v>0.93278057447438545</v>
      </c>
    </row>
    <row r="284" spans="3:5" x14ac:dyDescent="0.3">
      <c r="C284">
        <f t="shared" si="13"/>
        <v>578</v>
      </c>
      <c r="D284">
        <f t="shared" si="14"/>
        <v>1.2910019144862797</v>
      </c>
      <c r="E284">
        <f t="shared" si="15"/>
        <v>0.93250444049733572</v>
      </c>
    </row>
    <row r="285" spans="3:5" x14ac:dyDescent="0.3">
      <c r="C285">
        <f t="shared" si="13"/>
        <v>579</v>
      </c>
      <c r="D285">
        <f t="shared" si="14"/>
        <v>1.2919987248963978</v>
      </c>
      <c r="E285">
        <f t="shared" si="15"/>
        <v>0.93222846996152708</v>
      </c>
    </row>
    <row r="286" spans="3:5" x14ac:dyDescent="0.3">
      <c r="C286">
        <f t="shared" si="13"/>
        <v>580</v>
      </c>
      <c r="D286">
        <f t="shared" si="14"/>
        <v>1.2929936305732486</v>
      </c>
      <c r="E286">
        <f t="shared" si="15"/>
        <v>0.93195266272189359</v>
      </c>
    </row>
    <row r="287" spans="3:5" x14ac:dyDescent="0.3">
      <c r="C287">
        <f t="shared" si="13"/>
        <v>581</v>
      </c>
      <c r="D287">
        <f t="shared" si="14"/>
        <v>1.2939866369710469</v>
      </c>
      <c r="E287">
        <f t="shared" si="15"/>
        <v>0.93167701863354035</v>
      </c>
    </row>
    <row r="288" spans="3:5" x14ac:dyDescent="0.3">
      <c r="C288">
        <f t="shared" si="13"/>
        <v>582</v>
      </c>
      <c r="D288">
        <f t="shared" si="14"/>
        <v>1.294977749523204</v>
      </c>
      <c r="E288">
        <f t="shared" si="15"/>
        <v>0.9314015375517446</v>
      </c>
    </row>
    <row r="289" spans="3:5" x14ac:dyDescent="0.3">
      <c r="C289">
        <f t="shared" si="13"/>
        <v>583</v>
      </c>
      <c r="D289">
        <f t="shared" si="14"/>
        <v>1.2959669736424262</v>
      </c>
      <c r="E289">
        <f t="shared" si="15"/>
        <v>0.93112621933195394</v>
      </c>
    </row>
    <row r="290" spans="3:5" x14ac:dyDescent="0.3">
      <c r="C290">
        <f t="shared" si="13"/>
        <v>584</v>
      </c>
      <c r="D290">
        <f t="shared" si="14"/>
        <v>1.2969543147208122</v>
      </c>
      <c r="E290">
        <f t="shared" si="15"/>
        <v>0.93085106382978722</v>
      </c>
    </row>
    <row r="291" spans="3:5" x14ac:dyDescent="0.3">
      <c r="C291">
        <f t="shared" si="13"/>
        <v>585</v>
      </c>
      <c r="D291">
        <f t="shared" si="14"/>
        <v>1.2979397781299524</v>
      </c>
      <c r="E291">
        <f t="shared" si="15"/>
        <v>0.930576070901034</v>
      </c>
    </row>
    <row r="292" spans="3:5" x14ac:dyDescent="0.3">
      <c r="C292">
        <f t="shared" si="13"/>
        <v>586</v>
      </c>
      <c r="D292">
        <f t="shared" si="14"/>
        <v>1.298923369221026</v>
      </c>
      <c r="E292">
        <f t="shared" si="15"/>
        <v>0.93030124040165385</v>
      </c>
    </row>
    <row r="293" spans="3:5" x14ac:dyDescent="0.3">
      <c r="C293">
        <f t="shared" si="13"/>
        <v>587</v>
      </c>
      <c r="D293">
        <f t="shared" si="14"/>
        <v>1.2999050933248972</v>
      </c>
      <c r="E293">
        <f t="shared" si="15"/>
        <v>0.93002657218777673</v>
      </c>
    </row>
    <row r="294" spans="3:5" x14ac:dyDescent="0.3">
      <c r="C294">
        <f t="shared" si="13"/>
        <v>588</v>
      </c>
      <c r="D294">
        <f t="shared" si="14"/>
        <v>1.3008849557522124</v>
      </c>
      <c r="E294">
        <f t="shared" si="15"/>
        <v>0.92975206611570249</v>
      </c>
    </row>
    <row r="295" spans="3:5" x14ac:dyDescent="0.3">
      <c r="C295">
        <f t="shared" si="13"/>
        <v>589</v>
      </c>
      <c r="D295">
        <f t="shared" si="14"/>
        <v>1.3018629617934956</v>
      </c>
      <c r="E295">
        <f t="shared" si="15"/>
        <v>0.92947772204190027</v>
      </c>
    </row>
    <row r="296" spans="3:5" x14ac:dyDescent="0.3">
      <c r="C296">
        <f t="shared" si="13"/>
        <v>590</v>
      </c>
      <c r="D296">
        <f t="shared" si="14"/>
        <v>1.302839116719243</v>
      </c>
      <c r="E296">
        <f t="shared" si="15"/>
        <v>0.92920353982300896</v>
      </c>
    </row>
    <row r="297" spans="3:5" x14ac:dyDescent="0.3">
      <c r="C297">
        <f t="shared" si="13"/>
        <v>591</v>
      </c>
      <c r="D297">
        <f t="shared" si="14"/>
        <v>1.3038134257800189</v>
      </c>
      <c r="E297">
        <f t="shared" si="15"/>
        <v>0.92892951931583601</v>
      </c>
    </row>
    <row r="298" spans="3:5" x14ac:dyDescent="0.3">
      <c r="C298">
        <f t="shared" si="13"/>
        <v>592</v>
      </c>
      <c r="D298">
        <f t="shared" si="14"/>
        <v>1.3047858942065493</v>
      </c>
      <c r="E298">
        <f t="shared" si="15"/>
        <v>0.92865566037735847</v>
      </c>
    </row>
    <row r="299" spans="3:5" x14ac:dyDescent="0.3">
      <c r="C299">
        <f t="shared" si="13"/>
        <v>593</v>
      </c>
      <c r="D299">
        <f t="shared" si="14"/>
        <v>1.3057565272098144</v>
      </c>
      <c r="E299">
        <f t="shared" si="15"/>
        <v>0.92838196286472152</v>
      </c>
    </row>
    <row r="300" spans="3:5" x14ac:dyDescent="0.3">
      <c r="C300">
        <f t="shared" si="13"/>
        <v>594</v>
      </c>
      <c r="D300">
        <f t="shared" si="14"/>
        <v>1.3067253299811439</v>
      </c>
      <c r="E300">
        <f t="shared" si="15"/>
        <v>0.92810842663523863</v>
      </c>
    </row>
    <row r="301" spans="3:5" x14ac:dyDescent="0.3">
      <c r="C301">
        <f t="shared" si="13"/>
        <v>595</v>
      </c>
      <c r="D301">
        <f t="shared" si="14"/>
        <v>1.3076923076923077</v>
      </c>
      <c r="E301">
        <f t="shared" si="15"/>
        <v>0.92783505154639179</v>
      </c>
    </row>
    <row r="302" spans="3:5" x14ac:dyDescent="0.3">
      <c r="C302">
        <f t="shared" si="13"/>
        <v>596</v>
      </c>
      <c r="D302">
        <f t="shared" si="14"/>
        <v>1.3086574654956087</v>
      </c>
      <c r="E302">
        <f t="shared" si="15"/>
        <v>0.92756183745583043</v>
      </c>
    </row>
    <row r="303" spans="3:5" x14ac:dyDescent="0.3">
      <c r="C303">
        <f t="shared" si="13"/>
        <v>597</v>
      </c>
      <c r="D303">
        <f t="shared" si="14"/>
        <v>1.3096208085239736</v>
      </c>
      <c r="E303">
        <f t="shared" si="15"/>
        <v>0.92728878422137173</v>
      </c>
    </row>
    <row r="304" spans="3:5" x14ac:dyDescent="0.3">
      <c r="C304">
        <f t="shared" si="13"/>
        <v>598</v>
      </c>
      <c r="D304">
        <f t="shared" si="14"/>
        <v>1.3105823418910458</v>
      </c>
      <c r="E304">
        <f t="shared" si="15"/>
        <v>0.92701589170100063</v>
      </c>
    </row>
    <row r="305" spans="3:5" x14ac:dyDescent="0.3">
      <c r="C305">
        <f t="shared" si="13"/>
        <v>599</v>
      </c>
      <c r="D305">
        <f t="shared" si="14"/>
        <v>1.311542070691273</v>
      </c>
      <c r="E305">
        <f t="shared" si="15"/>
        <v>0.92674315975286847</v>
      </c>
    </row>
    <row r="306" spans="3:5" x14ac:dyDescent="0.3">
      <c r="C306">
        <f t="shared" si="13"/>
        <v>600</v>
      </c>
      <c r="D306">
        <f t="shared" si="14"/>
        <v>1.3125</v>
      </c>
      <c r="E306">
        <f t="shared" si="15"/>
        <v>0.92647058823529416</v>
      </c>
    </row>
    <row r="307" spans="3:5" x14ac:dyDescent="0.3">
      <c r="C307">
        <f t="shared" si="13"/>
        <v>601</v>
      </c>
      <c r="D307">
        <f t="shared" si="14"/>
        <v>1.3134561348735561</v>
      </c>
      <c r="E307">
        <f t="shared" si="15"/>
        <v>0.92619817700676277</v>
      </c>
    </row>
    <row r="308" spans="3:5" x14ac:dyDescent="0.3">
      <c r="C308">
        <f t="shared" si="13"/>
        <v>602</v>
      </c>
      <c r="D308">
        <f t="shared" si="14"/>
        <v>1.314410480349345</v>
      </c>
      <c r="E308">
        <f t="shared" si="15"/>
        <v>0.92592592592592582</v>
      </c>
    </row>
    <row r="309" spans="3:5" x14ac:dyDescent="0.3">
      <c r="C309">
        <f t="shared" si="13"/>
        <v>603</v>
      </c>
      <c r="D309">
        <f t="shared" si="14"/>
        <v>1.3153630414459332</v>
      </c>
      <c r="E309">
        <f t="shared" si="15"/>
        <v>0.92565383485160158</v>
      </c>
    </row>
    <row r="310" spans="3:5" x14ac:dyDescent="0.3">
      <c r="C310">
        <f t="shared" si="13"/>
        <v>604</v>
      </c>
      <c r="D310">
        <f t="shared" si="14"/>
        <v>1.3163138231631384</v>
      </c>
      <c r="E310">
        <f t="shared" si="15"/>
        <v>0.92538190364277317</v>
      </c>
    </row>
    <row r="311" spans="3:5" x14ac:dyDescent="0.3">
      <c r="C311">
        <f t="shared" si="13"/>
        <v>605</v>
      </c>
      <c r="D311">
        <f t="shared" si="14"/>
        <v>1.3172628304821152</v>
      </c>
      <c r="E311">
        <f t="shared" si="15"/>
        <v>0.92511013215859039</v>
      </c>
    </row>
    <row r="312" spans="3:5" x14ac:dyDescent="0.3">
      <c r="C312">
        <f t="shared" si="13"/>
        <v>606</v>
      </c>
      <c r="D312">
        <f t="shared" si="14"/>
        <v>1.3182100683654443</v>
      </c>
      <c r="E312">
        <f t="shared" si="15"/>
        <v>0.92483852025836755</v>
      </c>
    </row>
    <row r="313" spans="3:5" x14ac:dyDescent="0.3">
      <c r="C313">
        <f t="shared" si="13"/>
        <v>607</v>
      </c>
      <c r="D313">
        <f t="shared" si="14"/>
        <v>1.3191555417572183</v>
      </c>
      <c r="E313">
        <f t="shared" si="15"/>
        <v>0.92456706780158493</v>
      </c>
    </row>
    <row r="314" spans="3:5" x14ac:dyDescent="0.3">
      <c r="C314">
        <f t="shared" si="13"/>
        <v>608</v>
      </c>
      <c r="D314">
        <f t="shared" si="14"/>
        <v>1.3200992555831266</v>
      </c>
      <c r="E314">
        <f t="shared" si="15"/>
        <v>0.92429577464788737</v>
      </c>
    </row>
    <row r="315" spans="3:5" x14ac:dyDescent="0.3">
      <c r="C315">
        <f t="shared" si="13"/>
        <v>609</v>
      </c>
      <c r="D315">
        <f t="shared" si="14"/>
        <v>1.3210412147505424</v>
      </c>
      <c r="E315">
        <f t="shared" si="15"/>
        <v>0.92402464065708412</v>
      </c>
    </row>
    <row r="316" spans="3:5" x14ac:dyDescent="0.3">
      <c r="C316">
        <f t="shared" si="13"/>
        <v>610</v>
      </c>
      <c r="D316">
        <f t="shared" si="14"/>
        <v>1.321981424148607</v>
      </c>
      <c r="E316">
        <f t="shared" si="15"/>
        <v>0.92375366568914952</v>
      </c>
    </row>
    <row r="317" spans="3:5" x14ac:dyDescent="0.3">
      <c r="C317">
        <f t="shared" si="13"/>
        <v>611</v>
      </c>
      <c r="D317">
        <f t="shared" si="14"/>
        <v>1.3229198886483142</v>
      </c>
      <c r="E317">
        <f t="shared" si="15"/>
        <v>0.92348284960422167</v>
      </c>
    </row>
    <row r="318" spans="3:5" x14ac:dyDescent="0.3">
      <c r="C318">
        <f t="shared" si="13"/>
        <v>612</v>
      </c>
      <c r="D318">
        <f t="shared" si="14"/>
        <v>1.3238566131025957</v>
      </c>
      <c r="E318">
        <f t="shared" si="15"/>
        <v>0.92321219226260254</v>
      </c>
    </row>
    <row r="319" spans="3:5" x14ac:dyDescent="0.3">
      <c r="C319">
        <f t="shared" si="13"/>
        <v>613</v>
      </c>
      <c r="D319">
        <f t="shared" si="14"/>
        <v>1.3247916023464033</v>
      </c>
      <c r="E319">
        <f t="shared" si="15"/>
        <v>0.9229416935247583</v>
      </c>
    </row>
    <row r="320" spans="3:5" x14ac:dyDescent="0.3">
      <c r="C320">
        <f t="shared" si="13"/>
        <v>614</v>
      </c>
      <c r="D320">
        <f t="shared" si="14"/>
        <v>1.3257248611967922</v>
      </c>
      <c r="E320">
        <f t="shared" si="15"/>
        <v>0.9226713532513181</v>
      </c>
    </row>
    <row r="321" spans="3:5" x14ac:dyDescent="0.3">
      <c r="C321">
        <f t="shared" si="13"/>
        <v>615</v>
      </c>
      <c r="D321">
        <f t="shared" si="14"/>
        <v>1.3266563944530045</v>
      </c>
      <c r="E321">
        <f t="shared" si="15"/>
        <v>0.92240117130307475</v>
      </c>
    </row>
    <row r="322" spans="3:5" x14ac:dyDescent="0.3">
      <c r="C322">
        <f t="shared" si="13"/>
        <v>616</v>
      </c>
      <c r="D322">
        <f t="shared" si="14"/>
        <v>1.3275862068965518</v>
      </c>
      <c r="E322">
        <f t="shared" si="15"/>
        <v>0.92213114754098358</v>
      </c>
    </row>
    <row r="323" spans="3:5" x14ac:dyDescent="0.3">
      <c r="C323">
        <f t="shared" ref="C323:C386" si="16">+C322+1</f>
        <v>617</v>
      </c>
      <c r="D323">
        <f t="shared" ref="D323:D386" si="17" xml:space="preserve"> $B$10* C323 / (350 * ($B$10 - 1) + C323)</f>
        <v>1.3285143032912949</v>
      </c>
      <c r="E323">
        <f t="shared" ref="E323:E386" si="18" xml:space="preserve"> $B$14 / (1 + ($B$14 - 1) * C323/ 350)</f>
        <v>0.92186128182616323</v>
      </c>
    </row>
    <row r="324" spans="3:5" x14ac:dyDescent="0.3">
      <c r="C324">
        <f t="shared" si="16"/>
        <v>618</v>
      </c>
      <c r="D324">
        <f t="shared" si="17"/>
        <v>1.3294406883835279</v>
      </c>
      <c r="E324">
        <f t="shared" si="18"/>
        <v>0.92159157401989478</v>
      </c>
    </row>
    <row r="325" spans="3:5" x14ac:dyDescent="0.3">
      <c r="C325">
        <f t="shared" si="16"/>
        <v>619</v>
      </c>
      <c r="D325">
        <f t="shared" si="17"/>
        <v>1.3303653669020572</v>
      </c>
      <c r="E325">
        <f t="shared" si="18"/>
        <v>0.92132202398362095</v>
      </c>
    </row>
    <row r="326" spans="3:5" x14ac:dyDescent="0.3">
      <c r="C326">
        <f t="shared" si="16"/>
        <v>620</v>
      </c>
      <c r="D326">
        <f t="shared" si="17"/>
        <v>1.3312883435582823</v>
      </c>
      <c r="E326">
        <f t="shared" si="18"/>
        <v>0.92105263157894735</v>
      </c>
    </row>
    <row r="327" spans="3:5" x14ac:dyDescent="0.3">
      <c r="C327">
        <f t="shared" si="16"/>
        <v>621</v>
      </c>
      <c r="D327">
        <f t="shared" si="17"/>
        <v>1.3322096230462763</v>
      </c>
      <c r="E327">
        <f t="shared" si="18"/>
        <v>0.92078339666764109</v>
      </c>
    </row>
    <row r="328" spans="3:5" x14ac:dyDescent="0.3">
      <c r="C328">
        <f t="shared" si="16"/>
        <v>622</v>
      </c>
      <c r="D328">
        <f t="shared" si="17"/>
        <v>1.333129210042866</v>
      </c>
      <c r="E328">
        <f t="shared" si="18"/>
        <v>0.92051431911163062</v>
      </c>
    </row>
    <row r="329" spans="3:5" x14ac:dyDescent="0.3">
      <c r="C329">
        <f t="shared" si="16"/>
        <v>623</v>
      </c>
      <c r="D329">
        <f t="shared" si="17"/>
        <v>1.3340471092077089</v>
      </c>
      <c r="E329">
        <f t="shared" si="18"/>
        <v>0.92024539877300615</v>
      </c>
    </row>
    <row r="330" spans="3:5" x14ac:dyDescent="0.3">
      <c r="C330">
        <f t="shared" si="16"/>
        <v>624</v>
      </c>
      <c r="D330">
        <f t="shared" si="17"/>
        <v>1.3349633251833741</v>
      </c>
      <c r="E330">
        <f t="shared" si="18"/>
        <v>0.91997663551401865</v>
      </c>
    </row>
    <row r="331" spans="3:5" x14ac:dyDescent="0.3">
      <c r="C331">
        <f t="shared" si="16"/>
        <v>625</v>
      </c>
      <c r="D331">
        <f t="shared" si="17"/>
        <v>1.33587786259542</v>
      </c>
      <c r="E331">
        <f t="shared" si="18"/>
        <v>0.91970802919708017</v>
      </c>
    </row>
    <row r="332" spans="3:5" x14ac:dyDescent="0.3">
      <c r="C332">
        <f t="shared" si="16"/>
        <v>626</v>
      </c>
      <c r="D332">
        <f t="shared" si="17"/>
        <v>1.336790726052471</v>
      </c>
      <c r="E332">
        <f t="shared" si="18"/>
        <v>0.91943957968476364</v>
      </c>
    </row>
    <row r="333" spans="3:5" x14ac:dyDescent="0.3">
      <c r="C333">
        <f t="shared" si="16"/>
        <v>627</v>
      </c>
      <c r="D333">
        <f t="shared" si="17"/>
        <v>1.3377019201462967</v>
      </c>
      <c r="E333">
        <f t="shared" si="18"/>
        <v>0.91917128683980154</v>
      </c>
    </row>
    <row r="334" spans="3:5" x14ac:dyDescent="0.3">
      <c r="C334">
        <f t="shared" si="16"/>
        <v>628</v>
      </c>
      <c r="D334">
        <f t="shared" si="17"/>
        <v>1.3386114494518881</v>
      </c>
      <c r="E334">
        <f t="shared" si="18"/>
        <v>0.91890315052508753</v>
      </c>
    </row>
    <row r="335" spans="3:5" x14ac:dyDescent="0.3">
      <c r="C335">
        <f t="shared" si="16"/>
        <v>629</v>
      </c>
      <c r="D335">
        <f t="shared" si="17"/>
        <v>1.3395193185275327</v>
      </c>
      <c r="E335">
        <f t="shared" si="18"/>
        <v>0.9186351706036745</v>
      </c>
    </row>
    <row r="336" spans="3:5" x14ac:dyDescent="0.3">
      <c r="C336">
        <f t="shared" si="16"/>
        <v>630</v>
      </c>
      <c r="D336">
        <f t="shared" si="17"/>
        <v>1.3404255319148937</v>
      </c>
      <c r="E336">
        <f t="shared" si="18"/>
        <v>0.91836734693877542</v>
      </c>
    </row>
    <row r="337" spans="3:5" x14ac:dyDescent="0.3">
      <c r="C337">
        <f t="shared" si="16"/>
        <v>631</v>
      </c>
      <c r="D337">
        <f t="shared" si="17"/>
        <v>1.3413300941390831</v>
      </c>
      <c r="E337">
        <f t="shared" si="18"/>
        <v>0.9180996793937628</v>
      </c>
    </row>
    <row r="338" spans="3:5" x14ac:dyDescent="0.3">
      <c r="C338">
        <f t="shared" si="16"/>
        <v>632</v>
      </c>
      <c r="D338">
        <f t="shared" si="17"/>
        <v>1.3422330097087378</v>
      </c>
      <c r="E338">
        <f t="shared" si="18"/>
        <v>0.91783216783216781</v>
      </c>
    </row>
    <row r="339" spans="3:5" x14ac:dyDescent="0.3">
      <c r="C339">
        <f t="shared" si="16"/>
        <v>633</v>
      </c>
      <c r="D339">
        <f t="shared" si="17"/>
        <v>1.3431342831160957</v>
      </c>
      <c r="E339">
        <f t="shared" si="18"/>
        <v>0.91756481211768137</v>
      </c>
    </row>
    <row r="340" spans="3:5" x14ac:dyDescent="0.3">
      <c r="C340">
        <f t="shared" si="16"/>
        <v>634</v>
      </c>
      <c r="D340">
        <f t="shared" si="17"/>
        <v>1.3440339188370685</v>
      </c>
      <c r="E340">
        <f t="shared" si="18"/>
        <v>0.91729761211415262</v>
      </c>
    </row>
    <row r="341" spans="3:5" x14ac:dyDescent="0.3">
      <c r="C341">
        <f t="shared" si="16"/>
        <v>635</v>
      </c>
      <c r="D341">
        <f t="shared" si="17"/>
        <v>1.3449319213313162</v>
      </c>
      <c r="E341">
        <f t="shared" si="18"/>
        <v>0.91703056768558944</v>
      </c>
    </row>
    <row r="342" spans="3:5" x14ac:dyDescent="0.3">
      <c r="C342">
        <f t="shared" si="16"/>
        <v>636</v>
      </c>
      <c r="D342">
        <f t="shared" si="17"/>
        <v>1.3458282950423217</v>
      </c>
      <c r="E342">
        <f t="shared" si="18"/>
        <v>0.91676367869615838</v>
      </c>
    </row>
    <row r="343" spans="3:5" x14ac:dyDescent="0.3">
      <c r="C343">
        <f t="shared" si="16"/>
        <v>637</v>
      </c>
      <c r="D343">
        <f t="shared" si="17"/>
        <v>1.3467230443974632</v>
      </c>
      <c r="E343">
        <f t="shared" si="18"/>
        <v>0.91649694501018331</v>
      </c>
    </row>
    <row r="344" spans="3:5" x14ac:dyDescent="0.3">
      <c r="C344">
        <f t="shared" si="16"/>
        <v>638</v>
      </c>
      <c r="D344">
        <f t="shared" si="17"/>
        <v>1.347616173808087</v>
      </c>
      <c r="E344">
        <f t="shared" si="18"/>
        <v>0.91623036649214662</v>
      </c>
    </row>
    <row r="345" spans="3:5" x14ac:dyDescent="0.3">
      <c r="C345">
        <f t="shared" si="16"/>
        <v>639</v>
      </c>
      <c r="D345">
        <f t="shared" si="17"/>
        <v>1.348507687669581</v>
      </c>
      <c r="E345">
        <f t="shared" si="18"/>
        <v>0.91596394300668804</v>
      </c>
    </row>
    <row r="346" spans="3:5" x14ac:dyDescent="0.3">
      <c r="C346">
        <f t="shared" si="16"/>
        <v>640</v>
      </c>
      <c r="D346">
        <f t="shared" si="17"/>
        <v>1.3493975903614457</v>
      </c>
      <c r="E346">
        <f t="shared" si="18"/>
        <v>0.91569767441860461</v>
      </c>
    </row>
    <row r="347" spans="3:5" x14ac:dyDescent="0.3">
      <c r="C347">
        <f t="shared" si="16"/>
        <v>641</v>
      </c>
      <c r="D347">
        <f t="shared" si="17"/>
        <v>1.3502858862473668</v>
      </c>
      <c r="E347">
        <f t="shared" si="18"/>
        <v>0.91543156059285091</v>
      </c>
    </row>
    <row r="348" spans="3:5" x14ac:dyDescent="0.3">
      <c r="C348">
        <f t="shared" si="16"/>
        <v>642</v>
      </c>
      <c r="D348">
        <f t="shared" si="17"/>
        <v>1.3511725796752856</v>
      </c>
      <c r="E348">
        <f t="shared" si="18"/>
        <v>0.91516560139453806</v>
      </c>
    </row>
    <row r="349" spans="3:5" x14ac:dyDescent="0.3">
      <c r="C349">
        <f t="shared" si="16"/>
        <v>643</v>
      </c>
      <c r="D349">
        <f t="shared" si="17"/>
        <v>1.3520576749774706</v>
      </c>
      <c r="E349">
        <f t="shared" si="18"/>
        <v>0.91489979668893395</v>
      </c>
    </row>
    <row r="350" spans="3:5" x14ac:dyDescent="0.3">
      <c r="C350">
        <f t="shared" si="16"/>
        <v>644</v>
      </c>
      <c r="D350">
        <f t="shared" si="17"/>
        <v>1.3529411764705883</v>
      </c>
      <c r="E350">
        <f t="shared" si="18"/>
        <v>0.91463414634146345</v>
      </c>
    </row>
    <row r="351" spans="3:5" x14ac:dyDescent="0.3">
      <c r="C351">
        <f t="shared" si="16"/>
        <v>645</v>
      </c>
      <c r="D351">
        <f t="shared" si="17"/>
        <v>1.353823088455772</v>
      </c>
      <c r="E351">
        <f t="shared" si="18"/>
        <v>0.91436865021770675</v>
      </c>
    </row>
    <row r="352" spans="3:5" x14ac:dyDescent="0.3">
      <c r="C352">
        <f t="shared" si="16"/>
        <v>646</v>
      </c>
      <c r="D352">
        <f t="shared" si="17"/>
        <v>1.3547034152186936</v>
      </c>
      <c r="E352">
        <f t="shared" si="18"/>
        <v>0.91410330818340113</v>
      </c>
    </row>
    <row r="353" spans="3:5" x14ac:dyDescent="0.3">
      <c r="C353">
        <f t="shared" si="16"/>
        <v>647</v>
      </c>
      <c r="D353">
        <f t="shared" si="17"/>
        <v>1.3555821610296319</v>
      </c>
      <c r="E353">
        <f t="shared" si="18"/>
        <v>0.91383812010443866</v>
      </c>
    </row>
    <row r="354" spans="3:5" x14ac:dyDescent="0.3">
      <c r="C354">
        <f t="shared" si="16"/>
        <v>648</v>
      </c>
      <c r="D354">
        <f t="shared" si="17"/>
        <v>1.3564593301435406</v>
      </c>
      <c r="E354">
        <f t="shared" si="18"/>
        <v>0.91357308584686781</v>
      </c>
    </row>
    <row r="355" spans="3:5" x14ac:dyDescent="0.3">
      <c r="C355">
        <f t="shared" si="16"/>
        <v>649</v>
      </c>
      <c r="D355">
        <f t="shared" si="17"/>
        <v>1.3573349268001194</v>
      </c>
      <c r="E355">
        <f t="shared" si="18"/>
        <v>0.91330820527689183</v>
      </c>
    </row>
    <row r="356" spans="3:5" x14ac:dyDescent="0.3">
      <c r="C356">
        <f t="shared" si="16"/>
        <v>650</v>
      </c>
      <c r="D356">
        <f t="shared" si="17"/>
        <v>1.3582089552238807</v>
      </c>
      <c r="E356">
        <f t="shared" si="18"/>
        <v>0.91304347826086951</v>
      </c>
    </row>
    <row r="357" spans="3:5" x14ac:dyDescent="0.3">
      <c r="C357">
        <f t="shared" si="16"/>
        <v>651</v>
      </c>
      <c r="D357">
        <f t="shared" si="17"/>
        <v>1.3590814196242171</v>
      </c>
      <c r="E357">
        <f t="shared" si="18"/>
        <v>0.91277890466531442</v>
      </c>
    </row>
    <row r="358" spans="3:5" x14ac:dyDescent="0.3">
      <c r="C358">
        <f t="shared" si="16"/>
        <v>652</v>
      </c>
      <c r="D358">
        <f t="shared" si="17"/>
        <v>1.3599523241954707</v>
      </c>
      <c r="E358">
        <f t="shared" si="18"/>
        <v>0.91251448435689453</v>
      </c>
    </row>
    <row r="359" spans="3:5" x14ac:dyDescent="0.3">
      <c r="C359">
        <f t="shared" si="16"/>
        <v>653</v>
      </c>
      <c r="D359">
        <f t="shared" si="17"/>
        <v>1.3608216731169991</v>
      </c>
      <c r="E359">
        <f t="shared" si="18"/>
        <v>0.9122502172024326</v>
      </c>
    </row>
    <row r="360" spans="3:5" x14ac:dyDescent="0.3">
      <c r="C360">
        <f t="shared" si="16"/>
        <v>654</v>
      </c>
      <c r="D360">
        <f t="shared" si="17"/>
        <v>1.3616894705532421</v>
      </c>
      <c r="E360">
        <f t="shared" si="18"/>
        <v>0.9119861030689056</v>
      </c>
    </row>
    <row r="361" spans="3:5" x14ac:dyDescent="0.3">
      <c r="C361">
        <f t="shared" si="16"/>
        <v>655</v>
      </c>
      <c r="D361">
        <f t="shared" si="17"/>
        <v>1.3625557206537888</v>
      </c>
      <c r="E361">
        <f t="shared" si="18"/>
        <v>0.91172214182344424</v>
      </c>
    </row>
    <row r="362" spans="3:5" x14ac:dyDescent="0.3">
      <c r="C362">
        <f t="shared" si="16"/>
        <v>656</v>
      </c>
      <c r="D362">
        <f t="shared" si="17"/>
        <v>1.3634204275534443</v>
      </c>
      <c r="E362">
        <f t="shared" si="18"/>
        <v>0.91145833333333337</v>
      </c>
    </row>
    <row r="363" spans="3:5" x14ac:dyDescent="0.3">
      <c r="C363">
        <f t="shared" si="16"/>
        <v>657</v>
      </c>
      <c r="D363">
        <f t="shared" si="17"/>
        <v>1.3642835953722932</v>
      </c>
      <c r="E363">
        <f t="shared" si="18"/>
        <v>0.91119467746601102</v>
      </c>
    </row>
    <row r="364" spans="3:5" x14ac:dyDescent="0.3">
      <c r="C364">
        <f t="shared" si="16"/>
        <v>658</v>
      </c>
      <c r="D364">
        <f t="shared" si="17"/>
        <v>1.3651452282157674</v>
      </c>
      <c r="E364">
        <f t="shared" si="18"/>
        <v>0.91093117408906887</v>
      </c>
    </row>
    <row r="365" spans="3:5" x14ac:dyDescent="0.3">
      <c r="C365">
        <f t="shared" si="16"/>
        <v>659</v>
      </c>
      <c r="D365">
        <f t="shared" si="17"/>
        <v>1.3660053301747113</v>
      </c>
      <c r="E365">
        <f t="shared" si="18"/>
        <v>0.91066782307025151</v>
      </c>
    </row>
    <row r="366" spans="3:5" x14ac:dyDescent="0.3">
      <c r="C366">
        <f t="shared" si="16"/>
        <v>660</v>
      </c>
      <c r="D366">
        <f t="shared" si="17"/>
        <v>1.3668639053254437</v>
      </c>
      <c r="E366">
        <f t="shared" si="18"/>
        <v>0.91040462427745661</v>
      </c>
    </row>
    <row r="367" spans="3:5" x14ac:dyDescent="0.3">
      <c r="C367">
        <f t="shared" si="16"/>
        <v>661</v>
      </c>
      <c r="D367">
        <f t="shared" si="17"/>
        <v>1.3677209577298255</v>
      </c>
      <c r="E367">
        <f t="shared" si="18"/>
        <v>0.91014157757873448</v>
      </c>
    </row>
    <row r="368" spans="3:5" x14ac:dyDescent="0.3">
      <c r="C368">
        <f t="shared" si="16"/>
        <v>662</v>
      </c>
      <c r="D368">
        <f t="shared" si="17"/>
        <v>1.368576491435322</v>
      </c>
      <c r="E368">
        <f t="shared" si="18"/>
        <v>0.90987868284228768</v>
      </c>
    </row>
    <row r="369" spans="3:5" x14ac:dyDescent="0.3">
      <c r="C369">
        <f t="shared" si="16"/>
        <v>663</v>
      </c>
      <c r="D369">
        <f t="shared" si="17"/>
        <v>1.3694305104750664</v>
      </c>
      <c r="E369">
        <f t="shared" si="18"/>
        <v>0.90961593993647116</v>
      </c>
    </row>
    <row r="370" spans="3:5" x14ac:dyDescent="0.3">
      <c r="C370">
        <f t="shared" si="16"/>
        <v>664</v>
      </c>
      <c r="D370">
        <f t="shared" si="17"/>
        <v>1.3702830188679245</v>
      </c>
      <c r="E370">
        <f t="shared" si="18"/>
        <v>0.90935334872979223</v>
      </c>
    </row>
    <row r="371" spans="3:5" x14ac:dyDescent="0.3">
      <c r="C371">
        <f t="shared" si="16"/>
        <v>665</v>
      </c>
      <c r="D371">
        <f t="shared" si="17"/>
        <v>1.3711340206185567</v>
      </c>
      <c r="E371">
        <f t="shared" si="18"/>
        <v>0.90909090909090906</v>
      </c>
    </row>
    <row r="372" spans="3:5" x14ac:dyDescent="0.3">
      <c r="C372">
        <f t="shared" si="16"/>
        <v>666</v>
      </c>
      <c r="D372">
        <f t="shared" si="17"/>
        <v>1.3719835197174808</v>
      </c>
      <c r="E372">
        <f t="shared" si="18"/>
        <v>0.90882862088863248</v>
      </c>
    </row>
    <row r="373" spans="3:5" x14ac:dyDescent="0.3">
      <c r="C373">
        <f t="shared" si="16"/>
        <v>667</v>
      </c>
      <c r="D373">
        <f t="shared" si="17"/>
        <v>1.372831520141135</v>
      </c>
      <c r="E373">
        <f t="shared" si="18"/>
        <v>0.90856648399192386</v>
      </c>
    </row>
    <row r="374" spans="3:5" x14ac:dyDescent="0.3">
      <c r="C374">
        <f t="shared" si="16"/>
        <v>668</v>
      </c>
      <c r="D374">
        <f t="shared" si="17"/>
        <v>1.373678025851939</v>
      </c>
      <c r="E374">
        <f t="shared" si="18"/>
        <v>0.90830449826989612</v>
      </c>
    </row>
    <row r="375" spans="3:5" x14ac:dyDescent="0.3">
      <c r="C375">
        <f t="shared" si="16"/>
        <v>669</v>
      </c>
      <c r="D375">
        <f t="shared" si="17"/>
        <v>1.3745230407983564</v>
      </c>
      <c r="E375">
        <f t="shared" si="18"/>
        <v>0.90804266359181329</v>
      </c>
    </row>
    <row r="376" spans="3:5" x14ac:dyDescent="0.3">
      <c r="C376">
        <f t="shared" si="16"/>
        <v>670</v>
      </c>
      <c r="D376">
        <f t="shared" si="17"/>
        <v>1.3753665689149559</v>
      </c>
      <c r="E376">
        <f t="shared" si="18"/>
        <v>0.90778097982708927</v>
      </c>
    </row>
    <row r="377" spans="3:5" x14ac:dyDescent="0.3">
      <c r="C377">
        <f t="shared" si="16"/>
        <v>671</v>
      </c>
      <c r="D377">
        <f t="shared" si="17"/>
        <v>1.376208614122473</v>
      </c>
      <c r="E377">
        <f t="shared" si="18"/>
        <v>0.90751944684528962</v>
      </c>
    </row>
    <row r="378" spans="3:5" x14ac:dyDescent="0.3">
      <c r="C378">
        <f t="shared" si="16"/>
        <v>672</v>
      </c>
      <c r="D378">
        <f t="shared" si="17"/>
        <v>1.3770491803278688</v>
      </c>
      <c r="E378">
        <f t="shared" si="18"/>
        <v>0.907258064516129</v>
      </c>
    </row>
    <row r="379" spans="3:5" x14ac:dyDescent="0.3">
      <c r="C379">
        <f t="shared" si="16"/>
        <v>673</v>
      </c>
      <c r="D379">
        <f t="shared" si="17"/>
        <v>1.377888271424393</v>
      </c>
      <c r="E379">
        <f t="shared" si="18"/>
        <v>0.90699683270947307</v>
      </c>
    </row>
    <row r="380" spans="3:5" x14ac:dyDescent="0.3">
      <c r="C380">
        <f t="shared" si="16"/>
        <v>674</v>
      </c>
      <c r="D380">
        <f t="shared" si="17"/>
        <v>1.3787258912916425</v>
      </c>
      <c r="E380">
        <f t="shared" si="18"/>
        <v>0.90673575129533679</v>
      </c>
    </row>
    <row r="381" spans="3:5" x14ac:dyDescent="0.3">
      <c r="C381">
        <f t="shared" si="16"/>
        <v>675</v>
      </c>
      <c r="D381">
        <f t="shared" si="17"/>
        <v>1.3795620437956204</v>
      </c>
      <c r="E381">
        <f t="shared" si="18"/>
        <v>0.90647482014388492</v>
      </c>
    </row>
    <row r="382" spans="3:5" x14ac:dyDescent="0.3">
      <c r="C382">
        <f t="shared" si="16"/>
        <v>676</v>
      </c>
      <c r="D382">
        <f t="shared" si="17"/>
        <v>1.380396732788798</v>
      </c>
      <c r="E382">
        <f t="shared" si="18"/>
        <v>0.90621403912543141</v>
      </c>
    </row>
    <row r="383" spans="3:5" x14ac:dyDescent="0.3">
      <c r="C383">
        <f t="shared" si="16"/>
        <v>677</v>
      </c>
      <c r="D383">
        <f t="shared" si="17"/>
        <v>1.381229962110172</v>
      </c>
      <c r="E383">
        <f t="shared" si="18"/>
        <v>0.90595340811044001</v>
      </c>
    </row>
    <row r="384" spans="3:5" x14ac:dyDescent="0.3">
      <c r="C384">
        <f t="shared" si="16"/>
        <v>678</v>
      </c>
      <c r="D384">
        <f t="shared" si="17"/>
        <v>1.3820617355853233</v>
      </c>
      <c r="E384">
        <f t="shared" si="18"/>
        <v>0.90569292696952264</v>
      </c>
    </row>
    <row r="385" spans="3:5" x14ac:dyDescent="0.3">
      <c r="C385">
        <f t="shared" si="16"/>
        <v>679</v>
      </c>
      <c r="D385">
        <f t="shared" si="17"/>
        <v>1.3828920570264764</v>
      </c>
      <c r="E385">
        <f t="shared" si="18"/>
        <v>0.90543259557344069</v>
      </c>
    </row>
    <row r="386" spans="3:5" x14ac:dyDescent="0.3">
      <c r="C386">
        <f t="shared" si="16"/>
        <v>680</v>
      </c>
      <c r="D386">
        <f t="shared" si="17"/>
        <v>1.3837209302325582</v>
      </c>
      <c r="E386">
        <f t="shared" si="18"/>
        <v>0.90517241379310343</v>
      </c>
    </row>
    <row r="387" spans="3:5" x14ac:dyDescent="0.3">
      <c r="C387">
        <f t="shared" ref="C387:C426" si="19">+C386+1</f>
        <v>681</v>
      </c>
      <c r="D387">
        <f t="shared" ref="D387:D450" si="20" xml:space="preserve"> $B$10* C387 / (350 * ($B$10 - 1) + C387)</f>
        <v>1.3845483589892535</v>
      </c>
      <c r="E387">
        <f t="shared" ref="E387:E426" si="21" xml:space="preserve"> $B$14 / (1 + ($B$14 - 1) * C387/ 350)</f>
        <v>0.90491238149956921</v>
      </c>
    </row>
    <row r="388" spans="3:5" x14ac:dyDescent="0.3">
      <c r="C388">
        <f t="shared" si="19"/>
        <v>682</v>
      </c>
      <c r="D388">
        <f t="shared" si="20"/>
        <v>1.3853743470690656</v>
      </c>
      <c r="E388">
        <f t="shared" si="21"/>
        <v>0.90465249856404362</v>
      </c>
    </row>
    <row r="389" spans="3:5" x14ac:dyDescent="0.3">
      <c r="C389">
        <f t="shared" si="19"/>
        <v>683</v>
      </c>
      <c r="D389">
        <f t="shared" si="20"/>
        <v>1.3861988982313715</v>
      </c>
      <c r="E389">
        <f t="shared" si="21"/>
        <v>0.90439276485788112</v>
      </c>
    </row>
    <row r="390" spans="3:5" x14ac:dyDescent="0.3">
      <c r="C390">
        <f t="shared" si="19"/>
        <v>684</v>
      </c>
      <c r="D390">
        <f t="shared" si="20"/>
        <v>1.3870220162224798</v>
      </c>
      <c r="E390">
        <f t="shared" si="21"/>
        <v>0.90413318025258327</v>
      </c>
    </row>
    <row r="391" spans="3:5" x14ac:dyDescent="0.3">
      <c r="C391">
        <f t="shared" si="19"/>
        <v>685</v>
      </c>
      <c r="D391">
        <f t="shared" si="20"/>
        <v>1.3878437047756873</v>
      </c>
      <c r="E391">
        <f t="shared" si="21"/>
        <v>0.90387374461979908</v>
      </c>
    </row>
    <row r="392" spans="3:5" x14ac:dyDescent="0.3">
      <c r="C392">
        <f t="shared" si="19"/>
        <v>686</v>
      </c>
      <c r="D392">
        <f t="shared" si="20"/>
        <v>1.3886639676113361</v>
      </c>
      <c r="E392">
        <f t="shared" si="21"/>
        <v>0.90361445783132521</v>
      </c>
    </row>
    <row r="393" spans="3:5" x14ac:dyDescent="0.3">
      <c r="C393">
        <f t="shared" si="19"/>
        <v>687</v>
      </c>
      <c r="D393">
        <f t="shared" si="20"/>
        <v>1.389482808436868</v>
      </c>
      <c r="E393">
        <f t="shared" si="21"/>
        <v>0.90335531975910521</v>
      </c>
    </row>
    <row r="394" spans="3:5" x14ac:dyDescent="0.3">
      <c r="C394">
        <f t="shared" si="19"/>
        <v>688</v>
      </c>
      <c r="D394">
        <f t="shared" si="20"/>
        <v>1.3903002309468822</v>
      </c>
      <c r="E394">
        <f t="shared" si="21"/>
        <v>0.90309633027522929</v>
      </c>
    </row>
    <row r="395" spans="3:5" x14ac:dyDescent="0.3">
      <c r="C395">
        <f t="shared" si="19"/>
        <v>689</v>
      </c>
      <c r="D395">
        <f t="shared" si="20"/>
        <v>1.3911162388231901</v>
      </c>
      <c r="E395">
        <f t="shared" si="21"/>
        <v>0.90283748925193474</v>
      </c>
    </row>
    <row r="396" spans="3:5" x14ac:dyDescent="0.3">
      <c r="C396">
        <f t="shared" si="19"/>
        <v>690</v>
      </c>
      <c r="D396">
        <f t="shared" si="20"/>
        <v>1.3919308357348703</v>
      </c>
      <c r="E396">
        <f t="shared" si="21"/>
        <v>0.90257879656160456</v>
      </c>
    </row>
    <row r="397" spans="3:5" x14ac:dyDescent="0.3">
      <c r="C397">
        <f t="shared" si="19"/>
        <v>691</v>
      </c>
      <c r="D397">
        <f t="shared" si="20"/>
        <v>1.3927440253383241</v>
      </c>
      <c r="E397">
        <f t="shared" si="21"/>
        <v>0.90232025207676891</v>
      </c>
    </row>
    <row r="398" spans="3:5" x14ac:dyDescent="0.3">
      <c r="C398">
        <f t="shared" si="19"/>
        <v>692</v>
      </c>
      <c r="D398">
        <f t="shared" si="20"/>
        <v>1.3935558112773303</v>
      </c>
      <c r="E398">
        <f t="shared" si="21"/>
        <v>0.90206185567010311</v>
      </c>
    </row>
    <row r="399" spans="3:5" x14ac:dyDescent="0.3">
      <c r="C399">
        <f t="shared" si="19"/>
        <v>693</v>
      </c>
      <c r="D399">
        <f t="shared" si="20"/>
        <v>1.3943661971830985</v>
      </c>
      <c r="E399">
        <f t="shared" si="21"/>
        <v>0.90180360721442887</v>
      </c>
    </row>
    <row r="400" spans="3:5" x14ac:dyDescent="0.3">
      <c r="C400">
        <f t="shared" si="19"/>
        <v>694</v>
      </c>
      <c r="D400">
        <f t="shared" si="20"/>
        <v>1.3951751866743249</v>
      </c>
      <c r="E400">
        <f t="shared" si="21"/>
        <v>0.90154550658271326</v>
      </c>
    </row>
    <row r="401" spans="3:5" x14ac:dyDescent="0.3">
      <c r="C401">
        <f t="shared" si="19"/>
        <v>695</v>
      </c>
      <c r="D401">
        <f t="shared" si="20"/>
        <v>1.3959827833572453</v>
      </c>
      <c r="E401">
        <f t="shared" si="21"/>
        <v>0.90128755364806867</v>
      </c>
    </row>
    <row r="402" spans="3:5" x14ac:dyDescent="0.3">
      <c r="C402">
        <f t="shared" si="19"/>
        <v>696</v>
      </c>
      <c r="D402">
        <f t="shared" si="20"/>
        <v>1.3967889908256881</v>
      </c>
      <c r="E402">
        <f t="shared" si="21"/>
        <v>0.90102974828375282</v>
      </c>
    </row>
    <row r="403" spans="3:5" x14ac:dyDescent="0.3">
      <c r="C403">
        <f t="shared" si="19"/>
        <v>697</v>
      </c>
      <c r="D403">
        <f t="shared" si="20"/>
        <v>1.3975938126611285</v>
      </c>
      <c r="E403">
        <f t="shared" si="21"/>
        <v>0.90077209036316841</v>
      </c>
    </row>
    <row r="404" spans="3:5" x14ac:dyDescent="0.3">
      <c r="C404">
        <f t="shared" si="19"/>
        <v>698</v>
      </c>
      <c r="D404">
        <f t="shared" si="20"/>
        <v>1.3983972524327419</v>
      </c>
      <c r="E404">
        <f t="shared" si="21"/>
        <v>0.90051457975986271</v>
      </c>
    </row>
    <row r="405" spans="3:5" x14ac:dyDescent="0.3">
      <c r="C405">
        <f t="shared" si="19"/>
        <v>699</v>
      </c>
      <c r="D405">
        <f t="shared" si="20"/>
        <v>1.399199313697455</v>
      </c>
      <c r="E405">
        <f t="shared" si="21"/>
        <v>0.90025721634752798</v>
      </c>
    </row>
    <row r="406" spans="3:5" x14ac:dyDescent="0.3">
      <c r="C406">
        <f t="shared" si="19"/>
        <v>700</v>
      </c>
      <c r="D406">
        <f t="shared" si="20"/>
        <v>1.4</v>
      </c>
      <c r="E406">
        <f t="shared" si="21"/>
        <v>0.9</v>
      </c>
    </row>
    <row r="407" spans="3:5" x14ac:dyDescent="0.3">
      <c r="C407">
        <f t="shared" si="19"/>
        <v>701</v>
      </c>
      <c r="D407">
        <f t="shared" si="20"/>
        <v>1.4007993148729661</v>
      </c>
      <c r="E407">
        <f t="shared" si="21"/>
        <v>0.89974293059125976</v>
      </c>
    </row>
    <row r="408" spans="3:5" x14ac:dyDescent="0.3">
      <c r="C408">
        <f t="shared" si="19"/>
        <v>702</v>
      </c>
      <c r="D408">
        <f t="shared" si="20"/>
        <v>1.4015972618368511</v>
      </c>
      <c r="E408">
        <f t="shared" si="21"/>
        <v>0.89948600799543121</v>
      </c>
    </row>
    <row r="409" spans="3:5" x14ac:dyDescent="0.3">
      <c r="C409">
        <f t="shared" si="19"/>
        <v>703</v>
      </c>
      <c r="D409">
        <f t="shared" si="20"/>
        <v>1.4023938444001138</v>
      </c>
      <c r="E409">
        <f t="shared" si="21"/>
        <v>0.89922923208678274</v>
      </c>
    </row>
    <row r="410" spans="3:5" x14ac:dyDescent="0.3">
      <c r="C410">
        <f t="shared" si="19"/>
        <v>704</v>
      </c>
      <c r="D410">
        <f t="shared" si="20"/>
        <v>1.4031890660592257</v>
      </c>
      <c r="E410">
        <f t="shared" si="21"/>
        <v>0.89897260273972612</v>
      </c>
    </row>
    <row r="411" spans="3:5" x14ac:dyDescent="0.3">
      <c r="C411">
        <f t="shared" si="19"/>
        <v>705</v>
      </c>
      <c r="D411">
        <f t="shared" si="20"/>
        <v>1.4039829302987197</v>
      </c>
      <c r="E411">
        <f t="shared" si="21"/>
        <v>0.89871611982881594</v>
      </c>
    </row>
    <row r="412" spans="3:5" x14ac:dyDescent="0.3">
      <c r="C412">
        <f t="shared" si="19"/>
        <v>706</v>
      </c>
      <c r="D412">
        <f t="shared" si="20"/>
        <v>1.4047754405912449</v>
      </c>
      <c r="E412">
        <f t="shared" si="21"/>
        <v>0.89845978322875064</v>
      </c>
    </row>
    <row r="413" spans="3:5" x14ac:dyDescent="0.3">
      <c r="C413">
        <f t="shared" si="19"/>
        <v>707</v>
      </c>
      <c r="D413">
        <f t="shared" si="20"/>
        <v>1.4055666003976144</v>
      </c>
      <c r="E413">
        <f t="shared" si="21"/>
        <v>0.89820359281437134</v>
      </c>
    </row>
    <row r="414" spans="3:5" x14ac:dyDescent="0.3">
      <c r="C414">
        <f t="shared" si="19"/>
        <v>708</v>
      </c>
      <c r="D414">
        <f t="shared" si="20"/>
        <v>1.4063564131668558</v>
      </c>
      <c r="E414">
        <f t="shared" si="21"/>
        <v>0.89794754846066127</v>
      </c>
    </row>
    <row r="415" spans="3:5" x14ac:dyDescent="0.3">
      <c r="C415">
        <f t="shared" si="19"/>
        <v>709</v>
      </c>
      <c r="D415">
        <f t="shared" si="20"/>
        <v>1.4071448823362631</v>
      </c>
      <c r="E415">
        <f t="shared" si="21"/>
        <v>0.89769165004274709</v>
      </c>
    </row>
    <row r="416" spans="3:5" x14ac:dyDescent="0.3">
      <c r="C416">
        <f t="shared" si="19"/>
        <v>710</v>
      </c>
      <c r="D416">
        <f t="shared" si="20"/>
        <v>1.4079320113314449</v>
      </c>
      <c r="E416">
        <f t="shared" si="21"/>
        <v>0.89743589743589747</v>
      </c>
    </row>
    <row r="417" spans="3:5" x14ac:dyDescent="0.3">
      <c r="C417">
        <f t="shared" si="19"/>
        <v>711</v>
      </c>
      <c r="D417">
        <f t="shared" si="20"/>
        <v>1.4087178035663741</v>
      </c>
      <c r="E417">
        <f t="shared" si="21"/>
        <v>0.89718029051552262</v>
      </c>
    </row>
    <row r="418" spans="3:5" x14ac:dyDescent="0.3">
      <c r="C418">
        <f t="shared" si="19"/>
        <v>712</v>
      </c>
      <c r="D418">
        <f t="shared" si="20"/>
        <v>1.4095022624434388</v>
      </c>
      <c r="E418">
        <f t="shared" si="21"/>
        <v>0.89692482915717542</v>
      </c>
    </row>
    <row r="419" spans="3:5" x14ac:dyDescent="0.3">
      <c r="C419">
        <f t="shared" si="19"/>
        <v>713</v>
      </c>
      <c r="D419">
        <f t="shared" si="20"/>
        <v>1.4102853913534898</v>
      </c>
      <c r="E419">
        <f t="shared" si="21"/>
        <v>0.89666951323654998</v>
      </c>
    </row>
    <row r="420" spans="3:5" x14ac:dyDescent="0.3">
      <c r="C420">
        <f t="shared" si="19"/>
        <v>714</v>
      </c>
      <c r="D420">
        <f t="shared" si="20"/>
        <v>1.4110671936758894</v>
      </c>
      <c r="E420">
        <f t="shared" si="21"/>
        <v>0.89641434262948216</v>
      </c>
    </row>
    <row r="421" spans="3:5" x14ac:dyDescent="0.3">
      <c r="C421">
        <f t="shared" si="19"/>
        <v>715</v>
      </c>
      <c r="D421">
        <f t="shared" si="20"/>
        <v>1.4118476727785614</v>
      </c>
      <c r="E421">
        <f t="shared" si="21"/>
        <v>0.89615931721194886</v>
      </c>
    </row>
    <row r="422" spans="3:5" x14ac:dyDescent="0.3">
      <c r="C422">
        <f t="shared" si="19"/>
        <v>716</v>
      </c>
      <c r="D422">
        <f t="shared" si="20"/>
        <v>1.4126268320180384</v>
      </c>
      <c r="E422">
        <f t="shared" si="21"/>
        <v>0.89590443686006827</v>
      </c>
    </row>
    <row r="423" spans="3:5" x14ac:dyDescent="0.3">
      <c r="C423">
        <f t="shared" si="19"/>
        <v>717</v>
      </c>
      <c r="D423">
        <f t="shared" si="20"/>
        <v>1.4134046747395099</v>
      </c>
      <c r="E423">
        <f t="shared" si="21"/>
        <v>0.89564970145009959</v>
      </c>
    </row>
    <row r="424" spans="3:5" x14ac:dyDescent="0.3">
      <c r="C424">
        <f t="shared" si="19"/>
        <v>718</v>
      </c>
      <c r="D424">
        <f t="shared" si="20"/>
        <v>1.4141812042768711</v>
      </c>
      <c r="E424">
        <f t="shared" si="21"/>
        <v>0.89539511085844226</v>
      </c>
    </row>
    <row r="425" spans="3:5" x14ac:dyDescent="0.3">
      <c r="C425">
        <f t="shared" si="19"/>
        <v>719</v>
      </c>
      <c r="D425">
        <f t="shared" si="20"/>
        <v>1.4149564239527692</v>
      </c>
      <c r="E425">
        <f t="shared" si="21"/>
        <v>0.8951406649616368</v>
      </c>
    </row>
    <row r="426" spans="3:5" x14ac:dyDescent="0.3">
      <c r="C426">
        <f t="shared" si="19"/>
        <v>720</v>
      </c>
      <c r="D426">
        <f t="shared" si="20"/>
        <v>1.4157303370786516</v>
      </c>
      <c r="E426">
        <f t="shared" si="21"/>
        <v>0.89488636363636365</v>
      </c>
    </row>
    <row r="427" spans="3:5" x14ac:dyDescent="0.3">
      <c r="C427">
        <f t="shared" ref="C427:C490" si="22">+C426+1</f>
        <v>721</v>
      </c>
      <c r="D427">
        <f t="shared" si="20"/>
        <v>1.4165029469548134</v>
      </c>
      <c r="E427">
        <f t="shared" ref="E427:E490" si="23" xml:space="preserve"> $B$14 / (1 + ($B$14 - 1) * C427/ 350)</f>
        <v>0.89463220675944333</v>
      </c>
    </row>
    <row r="428" spans="3:5" x14ac:dyDescent="0.3">
      <c r="C428">
        <f t="shared" si="22"/>
        <v>722</v>
      </c>
      <c r="D428">
        <f t="shared" si="20"/>
        <v>1.4172742568704431</v>
      </c>
      <c r="E428">
        <f t="shared" si="23"/>
        <v>0.89437819420783649</v>
      </c>
    </row>
    <row r="429" spans="3:5" x14ac:dyDescent="0.3">
      <c r="C429">
        <f t="shared" si="22"/>
        <v>723</v>
      </c>
      <c r="D429">
        <f t="shared" si="20"/>
        <v>1.4180442701036704</v>
      </c>
      <c r="E429">
        <f t="shared" si="23"/>
        <v>0.89412432585864321</v>
      </c>
    </row>
    <row r="430" spans="3:5" x14ac:dyDescent="0.3">
      <c r="C430">
        <f t="shared" si="22"/>
        <v>724</v>
      </c>
      <c r="D430">
        <f t="shared" si="20"/>
        <v>1.4188129899216124</v>
      </c>
      <c r="E430">
        <f t="shared" si="23"/>
        <v>0.89387060158910336</v>
      </c>
    </row>
    <row r="431" spans="3:5" x14ac:dyDescent="0.3">
      <c r="C431">
        <f t="shared" si="22"/>
        <v>725</v>
      </c>
      <c r="D431">
        <f t="shared" si="20"/>
        <v>1.4195804195804196</v>
      </c>
      <c r="E431">
        <f t="shared" si="23"/>
        <v>0.89361702127659581</v>
      </c>
    </row>
    <row r="432" spans="3:5" x14ac:dyDescent="0.3">
      <c r="C432">
        <f t="shared" si="22"/>
        <v>726</v>
      </c>
      <c r="D432">
        <f t="shared" si="20"/>
        <v>1.4203465623253213</v>
      </c>
      <c r="E432">
        <f t="shared" si="23"/>
        <v>0.89336358479863864</v>
      </c>
    </row>
    <row r="433" spans="3:5" x14ac:dyDescent="0.3">
      <c r="C433">
        <f t="shared" si="22"/>
        <v>727</v>
      </c>
      <c r="D433">
        <f t="shared" si="20"/>
        <v>1.4211114213906728</v>
      </c>
      <c r="E433">
        <f t="shared" si="23"/>
        <v>0.89311029203288916</v>
      </c>
    </row>
    <row r="434" spans="3:5" x14ac:dyDescent="0.3">
      <c r="C434">
        <f t="shared" si="22"/>
        <v>728</v>
      </c>
      <c r="D434">
        <f t="shared" si="20"/>
        <v>1.421875</v>
      </c>
      <c r="E434">
        <f t="shared" si="23"/>
        <v>0.8928571428571429</v>
      </c>
    </row>
    <row r="435" spans="3:5" x14ac:dyDescent="0.3">
      <c r="C435">
        <f t="shared" si="22"/>
        <v>729</v>
      </c>
      <c r="D435">
        <f t="shared" si="20"/>
        <v>1.422637301366044</v>
      </c>
      <c r="E435">
        <f t="shared" si="23"/>
        <v>0.89260413714933406</v>
      </c>
    </row>
    <row r="436" spans="3:5" x14ac:dyDescent="0.3">
      <c r="C436">
        <f t="shared" si="22"/>
        <v>730</v>
      </c>
      <c r="D436">
        <f t="shared" si="20"/>
        <v>1.4233983286908076</v>
      </c>
      <c r="E436">
        <f t="shared" si="23"/>
        <v>0.8923512747875354</v>
      </c>
    </row>
    <row r="437" spans="3:5" x14ac:dyDescent="0.3">
      <c r="C437">
        <f t="shared" si="22"/>
        <v>731</v>
      </c>
      <c r="D437">
        <f t="shared" si="20"/>
        <v>1.4241580851655999</v>
      </c>
      <c r="E437">
        <f t="shared" si="23"/>
        <v>0.89209855564995744</v>
      </c>
    </row>
    <row r="438" spans="3:5" x14ac:dyDescent="0.3">
      <c r="C438">
        <f t="shared" si="22"/>
        <v>732</v>
      </c>
      <c r="D438">
        <f t="shared" si="20"/>
        <v>1.424916573971079</v>
      </c>
      <c r="E438">
        <f t="shared" si="23"/>
        <v>0.89184597961494894</v>
      </c>
    </row>
    <row r="439" spans="3:5" x14ac:dyDescent="0.3">
      <c r="C439">
        <f t="shared" si="22"/>
        <v>733</v>
      </c>
      <c r="D439">
        <f t="shared" si="20"/>
        <v>1.4256737982772991</v>
      </c>
      <c r="E439">
        <f t="shared" si="23"/>
        <v>0.89159354656099632</v>
      </c>
    </row>
    <row r="440" spans="3:5" x14ac:dyDescent="0.3">
      <c r="C440">
        <f t="shared" si="22"/>
        <v>734</v>
      </c>
      <c r="D440">
        <f t="shared" si="20"/>
        <v>1.4264297612437535</v>
      </c>
      <c r="E440">
        <f t="shared" si="23"/>
        <v>0.89134125636672334</v>
      </c>
    </row>
    <row r="441" spans="3:5" x14ac:dyDescent="0.3">
      <c r="C441">
        <f t="shared" si="22"/>
        <v>735</v>
      </c>
      <c r="D441">
        <f t="shared" si="20"/>
        <v>1.4271844660194175</v>
      </c>
      <c r="E441">
        <f t="shared" si="23"/>
        <v>0.8910891089108911</v>
      </c>
    </row>
    <row r="442" spans="3:5" x14ac:dyDescent="0.3">
      <c r="C442">
        <f t="shared" si="22"/>
        <v>736</v>
      </c>
      <c r="D442">
        <f t="shared" si="20"/>
        <v>1.4279379157427938</v>
      </c>
      <c r="E442">
        <f t="shared" si="23"/>
        <v>0.89083710407239813</v>
      </c>
    </row>
    <row r="443" spans="3:5" x14ac:dyDescent="0.3">
      <c r="C443">
        <f t="shared" si="22"/>
        <v>737</v>
      </c>
      <c r="D443">
        <f t="shared" si="20"/>
        <v>1.4286901135419552</v>
      </c>
      <c r="E443">
        <f t="shared" si="23"/>
        <v>0.89058524173027998</v>
      </c>
    </row>
    <row r="444" spans="3:5" x14ac:dyDescent="0.3">
      <c r="C444">
        <f t="shared" si="22"/>
        <v>738</v>
      </c>
      <c r="D444">
        <f t="shared" si="20"/>
        <v>1.4294410625345877</v>
      </c>
      <c r="E444">
        <f t="shared" si="23"/>
        <v>0.89033352176370828</v>
      </c>
    </row>
    <row r="445" spans="3:5" x14ac:dyDescent="0.3">
      <c r="C445">
        <f t="shared" si="22"/>
        <v>739</v>
      </c>
      <c r="D445">
        <f t="shared" si="20"/>
        <v>1.4301907658280342</v>
      </c>
      <c r="E445">
        <f t="shared" si="23"/>
        <v>0.89008194405199204</v>
      </c>
    </row>
    <row r="446" spans="3:5" x14ac:dyDescent="0.3">
      <c r="C446">
        <f t="shared" si="22"/>
        <v>740</v>
      </c>
      <c r="D446">
        <f t="shared" si="20"/>
        <v>1.430939226519337</v>
      </c>
      <c r="E446">
        <f t="shared" si="23"/>
        <v>0.88983050847457634</v>
      </c>
    </row>
    <row r="447" spans="3:5" x14ac:dyDescent="0.3">
      <c r="C447">
        <f t="shared" si="22"/>
        <v>741</v>
      </c>
      <c r="D447">
        <f t="shared" si="20"/>
        <v>1.4316864476952802</v>
      </c>
      <c r="E447">
        <f t="shared" si="23"/>
        <v>0.88957921491104208</v>
      </c>
    </row>
    <row r="448" spans="3:5" x14ac:dyDescent="0.3">
      <c r="C448">
        <f t="shared" si="22"/>
        <v>742</v>
      </c>
      <c r="D448">
        <f t="shared" si="20"/>
        <v>1.4324324324324325</v>
      </c>
      <c r="E448">
        <f t="shared" si="23"/>
        <v>0.88932806324110658</v>
      </c>
    </row>
    <row r="449" spans="3:5" x14ac:dyDescent="0.3">
      <c r="C449">
        <f t="shared" si="22"/>
        <v>743</v>
      </c>
      <c r="D449">
        <f t="shared" si="20"/>
        <v>1.4331771837971894</v>
      </c>
      <c r="E449">
        <f t="shared" si="23"/>
        <v>0.88907705334462317</v>
      </c>
    </row>
    <row r="450" spans="3:5" x14ac:dyDescent="0.3">
      <c r="C450">
        <f t="shared" si="22"/>
        <v>744</v>
      </c>
      <c r="D450">
        <f t="shared" si="20"/>
        <v>1.4339207048458149</v>
      </c>
      <c r="E450">
        <f t="shared" si="23"/>
        <v>0.88882618510158007</v>
      </c>
    </row>
    <row r="451" spans="3:5" x14ac:dyDescent="0.3">
      <c r="C451">
        <f t="shared" si="22"/>
        <v>745</v>
      </c>
      <c r="D451">
        <f t="shared" ref="D451:D506" si="24" xml:space="preserve"> $B$10* C451 / (350 * ($B$10 - 1) + C451)</f>
        <v>1.4346629986244841</v>
      </c>
      <c r="E451">
        <f t="shared" si="23"/>
        <v>0.88857545839210161</v>
      </c>
    </row>
    <row r="452" spans="3:5" x14ac:dyDescent="0.3">
      <c r="C452">
        <f t="shared" si="22"/>
        <v>746</v>
      </c>
      <c r="D452">
        <f t="shared" si="24"/>
        <v>1.4354040681693239</v>
      </c>
      <c r="E452">
        <f t="shared" si="23"/>
        <v>0.8883248730964467</v>
      </c>
    </row>
    <row r="453" spans="3:5" x14ac:dyDescent="0.3">
      <c r="C453">
        <f t="shared" si="22"/>
        <v>747</v>
      </c>
      <c r="D453">
        <f t="shared" si="24"/>
        <v>1.4361439165064542</v>
      </c>
      <c r="E453">
        <f t="shared" si="23"/>
        <v>0.88807442909500989</v>
      </c>
    </row>
    <row r="454" spans="3:5" x14ac:dyDescent="0.3">
      <c r="C454">
        <f t="shared" si="22"/>
        <v>748</v>
      </c>
      <c r="D454">
        <f t="shared" si="24"/>
        <v>1.4368825466520307</v>
      </c>
      <c r="E454">
        <f t="shared" si="23"/>
        <v>0.88782412626832019</v>
      </c>
    </row>
    <row r="455" spans="3:5" x14ac:dyDescent="0.3">
      <c r="C455">
        <f t="shared" si="22"/>
        <v>749</v>
      </c>
      <c r="D455">
        <f t="shared" si="24"/>
        <v>1.4376199616122842</v>
      </c>
      <c r="E455">
        <f t="shared" si="23"/>
        <v>0.8875739644970414</v>
      </c>
    </row>
    <row r="456" spans="3:5" x14ac:dyDescent="0.3">
      <c r="C456">
        <f t="shared" si="22"/>
        <v>750</v>
      </c>
      <c r="D456">
        <f t="shared" si="24"/>
        <v>1.4383561643835616</v>
      </c>
      <c r="E456">
        <f t="shared" si="23"/>
        <v>0.88732394366197187</v>
      </c>
    </row>
    <row r="457" spans="3:5" x14ac:dyDescent="0.3">
      <c r="C457">
        <f t="shared" si="22"/>
        <v>751</v>
      </c>
      <c r="D457">
        <f t="shared" si="24"/>
        <v>1.4390911579523677</v>
      </c>
      <c r="E457">
        <f t="shared" si="23"/>
        <v>0.88707406364404395</v>
      </c>
    </row>
    <row r="458" spans="3:5" x14ac:dyDescent="0.3">
      <c r="C458">
        <f t="shared" si="22"/>
        <v>752</v>
      </c>
      <c r="D458">
        <f t="shared" si="24"/>
        <v>1.4398249452954048</v>
      </c>
      <c r="E458">
        <f t="shared" si="23"/>
        <v>0.88682432432432423</v>
      </c>
    </row>
    <row r="459" spans="3:5" x14ac:dyDescent="0.3">
      <c r="C459">
        <f t="shared" si="22"/>
        <v>753</v>
      </c>
      <c r="D459">
        <f t="shared" si="24"/>
        <v>1.440557529379612</v>
      </c>
      <c r="E459">
        <f t="shared" si="23"/>
        <v>0.88657472558401351</v>
      </c>
    </row>
    <row r="460" spans="3:5" x14ac:dyDescent="0.3">
      <c r="C460">
        <f t="shared" si="22"/>
        <v>754</v>
      </c>
      <c r="D460">
        <f t="shared" si="24"/>
        <v>1.4412889131622064</v>
      </c>
      <c r="E460">
        <f t="shared" si="23"/>
        <v>0.88632526730444561</v>
      </c>
    </row>
    <row r="461" spans="3:5" x14ac:dyDescent="0.3">
      <c r="C461">
        <f t="shared" si="22"/>
        <v>755</v>
      </c>
      <c r="D461">
        <f t="shared" si="24"/>
        <v>1.4420190995907232</v>
      </c>
      <c r="E461">
        <f t="shared" si="23"/>
        <v>0.88607594936708867</v>
      </c>
    </row>
    <row r="462" spans="3:5" x14ac:dyDescent="0.3">
      <c r="C462">
        <f t="shared" si="22"/>
        <v>756</v>
      </c>
      <c r="D462">
        <f t="shared" si="24"/>
        <v>1.4427480916030535</v>
      </c>
      <c r="E462">
        <f t="shared" si="23"/>
        <v>0.88582677165354329</v>
      </c>
    </row>
    <row r="463" spans="3:5" x14ac:dyDescent="0.3">
      <c r="C463">
        <f t="shared" si="22"/>
        <v>757</v>
      </c>
      <c r="D463">
        <f t="shared" si="24"/>
        <v>1.4434758921274857</v>
      </c>
      <c r="E463">
        <f t="shared" si="23"/>
        <v>0.88557773404554407</v>
      </c>
    </row>
    <row r="464" spans="3:5" x14ac:dyDescent="0.3">
      <c r="C464">
        <f t="shared" si="22"/>
        <v>758</v>
      </c>
      <c r="D464">
        <f t="shared" si="24"/>
        <v>1.4442025040827438</v>
      </c>
      <c r="E464">
        <f t="shared" si="23"/>
        <v>0.88532883642495785</v>
      </c>
    </row>
    <row r="465" spans="3:5" x14ac:dyDescent="0.3">
      <c r="C465">
        <f t="shared" si="22"/>
        <v>759</v>
      </c>
      <c r="D465">
        <f t="shared" si="24"/>
        <v>1.4449279303780256</v>
      </c>
      <c r="E465">
        <f t="shared" si="23"/>
        <v>0.88508007867378469</v>
      </c>
    </row>
    <row r="466" spans="3:5" x14ac:dyDescent="0.3">
      <c r="C466">
        <f t="shared" si="22"/>
        <v>760</v>
      </c>
      <c r="D466">
        <f t="shared" si="24"/>
        <v>1.4456521739130435</v>
      </c>
      <c r="E466">
        <f t="shared" si="23"/>
        <v>0.88483146067415741</v>
      </c>
    </row>
    <row r="467" spans="3:5" x14ac:dyDescent="0.3">
      <c r="C467">
        <f t="shared" si="22"/>
        <v>761</v>
      </c>
      <c r="D467">
        <f t="shared" si="24"/>
        <v>1.4463752375780614</v>
      </c>
      <c r="E467">
        <f t="shared" si="23"/>
        <v>0.88458298230834032</v>
      </c>
    </row>
    <row r="468" spans="3:5" x14ac:dyDescent="0.3">
      <c r="C468">
        <f t="shared" si="22"/>
        <v>762</v>
      </c>
      <c r="D468">
        <f t="shared" si="24"/>
        <v>1.4470971242539339</v>
      </c>
      <c r="E468">
        <f t="shared" si="23"/>
        <v>0.88433464345873103</v>
      </c>
    </row>
    <row r="469" spans="3:5" x14ac:dyDescent="0.3">
      <c r="C469">
        <f t="shared" si="22"/>
        <v>763</v>
      </c>
      <c r="D469">
        <f t="shared" si="24"/>
        <v>1.4478178368121442</v>
      </c>
      <c r="E469">
        <f t="shared" si="23"/>
        <v>0.88408644400785852</v>
      </c>
    </row>
    <row r="470" spans="3:5" x14ac:dyDescent="0.3">
      <c r="C470">
        <f t="shared" si="22"/>
        <v>764</v>
      </c>
      <c r="D470">
        <f t="shared" si="24"/>
        <v>1.448537378114843</v>
      </c>
      <c r="E470">
        <f t="shared" si="23"/>
        <v>0.88383838383838376</v>
      </c>
    </row>
    <row r="471" spans="3:5" x14ac:dyDescent="0.3">
      <c r="C471">
        <f t="shared" si="22"/>
        <v>765</v>
      </c>
      <c r="D471">
        <f t="shared" si="24"/>
        <v>1.4492557510148849</v>
      </c>
      <c r="E471">
        <f t="shared" si="23"/>
        <v>0.88359046283309961</v>
      </c>
    </row>
    <row r="472" spans="3:5" x14ac:dyDescent="0.3">
      <c r="C472">
        <f t="shared" si="22"/>
        <v>766</v>
      </c>
      <c r="D472">
        <f t="shared" si="24"/>
        <v>1.449972958355868</v>
      </c>
      <c r="E472">
        <f t="shared" si="23"/>
        <v>0.88334268087492984</v>
      </c>
    </row>
    <row r="473" spans="3:5" x14ac:dyDescent="0.3">
      <c r="C473">
        <f t="shared" si="22"/>
        <v>767</v>
      </c>
      <c r="D473">
        <f t="shared" si="24"/>
        <v>1.4506890029721697</v>
      </c>
      <c r="E473">
        <f t="shared" si="23"/>
        <v>0.88309503784693033</v>
      </c>
    </row>
    <row r="474" spans="3:5" x14ac:dyDescent="0.3">
      <c r="C474">
        <f t="shared" si="22"/>
        <v>768</v>
      </c>
      <c r="D474">
        <f t="shared" si="24"/>
        <v>1.451403887688985</v>
      </c>
      <c r="E474">
        <f t="shared" si="23"/>
        <v>0.88284753363228707</v>
      </c>
    </row>
    <row r="475" spans="3:5" x14ac:dyDescent="0.3">
      <c r="C475">
        <f t="shared" si="22"/>
        <v>769</v>
      </c>
      <c r="D475">
        <f t="shared" si="24"/>
        <v>1.4521176153223629</v>
      </c>
      <c r="E475">
        <f t="shared" si="23"/>
        <v>0.88260016811431774</v>
      </c>
    </row>
    <row r="476" spans="3:5" x14ac:dyDescent="0.3">
      <c r="C476">
        <f t="shared" si="22"/>
        <v>770</v>
      </c>
      <c r="D476">
        <f t="shared" si="24"/>
        <v>1.4528301886792454</v>
      </c>
      <c r="E476">
        <f t="shared" si="23"/>
        <v>0.88235294117647067</v>
      </c>
    </row>
    <row r="477" spans="3:5" x14ac:dyDescent="0.3">
      <c r="C477">
        <f t="shared" si="22"/>
        <v>771</v>
      </c>
      <c r="D477">
        <f t="shared" si="24"/>
        <v>1.4535416105575008</v>
      </c>
      <c r="E477">
        <f t="shared" si="23"/>
        <v>0.88210585270232433</v>
      </c>
    </row>
    <row r="478" spans="3:5" x14ac:dyDescent="0.3">
      <c r="C478">
        <f t="shared" si="22"/>
        <v>772</v>
      </c>
      <c r="D478">
        <f t="shared" si="24"/>
        <v>1.4542518837459633</v>
      </c>
      <c r="E478">
        <f t="shared" si="23"/>
        <v>0.88185890257558786</v>
      </c>
    </row>
    <row r="479" spans="3:5" x14ac:dyDescent="0.3">
      <c r="C479">
        <f t="shared" si="22"/>
        <v>773</v>
      </c>
      <c r="D479">
        <f t="shared" si="24"/>
        <v>1.4549610110244691</v>
      </c>
      <c r="E479">
        <f t="shared" si="23"/>
        <v>0.88161209068010082</v>
      </c>
    </row>
    <row r="480" spans="3:5" x14ac:dyDescent="0.3">
      <c r="C480">
        <f t="shared" si="22"/>
        <v>774</v>
      </c>
      <c r="D480">
        <f t="shared" si="24"/>
        <v>1.4556689951638904</v>
      </c>
      <c r="E480">
        <f t="shared" si="23"/>
        <v>0.88136541689983205</v>
      </c>
    </row>
    <row r="481" spans="3:5" x14ac:dyDescent="0.3">
      <c r="C481">
        <f t="shared" si="22"/>
        <v>775</v>
      </c>
      <c r="D481">
        <f t="shared" si="24"/>
        <v>1.4563758389261745</v>
      </c>
      <c r="E481">
        <f t="shared" si="23"/>
        <v>0.88111888111888104</v>
      </c>
    </row>
    <row r="482" spans="3:5" x14ac:dyDescent="0.3">
      <c r="C482">
        <f t="shared" si="22"/>
        <v>776</v>
      </c>
      <c r="D482">
        <f t="shared" si="24"/>
        <v>1.4570815450643777</v>
      </c>
      <c r="E482">
        <f t="shared" si="23"/>
        <v>0.88087248322147649</v>
      </c>
    </row>
    <row r="483" spans="3:5" x14ac:dyDescent="0.3">
      <c r="C483">
        <f t="shared" si="22"/>
        <v>777</v>
      </c>
      <c r="D483">
        <f t="shared" si="24"/>
        <v>1.4577861163227017</v>
      </c>
      <c r="E483">
        <f t="shared" si="23"/>
        <v>0.88062622309197647</v>
      </c>
    </row>
    <row r="484" spans="3:5" x14ac:dyDescent="0.3">
      <c r="C484">
        <f t="shared" si="22"/>
        <v>778</v>
      </c>
      <c r="D484">
        <f t="shared" si="24"/>
        <v>1.4584895554365291</v>
      </c>
      <c r="E484">
        <f t="shared" si="23"/>
        <v>0.88038010061486871</v>
      </c>
    </row>
    <row r="485" spans="3:5" x14ac:dyDescent="0.3">
      <c r="C485">
        <f t="shared" si="22"/>
        <v>779</v>
      </c>
      <c r="D485">
        <f t="shared" si="24"/>
        <v>1.4591918651324594</v>
      </c>
      <c r="E485">
        <f t="shared" si="23"/>
        <v>0.88013411567476951</v>
      </c>
    </row>
    <row r="486" spans="3:5" x14ac:dyDescent="0.3">
      <c r="C486">
        <f t="shared" si="22"/>
        <v>780</v>
      </c>
      <c r="D486">
        <f t="shared" si="24"/>
        <v>1.4598930481283423</v>
      </c>
      <c r="E486">
        <f t="shared" si="23"/>
        <v>0.87988826815642462</v>
      </c>
    </row>
    <row r="487" spans="3:5" x14ac:dyDescent="0.3">
      <c r="C487">
        <f t="shared" si="22"/>
        <v>781</v>
      </c>
      <c r="D487">
        <f t="shared" si="24"/>
        <v>1.4605931071333154</v>
      </c>
      <c r="E487">
        <f t="shared" si="23"/>
        <v>0.87964255794470814</v>
      </c>
    </row>
    <row r="488" spans="3:5" x14ac:dyDescent="0.3">
      <c r="C488">
        <f t="shared" si="22"/>
        <v>782</v>
      </c>
      <c r="D488">
        <f t="shared" si="24"/>
        <v>1.4612920448478377</v>
      </c>
      <c r="E488">
        <f t="shared" si="23"/>
        <v>0.87939698492462304</v>
      </c>
    </row>
    <row r="489" spans="3:5" x14ac:dyDescent="0.3">
      <c r="C489">
        <f t="shared" si="22"/>
        <v>783</v>
      </c>
      <c r="D489">
        <f t="shared" si="24"/>
        <v>1.4619898639637237</v>
      </c>
      <c r="E489">
        <f t="shared" si="23"/>
        <v>0.87915154898130066</v>
      </c>
    </row>
    <row r="490" spans="3:5" x14ac:dyDescent="0.3">
      <c r="C490">
        <f t="shared" si="22"/>
        <v>784</v>
      </c>
      <c r="D490">
        <f t="shared" si="24"/>
        <v>1.4626865671641791</v>
      </c>
      <c r="E490">
        <f t="shared" si="23"/>
        <v>0.87890625</v>
      </c>
    </row>
    <row r="491" spans="3:5" x14ac:dyDescent="0.3">
      <c r="C491">
        <f t="shared" ref="C491:C506" si="25">+C490+1</f>
        <v>785</v>
      </c>
      <c r="D491">
        <f t="shared" si="24"/>
        <v>1.463382157123835</v>
      </c>
      <c r="E491">
        <f t="shared" ref="E491:E506" si="26" xml:space="preserve"> $B$14 / (1 + ($B$14 - 1) * C491/ 350)</f>
        <v>0.87866108786610875</v>
      </c>
    </row>
    <row r="492" spans="3:5" x14ac:dyDescent="0.3">
      <c r="C492">
        <f t="shared" si="25"/>
        <v>786</v>
      </c>
      <c r="D492">
        <f t="shared" si="24"/>
        <v>1.4640766365087812</v>
      </c>
      <c r="E492">
        <f t="shared" si="26"/>
        <v>0.87841606246514226</v>
      </c>
    </row>
    <row r="493" spans="3:5" x14ac:dyDescent="0.3">
      <c r="C493">
        <f t="shared" si="25"/>
        <v>787</v>
      </c>
      <c r="D493">
        <f t="shared" si="24"/>
        <v>1.464770007976602</v>
      </c>
      <c r="E493">
        <f t="shared" si="26"/>
        <v>0.87817117368274322</v>
      </c>
    </row>
    <row r="494" spans="3:5" x14ac:dyDescent="0.3">
      <c r="C494">
        <f t="shared" si="25"/>
        <v>788</v>
      </c>
      <c r="D494">
        <f t="shared" si="24"/>
        <v>1.4654622741764081</v>
      </c>
      <c r="E494">
        <f t="shared" si="26"/>
        <v>0.87792642140468236</v>
      </c>
    </row>
    <row r="495" spans="3:5" x14ac:dyDescent="0.3">
      <c r="C495">
        <f t="shared" si="25"/>
        <v>789</v>
      </c>
      <c r="D495">
        <f t="shared" si="24"/>
        <v>1.4661534377488719</v>
      </c>
      <c r="E495">
        <f t="shared" si="26"/>
        <v>0.87768180551685704</v>
      </c>
    </row>
    <row r="496" spans="3:5" x14ac:dyDescent="0.3">
      <c r="C496">
        <f t="shared" si="25"/>
        <v>790</v>
      </c>
      <c r="D496">
        <f t="shared" si="24"/>
        <v>1.46684350132626</v>
      </c>
      <c r="E496">
        <f t="shared" si="26"/>
        <v>0.87743732590529255</v>
      </c>
    </row>
    <row r="497" spans="3:5" x14ac:dyDescent="0.3">
      <c r="C497">
        <f t="shared" si="25"/>
        <v>791</v>
      </c>
      <c r="D497">
        <f t="shared" si="24"/>
        <v>1.4675324675324677</v>
      </c>
      <c r="E497">
        <f t="shared" si="26"/>
        <v>0.87719298245614041</v>
      </c>
    </row>
    <row r="498" spans="3:5" x14ac:dyDescent="0.3">
      <c r="C498">
        <f t="shared" si="25"/>
        <v>792</v>
      </c>
      <c r="D498">
        <f t="shared" si="24"/>
        <v>1.4682203389830508</v>
      </c>
      <c r="E498">
        <f t="shared" si="26"/>
        <v>0.87694877505567925</v>
      </c>
    </row>
    <row r="499" spans="3:5" x14ac:dyDescent="0.3">
      <c r="C499">
        <f t="shared" si="25"/>
        <v>793</v>
      </c>
      <c r="D499">
        <f t="shared" si="24"/>
        <v>1.4689071182852607</v>
      </c>
      <c r="E499">
        <f t="shared" si="26"/>
        <v>0.8767047035903146</v>
      </c>
    </row>
    <row r="500" spans="3:5" x14ac:dyDescent="0.3">
      <c r="C500">
        <f t="shared" si="25"/>
        <v>794</v>
      </c>
      <c r="D500">
        <f t="shared" si="24"/>
        <v>1.4695928080380751</v>
      </c>
      <c r="E500">
        <f t="shared" si="26"/>
        <v>0.87646076794657757</v>
      </c>
    </row>
    <row r="501" spans="3:5" x14ac:dyDescent="0.3">
      <c r="C501">
        <f t="shared" si="25"/>
        <v>795</v>
      </c>
      <c r="D501">
        <f t="shared" si="24"/>
        <v>1.4702774108322325</v>
      </c>
      <c r="E501">
        <f t="shared" si="26"/>
        <v>0.87621696801112647</v>
      </c>
    </row>
    <row r="502" spans="3:5" x14ac:dyDescent="0.3">
      <c r="C502">
        <f t="shared" si="25"/>
        <v>796</v>
      </c>
      <c r="D502">
        <f t="shared" si="24"/>
        <v>1.4709609292502639</v>
      </c>
      <c r="E502">
        <f t="shared" si="26"/>
        <v>0.87597330367074533</v>
      </c>
    </row>
    <row r="503" spans="3:5" x14ac:dyDescent="0.3">
      <c r="C503">
        <f t="shared" si="25"/>
        <v>797</v>
      </c>
      <c r="D503">
        <f t="shared" si="24"/>
        <v>1.471643365866526</v>
      </c>
      <c r="E503">
        <f t="shared" si="26"/>
        <v>0.8757297748123436</v>
      </c>
    </row>
    <row r="504" spans="3:5" x14ac:dyDescent="0.3">
      <c r="C504">
        <f t="shared" si="25"/>
        <v>798</v>
      </c>
      <c r="D504">
        <f t="shared" si="24"/>
        <v>1.4723247232472325</v>
      </c>
      <c r="E504">
        <f t="shared" si="26"/>
        <v>0.87548638132295731</v>
      </c>
    </row>
    <row r="505" spans="3:5" x14ac:dyDescent="0.3">
      <c r="C505">
        <f t="shared" si="25"/>
        <v>799</v>
      </c>
      <c r="D505">
        <f t="shared" si="24"/>
        <v>1.4730050039504872</v>
      </c>
      <c r="E505">
        <f t="shared" si="26"/>
        <v>0.87524312308974717</v>
      </c>
    </row>
    <row r="506" spans="3:5" x14ac:dyDescent="0.3">
      <c r="C506">
        <f t="shared" si="25"/>
        <v>800</v>
      </c>
      <c r="D506">
        <f t="shared" si="24"/>
        <v>1.4736842105263159</v>
      </c>
      <c r="E506">
        <f t="shared" si="26"/>
        <v>0.87500000000000011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5"/>
  <sheetViews>
    <sheetView workbookViewId="0">
      <selection activeCell="N17" sqref="N17"/>
    </sheetView>
  </sheetViews>
  <sheetFormatPr defaultRowHeight="18" x14ac:dyDescent="0.35"/>
  <cols>
    <col min="1" max="1" width="15.21875" style="22" customWidth="1"/>
    <col min="2" max="3" width="9.21875" style="22"/>
    <col min="4" max="4" width="11.77734375" style="22" customWidth="1"/>
    <col min="5" max="7" width="9.21875" style="22"/>
    <col min="8" max="8" width="12.77734375" style="22" customWidth="1"/>
    <col min="9" max="9" width="9.21875" style="22"/>
    <col min="13" max="14" width="11.21875" customWidth="1"/>
    <col min="17" max="17" width="10.77734375" bestFit="1" customWidth="1"/>
  </cols>
  <sheetData>
    <row r="2" spans="1:17" ht="18.600000000000001" thickBot="1" x14ac:dyDescent="0.4">
      <c r="A2" s="22" t="s">
        <v>136</v>
      </c>
      <c r="M2" t="s">
        <v>116</v>
      </c>
      <c r="N2" t="s">
        <v>115</v>
      </c>
      <c r="O2" t="s">
        <v>122</v>
      </c>
    </row>
    <row r="3" spans="1:17" ht="18.600000000000001" thickBot="1" x14ac:dyDescent="0.4">
      <c r="H3" s="23" t="s">
        <v>101</v>
      </c>
      <c r="I3" s="24">
        <v>0.18</v>
      </c>
      <c r="M3" t="s">
        <v>59</v>
      </c>
      <c r="N3">
        <v>5</v>
      </c>
      <c r="O3">
        <v>0</v>
      </c>
    </row>
    <row r="4" spans="1:17" ht="18.600000000000001" thickBot="1" x14ac:dyDescent="0.4">
      <c r="A4" s="31" t="s">
        <v>87</v>
      </c>
      <c r="B4" s="32">
        <v>0</v>
      </c>
      <c r="D4" s="25" t="s">
        <v>92</v>
      </c>
      <c r="E4" s="26">
        <f>+VLOOKUP(B4,f_Frost!D5:E36,2,TRUE)</f>
        <v>1</v>
      </c>
      <c r="M4" t="s">
        <v>108</v>
      </c>
      <c r="N4">
        <v>5</v>
      </c>
      <c r="O4">
        <v>15</v>
      </c>
    </row>
    <row r="5" spans="1:17" x14ac:dyDescent="0.35">
      <c r="A5" s="33" t="s">
        <v>88</v>
      </c>
      <c r="B5" s="34">
        <v>15</v>
      </c>
      <c r="D5" s="27"/>
      <c r="E5" s="28"/>
      <c r="H5" s="25" t="s">
        <v>102</v>
      </c>
      <c r="I5" s="26">
        <f xml:space="preserve">  I3 *  E4 * E10 * E6 * E8</f>
        <v>2.5507793848014847E-2</v>
      </c>
      <c r="M5" t="s">
        <v>15</v>
      </c>
      <c r="N5">
        <v>0.8</v>
      </c>
      <c r="O5">
        <v>0.4</v>
      </c>
    </row>
    <row r="6" spans="1:17" x14ac:dyDescent="0.35">
      <c r="A6" s="33" t="s">
        <v>89</v>
      </c>
      <c r="B6" s="34">
        <v>0.4</v>
      </c>
      <c r="D6" s="27" t="s">
        <v>7</v>
      </c>
      <c r="E6" s="28">
        <f>+VLOOKUP(B5,f_VPD!D5:E306,2,TRUE)</f>
        <v>0.47236655274101552</v>
      </c>
      <c r="H6" s="27"/>
      <c r="I6" s="28"/>
      <c r="M6" t="s">
        <v>78</v>
      </c>
      <c r="N6">
        <v>400</v>
      </c>
      <c r="O6">
        <v>600</v>
      </c>
    </row>
    <row r="7" spans="1:17" ht="18.600000000000001" thickBot="1" x14ac:dyDescent="0.4">
      <c r="A7" s="33" t="s">
        <v>95</v>
      </c>
      <c r="B7" s="34">
        <v>600</v>
      </c>
      <c r="D7" s="27"/>
      <c r="E7" s="28"/>
      <c r="H7" s="29" t="s">
        <v>103</v>
      </c>
      <c r="I7" s="30">
        <f>+I5/I3</f>
        <v>0.14170996582230472</v>
      </c>
    </row>
    <row r="8" spans="1:17" ht="18.600000000000001" thickBot="1" x14ac:dyDescent="0.4">
      <c r="A8" s="35"/>
      <c r="B8" s="36"/>
      <c r="D8" s="27" t="s">
        <v>97</v>
      </c>
      <c r="E8" s="28">
        <f>+VLOOKUP(B6,f_SW!E5:F306,2,TRUE)</f>
        <v>0.22857142857142868</v>
      </c>
    </row>
    <row r="9" spans="1:17" x14ac:dyDescent="0.35">
      <c r="D9" s="27"/>
      <c r="E9" s="28"/>
    </row>
    <row r="10" spans="1:17" x14ac:dyDescent="0.35">
      <c r="D10" s="27" t="s">
        <v>104</v>
      </c>
      <c r="E10" s="28">
        <f>+VLOOKUP(B7,f_CO2!C5:E506,2,TRUE)</f>
        <v>1.3125</v>
      </c>
    </row>
    <row r="11" spans="1:17" ht="18.600000000000001" thickBot="1" x14ac:dyDescent="0.4">
      <c r="D11" s="29"/>
      <c r="E11" s="37"/>
      <c r="O11" t="s">
        <v>134</v>
      </c>
      <c r="P11" t="s">
        <v>101</v>
      </c>
      <c r="Q11" t="s">
        <v>131</v>
      </c>
    </row>
    <row r="12" spans="1:17" x14ac:dyDescent="0.35">
      <c r="L12" t="s">
        <v>132</v>
      </c>
      <c r="M12" t="s">
        <v>115</v>
      </c>
      <c r="N12" t="s">
        <v>96</v>
      </c>
      <c r="O12">
        <v>0.11182780474871455</v>
      </c>
      <c r="P12">
        <v>0.18</v>
      </c>
      <c r="Q12" s="39">
        <f>1-(O12/P12)</f>
        <v>0.37873441806269692</v>
      </c>
    </row>
    <row r="13" spans="1:17" x14ac:dyDescent="0.35">
      <c r="L13" t="s">
        <v>132</v>
      </c>
      <c r="M13" t="s">
        <v>122</v>
      </c>
      <c r="N13" t="s">
        <v>96</v>
      </c>
      <c r="O13">
        <v>2.5507793848014847E-2</v>
      </c>
      <c r="P13">
        <v>0.18</v>
      </c>
      <c r="Q13" s="39">
        <f>1-(O13/P13)</f>
        <v>0.85829003417769534</v>
      </c>
    </row>
    <row r="14" spans="1:17" x14ac:dyDescent="0.35">
      <c r="L14" t="s">
        <v>133</v>
      </c>
      <c r="M14" t="s">
        <v>115</v>
      </c>
      <c r="N14" t="s">
        <v>96</v>
      </c>
      <c r="O14">
        <v>0.115952685091814</v>
      </c>
      <c r="P14">
        <v>0.18</v>
      </c>
      <c r="Q14" s="39">
        <f>1-(O14/P14)</f>
        <v>0.35581841615658882</v>
      </c>
    </row>
    <row r="15" spans="1:17" x14ac:dyDescent="0.35">
      <c r="L15" t="s">
        <v>133</v>
      </c>
      <c r="M15" t="s">
        <v>122</v>
      </c>
      <c r="N15" t="s">
        <v>96</v>
      </c>
      <c r="O15">
        <v>6.800337218109094E-2</v>
      </c>
      <c r="P15">
        <v>0.18</v>
      </c>
      <c r="Q15" s="39">
        <f>1-(O15/P15)</f>
        <v>0.62220348788282809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8"/>
  <sheetViews>
    <sheetView tabSelected="1" workbookViewId="0">
      <selection activeCell="E33" sqref="E33"/>
    </sheetView>
  </sheetViews>
  <sheetFormatPr defaultRowHeight="14.4" x14ac:dyDescent="0.3"/>
  <cols>
    <col min="1" max="1" width="5" customWidth="1"/>
    <col min="2" max="2" width="18.44140625" customWidth="1"/>
    <col min="3" max="3" width="8.21875" customWidth="1"/>
    <col min="10" max="10" width="14.77734375" bestFit="1" customWidth="1"/>
    <col min="11" max="11" width="10.21875" customWidth="1"/>
    <col min="14" max="14" width="13.109375" customWidth="1"/>
    <col min="15" max="15" width="15.109375" customWidth="1"/>
    <col min="16" max="16" width="16.44140625" customWidth="1"/>
    <col min="17" max="17" width="17.77734375" customWidth="1"/>
    <col min="18" max="18" width="11.77734375" customWidth="1"/>
    <col min="19" max="19" width="12.21875" customWidth="1"/>
    <col min="20" max="20" width="11.21875" customWidth="1"/>
    <col min="21" max="21" width="12" customWidth="1"/>
    <col min="22" max="22" width="12.77734375" customWidth="1"/>
  </cols>
  <sheetData>
    <row r="1" spans="1:23" ht="15" thickBot="1" x14ac:dyDescent="0.35">
      <c r="B1" s="60" t="s">
        <v>148</v>
      </c>
      <c r="O1" t="s">
        <v>159</v>
      </c>
    </row>
    <row r="2" spans="1:23" x14ac:dyDescent="0.3">
      <c r="B2" t="s">
        <v>106</v>
      </c>
      <c r="J2" s="40" t="s">
        <v>149</v>
      </c>
      <c r="K2" s="41"/>
      <c r="L2" s="41"/>
      <c r="M2" s="42"/>
      <c r="N2" t="s">
        <v>168</v>
      </c>
      <c r="O2" t="s">
        <v>169</v>
      </c>
      <c r="P2" s="40" t="s">
        <v>126</v>
      </c>
      <c r="Q2" s="41"/>
      <c r="R2" s="41"/>
      <c r="S2" s="41"/>
      <c r="T2" s="42"/>
      <c r="U2" t="s">
        <v>163</v>
      </c>
    </row>
    <row r="3" spans="1:23" x14ac:dyDescent="0.3">
      <c r="J3" s="43"/>
      <c r="L3" s="60" t="s">
        <v>124</v>
      </c>
      <c r="M3" s="64" t="s">
        <v>125</v>
      </c>
      <c r="N3">
        <f>((R4-L4)/(L5-L4))*((L6-R4)/(L6-L5))^((L6-L5)/(L5-L4))</f>
        <v>0.8735804647362988</v>
      </c>
      <c r="O3">
        <f>((S4-L4)/(L5-L4))*((L6-S4)/(L6-L5))^((L6-L5)/(L5-L4))</f>
        <v>0.83994736659658209</v>
      </c>
      <c r="P3" s="43" t="s">
        <v>117</v>
      </c>
      <c r="Q3" s="60" t="s">
        <v>116</v>
      </c>
      <c r="R3" s="60" t="s">
        <v>115</v>
      </c>
      <c r="S3" s="60" t="s">
        <v>122</v>
      </c>
      <c r="T3" s="44" t="s">
        <v>109</v>
      </c>
      <c r="U3" s="60" t="s">
        <v>161</v>
      </c>
      <c r="V3" s="60" t="s">
        <v>162</v>
      </c>
    </row>
    <row r="4" spans="1:23" ht="14.55" customHeight="1" x14ac:dyDescent="0.3">
      <c r="B4" s="66" t="s">
        <v>137</v>
      </c>
      <c r="C4" s="66"/>
      <c r="D4" s="66"/>
      <c r="E4" s="66"/>
      <c r="F4" s="66"/>
      <c r="G4" s="66"/>
      <c r="H4" s="66"/>
      <c r="J4" s="43" t="s">
        <v>160</v>
      </c>
      <c r="K4" t="s">
        <v>1</v>
      </c>
      <c r="L4">
        <v>5</v>
      </c>
      <c r="M4" s="44">
        <v>10</v>
      </c>
      <c r="P4" s="43" t="s">
        <v>5</v>
      </c>
      <c r="Q4" s="60" t="s">
        <v>107</v>
      </c>
      <c r="R4">
        <v>15</v>
      </c>
      <c r="S4">
        <v>25</v>
      </c>
      <c r="T4" s="44" t="s">
        <v>110</v>
      </c>
      <c r="U4">
        <f>((R4-M4)/(M5-M4))*((M6-R4)/(M6-M5))^((M6-M5)/(M5-M4))</f>
        <v>0.52913368398939975</v>
      </c>
      <c r="V4">
        <f>((S4-M4)/(M5-M4))*((M6-S4)/(M6-M5))^((M6-M5)/(M5-M4))</f>
        <v>1</v>
      </c>
      <c r="W4" s="43" t="s">
        <v>5</v>
      </c>
    </row>
    <row r="5" spans="1:23" x14ac:dyDescent="0.3">
      <c r="B5" s="66"/>
      <c r="C5" s="66"/>
      <c r="D5" s="66"/>
      <c r="E5" s="66"/>
      <c r="F5" s="66"/>
      <c r="G5" s="66"/>
      <c r="H5" s="66"/>
      <c r="J5" s="43"/>
      <c r="K5" t="s">
        <v>2</v>
      </c>
      <c r="L5">
        <v>20</v>
      </c>
      <c r="M5" s="44">
        <v>25</v>
      </c>
      <c r="P5" s="43" t="s">
        <v>53</v>
      </c>
      <c r="Q5" s="60" t="s">
        <v>151</v>
      </c>
      <c r="R5">
        <v>0.8</v>
      </c>
      <c r="S5">
        <v>0.7</v>
      </c>
      <c r="T5" s="44"/>
      <c r="U5">
        <f>1-(1-M8)*(1-R5)^M9</f>
        <v>0.874</v>
      </c>
      <c r="V5">
        <f>1-(1-M8)*(1-S5)^M9</f>
        <v>0.81099999999999994</v>
      </c>
      <c r="W5" s="43" t="s">
        <v>53</v>
      </c>
    </row>
    <row r="6" spans="1:23" x14ac:dyDescent="0.3">
      <c r="B6" s="66"/>
      <c r="C6" s="66"/>
      <c r="D6" s="66"/>
      <c r="E6" s="66"/>
      <c r="F6" s="66"/>
      <c r="G6" s="66"/>
      <c r="H6" s="66"/>
      <c r="J6" s="43"/>
      <c r="K6" t="s">
        <v>3</v>
      </c>
      <c r="L6">
        <v>30</v>
      </c>
      <c r="M6" s="44">
        <v>35</v>
      </c>
      <c r="P6" s="43" t="s">
        <v>118</v>
      </c>
      <c r="Q6" s="60" t="s">
        <v>59</v>
      </c>
      <c r="R6">
        <v>5</v>
      </c>
      <c r="S6">
        <v>0</v>
      </c>
      <c r="T6" s="44" t="s">
        <v>111</v>
      </c>
      <c r="U6">
        <f>1-M10*(R6/30)</f>
        <v>0.83333333333333337</v>
      </c>
      <c r="V6">
        <f>1-M10*(S6/30)</f>
        <v>1</v>
      </c>
      <c r="W6" s="43" t="s">
        <v>118</v>
      </c>
    </row>
    <row r="7" spans="1:23" ht="16.95" customHeight="1" x14ac:dyDescent="0.3">
      <c r="B7" s="66"/>
      <c r="C7" s="66"/>
      <c r="D7" s="66"/>
      <c r="E7" s="66"/>
      <c r="F7" s="66"/>
      <c r="G7" s="66"/>
      <c r="H7" s="66"/>
      <c r="I7" t="s">
        <v>150</v>
      </c>
      <c r="J7" s="43" t="s">
        <v>54</v>
      </c>
      <c r="K7" t="s">
        <v>6</v>
      </c>
      <c r="L7">
        <v>0.05</v>
      </c>
      <c r="M7" s="44">
        <v>0.06</v>
      </c>
      <c r="N7">
        <f>EXP(-L7*R7)</f>
        <v>0.77880078307140488</v>
      </c>
      <c r="O7" s="38">
        <f>EXP(-L7*S7)</f>
        <v>0.47236655274101469</v>
      </c>
      <c r="P7" s="43" t="s">
        <v>54</v>
      </c>
      <c r="Q7" s="60" t="s">
        <v>108</v>
      </c>
      <c r="R7">
        <v>5</v>
      </c>
      <c r="S7">
        <v>15</v>
      </c>
      <c r="T7" s="44" t="s">
        <v>112</v>
      </c>
      <c r="U7">
        <f>EXP(-M7*R7)</f>
        <v>0.74081822068171788</v>
      </c>
      <c r="V7">
        <f>EXP(-M7*S7)</f>
        <v>0.40656965974059917</v>
      </c>
      <c r="W7" s="43" t="s">
        <v>54</v>
      </c>
    </row>
    <row r="8" spans="1:23" ht="14.55" customHeight="1" x14ac:dyDescent="0.3">
      <c r="J8" s="43" t="s">
        <v>53</v>
      </c>
      <c r="K8" t="s">
        <v>50</v>
      </c>
      <c r="L8">
        <v>0.37</v>
      </c>
      <c r="M8" s="44">
        <v>0.37</v>
      </c>
      <c r="O8">
        <f>1-(1-L8)*(1-S5)^L9</f>
        <v>0.81099999999999994</v>
      </c>
      <c r="P8" s="43" t="s">
        <v>55</v>
      </c>
      <c r="Q8" s="60" t="s">
        <v>140</v>
      </c>
      <c r="R8">
        <v>0.3</v>
      </c>
      <c r="S8">
        <v>0.4</v>
      </c>
      <c r="T8" s="44" t="s">
        <v>152</v>
      </c>
      <c r="U8">
        <f>1/(1+((1-0.3)/0.4)^3)</f>
        <v>0.15724815724815733</v>
      </c>
      <c r="V8">
        <f>1/(1+((1-0.4)/0.7)^9)</f>
        <v>0.80016982706157713</v>
      </c>
      <c r="W8" s="43" t="s">
        <v>55</v>
      </c>
    </row>
    <row r="9" spans="1:23" x14ac:dyDescent="0.3">
      <c r="J9" s="43"/>
      <c r="K9" t="s">
        <v>51</v>
      </c>
      <c r="L9">
        <v>1</v>
      </c>
      <c r="M9" s="44">
        <v>1</v>
      </c>
      <c r="P9" s="43" t="s">
        <v>119</v>
      </c>
      <c r="Q9" s="60" t="s">
        <v>71</v>
      </c>
      <c r="R9">
        <v>50</v>
      </c>
      <c r="S9">
        <v>50</v>
      </c>
      <c r="T9" s="44" t="s">
        <v>114</v>
      </c>
      <c r="U9">
        <f>(1/(1+((R9/M11)/M13)^M12))</f>
        <v>0.98506905701109948</v>
      </c>
      <c r="V9">
        <f>(1/(1+((S9/M11)/M13)^M12))</f>
        <v>0.98506905701109948</v>
      </c>
      <c r="W9" s="43" t="s">
        <v>119</v>
      </c>
    </row>
    <row r="10" spans="1:23" ht="15" thickBot="1" x14ac:dyDescent="0.35">
      <c r="J10" s="43" t="s">
        <v>118</v>
      </c>
      <c r="K10" t="s">
        <v>58</v>
      </c>
      <c r="L10">
        <v>1</v>
      </c>
      <c r="M10" s="44">
        <v>1</v>
      </c>
      <c r="N10">
        <f>1-L10*(R6/30)</f>
        <v>0.83333333333333337</v>
      </c>
      <c r="O10">
        <f>1-L10*(S6/30)</f>
        <v>1</v>
      </c>
      <c r="P10" s="45" t="s">
        <v>120</v>
      </c>
      <c r="Q10" s="65" t="s">
        <v>78</v>
      </c>
      <c r="R10" s="46">
        <v>400</v>
      </c>
      <c r="S10" s="46">
        <v>600</v>
      </c>
      <c r="T10" s="47" t="s">
        <v>113</v>
      </c>
      <c r="U10">
        <f>M14*R10/(350*(M14-1)+R10)</f>
        <v>1.0212765957446808</v>
      </c>
      <c r="V10">
        <f>M14*S10/(350*(M14-1)+S10)</f>
        <v>1.0746268656716418</v>
      </c>
      <c r="W10" t="s">
        <v>79</v>
      </c>
    </row>
    <row r="11" spans="1:23" x14ac:dyDescent="0.3">
      <c r="J11" s="43" t="s">
        <v>119</v>
      </c>
      <c r="K11" t="s">
        <v>68</v>
      </c>
      <c r="L11">
        <v>300</v>
      </c>
      <c r="M11" s="44">
        <v>150</v>
      </c>
      <c r="N11">
        <f>(1/(1+((R9/L11)/L13)^L12))</f>
        <v>0.99905356813803081</v>
      </c>
      <c r="O11">
        <v>0.99905356813803081</v>
      </c>
      <c r="T11" s="44"/>
      <c r="U11">
        <f>M15/(1+(M15-1)*R10/350)</f>
        <v>1</v>
      </c>
      <c r="V11">
        <f>M15/(1+(M15-1)*S10/350)</f>
        <v>1</v>
      </c>
      <c r="W11" t="s">
        <v>80</v>
      </c>
    </row>
    <row r="12" spans="1:23" ht="15" thickBot="1" x14ac:dyDescent="0.35">
      <c r="J12" s="43"/>
      <c r="K12" t="s">
        <v>69</v>
      </c>
      <c r="L12">
        <v>4</v>
      </c>
      <c r="M12" s="44">
        <v>4</v>
      </c>
    </row>
    <row r="13" spans="1:23" ht="14.55" customHeight="1" x14ac:dyDescent="0.3">
      <c r="B13" s="71" t="s">
        <v>121</v>
      </c>
      <c r="C13" s="71"/>
      <c r="D13" s="72"/>
      <c r="E13" s="72"/>
      <c r="F13" s="72"/>
      <c r="G13" s="72"/>
      <c r="H13" s="72"/>
      <c r="J13" s="43"/>
      <c r="K13" t="s">
        <v>70</v>
      </c>
      <c r="L13">
        <v>0.95</v>
      </c>
      <c r="M13" s="44">
        <v>0.95</v>
      </c>
      <c r="P13" s="40" t="s">
        <v>127</v>
      </c>
      <c r="Q13" s="41"/>
      <c r="R13" s="41"/>
      <c r="S13" s="48" t="s">
        <v>55</v>
      </c>
      <c r="T13" s="42"/>
    </row>
    <row r="14" spans="1:23" ht="42" customHeight="1" x14ac:dyDescent="0.3">
      <c r="A14" t="s">
        <v>157</v>
      </c>
      <c r="B14" s="71" t="s">
        <v>158</v>
      </c>
      <c r="C14" s="71"/>
      <c r="D14" s="71"/>
      <c r="E14" s="71"/>
      <c r="F14" s="71"/>
      <c r="G14" s="71"/>
      <c r="H14" s="71"/>
      <c r="J14" s="43" t="s">
        <v>79</v>
      </c>
      <c r="K14" t="s">
        <v>76</v>
      </c>
      <c r="L14">
        <v>1.4</v>
      </c>
      <c r="M14" s="44">
        <v>1.2</v>
      </c>
      <c r="N14">
        <f>L14*R10/(350*(L14-1)+R10)</f>
        <v>1.037037037037037</v>
      </c>
      <c r="O14">
        <f>L14*S10/(350*(L14-1)+S10)</f>
        <v>1.1351351351351351</v>
      </c>
      <c r="P14" s="43"/>
      <c r="Q14" t="s">
        <v>154</v>
      </c>
      <c r="R14" t="s">
        <v>122</v>
      </c>
      <c r="T14" s="44"/>
    </row>
    <row r="15" spans="1:23" x14ac:dyDescent="0.3">
      <c r="B15" s="71"/>
      <c r="C15" s="71"/>
      <c r="D15" s="71"/>
      <c r="E15" s="71"/>
      <c r="F15" s="71"/>
      <c r="G15" s="71"/>
      <c r="H15" s="71"/>
      <c r="J15" s="43" t="s">
        <v>80</v>
      </c>
      <c r="K15" t="s">
        <v>77</v>
      </c>
      <c r="L15">
        <v>0.7</v>
      </c>
      <c r="M15" s="44">
        <v>1</v>
      </c>
      <c r="N15">
        <f>L15/(1+(L15-1)*R10/350)</f>
        <v>1.0652173913043479</v>
      </c>
      <c r="O15">
        <f>L15/(1+(L15-1)*S10/350)</f>
        <v>1.4411764705882353</v>
      </c>
      <c r="P15" s="43" t="s">
        <v>123</v>
      </c>
      <c r="Q15" t="s">
        <v>19</v>
      </c>
      <c r="R15" t="s">
        <v>26</v>
      </c>
      <c r="T15" s="44"/>
    </row>
    <row r="16" spans="1:23" x14ac:dyDescent="0.3">
      <c r="B16" s="60"/>
      <c r="C16" s="60" t="s">
        <v>132</v>
      </c>
      <c r="D16" s="60"/>
      <c r="E16" s="60" t="s">
        <v>133</v>
      </c>
      <c r="F16" s="60"/>
      <c r="G16" s="60"/>
      <c r="H16" s="60"/>
      <c r="K16" s="43"/>
      <c r="M16" s="44"/>
      <c r="P16" s="43" t="s">
        <v>10</v>
      </c>
      <c r="Q16">
        <v>0.4</v>
      </c>
      <c r="R16">
        <v>0.7</v>
      </c>
      <c r="T16" s="44" t="s">
        <v>153</v>
      </c>
      <c r="U16" t="s">
        <v>168</v>
      </c>
      <c r="V16" t="s">
        <v>169</v>
      </c>
    </row>
    <row r="17" spans="2:23" x14ac:dyDescent="0.3">
      <c r="B17" s="60"/>
      <c r="C17" s="60" t="s">
        <v>141</v>
      </c>
      <c r="D17" s="60" t="s">
        <v>142</v>
      </c>
      <c r="E17" s="60" t="s">
        <v>141</v>
      </c>
      <c r="F17" s="60" t="s">
        <v>142</v>
      </c>
      <c r="G17" s="60"/>
      <c r="H17" s="60"/>
      <c r="J17" s="43"/>
      <c r="K17" s="59" t="s">
        <v>128</v>
      </c>
      <c r="L17" s="59">
        <v>0.05</v>
      </c>
      <c r="M17" s="61">
        <v>0.04</v>
      </c>
      <c r="N17" s="59"/>
      <c r="P17" s="43" t="s">
        <v>11</v>
      </c>
      <c r="Q17">
        <v>3</v>
      </c>
      <c r="R17">
        <v>9</v>
      </c>
      <c r="T17" s="44"/>
      <c r="U17">
        <v>0.8735804647362988</v>
      </c>
      <c r="V17">
        <v>0.83994736659658209</v>
      </c>
      <c r="W17" s="43" t="s">
        <v>5</v>
      </c>
    </row>
    <row r="18" spans="2:23" ht="15" thickBot="1" x14ac:dyDescent="0.35">
      <c r="B18" s="60" t="s">
        <v>144</v>
      </c>
      <c r="C18" s="73">
        <v>8.0729999999999996E-2</v>
      </c>
      <c r="D18" s="73">
        <v>0.29199999999999998</v>
      </c>
      <c r="E18" s="73">
        <v>4.5199999999999997E-2</v>
      </c>
      <c r="F18" s="73">
        <v>0.27929999999999999</v>
      </c>
      <c r="G18" s="60"/>
      <c r="H18" s="60"/>
      <c r="J18" s="45"/>
      <c r="K18" s="62" t="s">
        <v>101</v>
      </c>
      <c r="L18" s="62">
        <v>0.18</v>
      </c>
      <c r="M18" s="63">
        <v>0.18</v>
      </c>
      <c r="N18" s="59"/>
      <c r="P18" s="45" t="s">
        <v>17</v>
      </c>
      <c r="Q18" s="46">
        <v>200</v>
      </c>
      <c r="R18" s="46">
        <v>150</v>
      </c>
      <c r="S18" s="46"/>
      <c r="T18" s="47" t="s">
        <v>155</v>
      </c>
      <c r="U18">
        <v>0.874</v>
      </c>
      <c r="V18">
        <v>0.81099999999999994</v>
      </c>
      <c r="W18" s="43" t="s">
        <v>53</v>
      </c>
    </row>
    <row r="19" spans="2:23" ht="39.6" customHeight="1" x14ac:dyDescent="0.3">
      <c r="B19" s="71" t="s">
        <v>135</v>
      </c>
      <c r="C19" s="71"/>
      <c r="D19" s="71"/>
      <c r="E19" s="71"/>
      <c r="F19" s="71"/>
      <c r="G19" s="71"/>
      <c r="H19" s="71"/>
      <c r="I19" s="59" t="s">
        <v>62</v>
      </c>
      <c r="P19" s="43" t="s">
        <v>15</v>
      </c>
      <c r="Q19">
        <f>200*0.3</f>
        <v>60</v>
      </c>
      <c r="R19">
        <f>150*0.4</f>
        <v>60</v>
      </c>
      <c r="U19">
        <v>0.83333333333333337</v>
      </c>
      <c r="V19">
        <v>1</v>
      </c>
      <c r="W19" s="43" t="s">
        <v>118</v>
      </c>
    </row>
    <row r="20" spans="2:23" x14ac:dyDescent="0.3">
      <c r="B20" s="74"/>
      <c r="C20" s="60" t="s">
        <v>132</v>
      </c>
      <c r="D20" s="60"/>
      <c r="E20" s="60" t="s">
        <v>133</v>
      </c>
      <c r="F20" s="60"/>
      <c r="G20" s="74"/>
      <c r="H20" s="74"/>
      <c r="I20" s="59" t="s">
        <v>164</v>
      </c>
      <c r="U20">
        <v>0.77880078307140488</v>
      </c>
      <c r="V20">
        <v>0.47236655274101469</v>
      </c>
      <c r="W20" s="43" t="s">
        <v>54</v>
      </c>
    </row>
    <row r="21" spans="2:23" ht="14.4" customHeight="1" x14ac:dyDescent="0.3">
      <c r="B21" s="74"/>
      <c r="C21" s="60" t="s">
        <v>141</v>
      </c>
      <c r="D21" s="60" t="s">
        <v>142</v>
      </c>
      <c r="E21" s="60" t="s">
        <v>141</v>
      </c>
      <c r="F21" s="60" t="s">
        <v>142</v>
      </c>
      <c r="G21" s="74"/>
      <c r="H21" s="74"/>
      <c r="I21" s="59" t="s">
        <v>165</v>
      </c>
      <c r="P21" t="s">
        <v>138</v>
      </c>
      <c r="U21">
        <f>1/(1+((1-0.3)/0.4)^3)</f>
        <v>0.15724815724815733</v>
      </c>
      <c r="V21">
        <f>1/(1+((1-0.4)/0.7)^9)</f>
        <v>0.80016982706157713</v>
      </c>
      <c r="W21" s="43" t="s">
        <v>55</v>
      </c>
    </row>
    <row r="22" spans="2:23" x14ac:dyDescent="0.3">
      <c r="B22" s="74" t="s">
        <v>134</v>
      </c>
      <c r="C22" s="60">
        <v>1.9567775256745492E-2</v>
      </c>
      <c r="D22" s="60">
        <v>9.8050763001208768E-2</v>
      </c>
      <c r="E22" s="60">
        <v>1.7473845008708834E-2</v>
      </c>
      <c r="F22" s="60">
        <v>5.8558459378161509E-2</v>
      </c>
      <c r="G22" s="74"/>
      <c r="H22" s="74"/>
      <c r="I22" s="59" t="s">
        <v>166</v>
      </c>
      <c r="P22" t="s">
        <v>156</v>
      </c>
      <c r="U22">
        <v>0.99905356813803081</v>
      </c>
      <c r="V22">
        <v>0.99905356813803081</v>
      </c>
      <c r="W22" s="43" t="s">
        <v>119</v>
      </c>
    </row>
    <row r="23" spans="2:23" ht="14.4" customHeight="1" x14ac:dyDescent="0.3">
      <c r="B23" s="71" t="s">
        <v>139</v>
      </c>
      <c r="C23" s="71"/>
      <c r="D23" s="71"/>
      <c r="E23" s="71"/>
      <c r="F23" s="71"/>
      <c r="G23" s="71"/>
      <c r="H23" s="71"/>
      <c r="I23" s="59" t="s">
        <v>167</v>
      </c>
      <c r="U23">
        <v>1.037037037037037</v>
      </c>
      <c r="V23">
        <v>1.1351351351351351</v>
      </c>
      <c r="W23" t="s">
        <v>79</v>
      </c>
    </row>
    <row r="24" spans="2:23" x14ac:dyDescent="0.3">
      <c r="B24" s="71"/>
      <c r="C24" s="71"/>
      <c r="D24" s="71"/>
      <c r="E24" s="71"/>
      <c r="F24" s="71"/>
      <c r="G24" s="71"/>
      <c r="H24" s="71"/>
      <c r="I24" t="s">
        <v>66</v>
      </c>
      <c r="P24" t="s">
        <v>14</v>
      </c>
      <c r="U24">
        <v>1.0652173913043479</v>
      </c>
      <c r="V24">
        <v>1.4411764705882353</v>
      </c>
      <c r="W24" t="s">
        <v>80</v>
      </c>
    </row>
    <row r="25" spans="2:23" x14ac:dyDescent="0.3">
      <c r="B25" s="60"/>
      <c r="C25" s="60" t="s">
        <v>132</v>
      </c>
      <c r="D25" s="60"/>
      <c r="E25" s="60" t="s">
        <v>133</v>
      </c>
      <c r="F25" s="60"/>
      <c r="G25" s="60"/>
      <c r="H25" s="60"/>
      <c r="I25" t="s">
        <v>67</v>
      </c>
      <c r="P25">
        <f>1/(1+((1-0.4)/0.7)^9)</f>
        <v>0.80016982706157713</v>
      </c>
      <c r="Q25">
        <f>1/(1+((1-0.3)/0.4)^3)</f>
        <v>0.15724815724815733</v>
      </c>
    </row>
    <row r="26" spans="2:23" x14ac:dyDescent="0.3">
      <c r="B26" s="60"/>
      <c r="C26" s="60" t="s">
        <v>141</v>
      </c>
      <c r="D26" s="60" t="s">
        <v>142</v>
      </c>
      <c r="E26" s="60" t="s">
        <v>141</v>
      </c>
      <c r="F26" s="60" t="s">
        <v>142</v>
      </c>
      <c r="G26" s="60"/>
      <c r="H26" s="60"/>
      <c r="I26" t="s">
        <v>74</v>
      </c>
    </row>
    <row r="27" spans="2:23" x14ac:dyDescent="0.3">
      <c r="B27" s="60" t="s">
        <v>170</v>
      </c>
      <c r="C27" s="73">
        <v>0.1087</v>
      </c>
      <c r="D27" s="73">
        <v>0.54469999999999996</v>
      </c>
      <c r="E27" s="73">
        <v>9.7100000000000006E-2</v>
      </c>
      <c r="F27" s="73">
        <v>0.32529999999999998</v>
      </c>
      <c r="G27" s="60"/>
      <c r="H27" s="60"/>
      <c r="I27" t="s">
        <v>75</v>
      </c>
    </row>
    <row r="28" spans="2:23" x14ac:dyDescent="0.3">
      <c r="B28" s="60" t="s">
        <v>171</v>
      </c>
      <c r="C28" s="73">
        <v>8.0729999999999996E-2</v>
      </c>
      <c r="D28" s="73">
        <v>0.29199999999999998</v>
      </c>
      <c r="E28" s="73">
        <v>4.5199999999999997E-2</v>
      </c>
      <c r="F28" s="73">
        <v>0.27929999999999999</v>
      </c>
      <c r="G28" s="60"/>
      <c r="H28" s="60"/>
    </row>
  </sheetData>
  <mergeCells count="5">
    <mergeCell ref="B23:H24"/>
    <mergeCell ref="B13:C13"/>
    <mergeCell ref="B14:H15"/>
    <mergeCell ref="B4:H7"/>
    <mergeCell ref="B19:H19"/>
  </mergeCells>
  <phoneticPr fontId="8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2:Y29"/>
  <sheetViews>
    <sheetView topLeftCell="U9" workbookViewId="0">
      <selection activeCell="X26" sqref="X26"/>
    </sheetView>
  </sheetViews>
  <sheetFormatPr defaultRowHeight="18" x14ac:dyDescent="0.35"/>
  <cols>
    <col min="1" max="1" width="15.21875" style="22" hidden="1" customWidth="1"/>
    <col min="2" max="3" width="0" style="22" hidden="1" customWidth="1"/>
    <col min="4" max="4" width="11.77734375" style="22" hidden="1" customWidth="1"/>
    <col min="5" max="7" width="0" style="22" hidden="1" customWidth="1"/>
    <col min="8" max="8" width="12.77734375" style="22" hidden="1" customWidth="1"/>
    <col min="9" max="9" width="0" style="22" hidden="1" customWidth="1"/>
    <col min="10" max="12" width="0" hidden="1" customWidth="1"/>
    <col min="13" max="13" width="10.44140625" hidden="1" customWidth="1"/>
    <col min="14" max="14" width="10.21875" hidden="1" customWidth="1"/>
    <col min="15" max="20" width="0" hidden="1" customWidth="1"/>
    <col min="21" max="21" width="15.21875" customWidth="1"/>
    <col min="22" max="25" width="13" style="22" customWidth="1"/>
    <col min="26" max="26" width="17.77734375" customWidth="1"/>
  </cols>
  <sheetData>
    <row r="2" spans="1:25" ht="18.600000000000001" thickBot="1" x14ac:dyDescent="0.4">
      <c r="A2" s="22" t="s">
        <v>105</v>
      </c>
      <c r="M2" t="s">
        <v>116</v>
      </c>
      <c r="N2" t="s">
        <v>115</v>
      </c>
      <c r="O2" t="s">
        <v>122</v>
      </c>
    </row>
    <row r="3" spans="1:25" ht="18.600000000000001" thickBot="1" x14ac:dyDescent="0.4">
      <c r="H3" s="23" t="s">
        <v>94</v>
      </c>
      <c r="I3" s="24">
        <v>0.05</v>
      </c>
      <c r="M3" t="s">
        <v>107</v>
      </c>
      <c r="N3">
        <v>15</v>
      </c>
      <c r="O3">
        <v>25</v>
      </c>
      <c r="U3" s="51"/>
      <c r="V3" s="22" t="s">
        <v>132</v>
      </c>
      <c r="W3" s="52"/>
      <c r="X3" s="22" t="s">
        <v>133</v>
      </c>
      <c r="Y3" s="52"/>
    </row>
    <row r="4" spans="1:25" ht="18.600000000000001" thickBot="1" x14ac:dyDescent="0.4">
      <c r="A4" s="31" t="s">
        <v>86</v>
      </c>
      <c r="B4" s="32">
        <v>25</v>
      </c>
      <c r="D4" s="25" t="s">
        <v>91</v>
      </c>
      <c r="E4" s="26">
        <f>+VLOOKUP(B4,f_Temp!D6:E397,2,TRUE)</f>
        <v>0.8468541135252009</v>
      </c>
      <c r="M4" t="s">
        <v>52</v>
      </c>
      <c r="N4">
        <v>0.8</v>
      </c>
      <c r="O4">
        <v>0.7</v>
      </c>
      <c r="U4" s="54"/>
      <c r="V4" s="55" t="s">
        <v>141</v>
      </c>
      <c r="W4" s="56" t="s">
        <v>142</v>
      </c>
      <c r="X4" s="55" t="s">
        <v>141</v>
      </c>
      <c r="Y4" s="56" t="s">
        <v>142</v>
      </c>
    </row>
    <row r="5" spans="1:25" x14ac:dyDescent="0.35">
      <c r="A5" s="33" t="s">
        <v>85</v>
      </c>
      <c r="B5" s="34">
        <v>0.7</v>
      </c>
      <c r="D5" s="27"/>
      <c r="E5" s="28"/>
      <c r="H5" s="25" t="s">
        <v>96</v>
      </c>
      <c r="I5" s="26">
        <f xml:space="preserve">  I3* E6 * E4 * E8 * E16 * E10 * E12 * E14</f>
        <v>4.8239386469327997E-3</v>
      </c>
      <c r="M5" t="s">
        <v>59</v>
      </c>
      <c r="N5">
        <v>5</v>
      </c>
      <c r="O5">
        <v>0</v>
      </c>
      <c r="U5" s="52" t="s">
        <v>91</v>
      </c>
      <c r="V5">
        <v>0.8735804647362988</v>
      </c>
      <c r="W5">
        <v>0.83994736659658209</v>
      </c>
      <c r="X5">
        <v>0.52913368398939975</v>
      </c>
      <c r="Y5">
        <v>1</v>
      </c>
    </row>
    <row r="6" spans="1:25" x14ac:dyDescent="0.35">
      <c r="A6" s="33" t="s">
        <v>87</v>
      </c>
      <c r="B6" s="34">
        <v>0</v>
      </c>
      <c r="D6" s="27" t="s">
        <v>93</v>
      </c>
      <c r="E6" s="28">
        <f>+VLOOKUP(B5,f_Nutr!D5:E106,2,TRUE)</f>
        <v>0.80470000000000019</v>
      </c>
      <c r="H6" s="27"/>
      <c r="I6" s="28"/>
      <c r="M6" t="s">
        <v>108</v>
      </c>
      <c r="N6">
        <v>5</v>
      </c>
      <c r="O6">
        <v>15</v>
      </c>
      <c r="U6" s="52"/>
      <c r="V6" s="53"/>
      <c r="W6" s="52"/>
      <c r="X6" s="53"/>
      <c r="Y6" s="52"/>
    </row>
    <row r="7" spans="1:25" ht="18.600000000000001" thickBot="1" x14ac:dyDescent="0.4">
      <c r="A7" s="33" t="s">
        <v>88</v>
      </c>
      <c r="B7" s="34">
        <v>15</v>
      </c>
      <c r="D7" s="27"/>
      <c r="E7" s="28"/>
      <c r="H7" s="29" t="s">
        <v>100</v>
      </c>
      <c r="I7" s="30">
        <f>+I5/I3</f>
        <v>9.6478772938655991E-2</v>
      </c>
      <c r="M7" t="s">
        <v>15</v>
      </c>
      <c r="N7">
        <v>0.8</v>
      </c>
      <c r="O7">
        <v>0.4</v>
      </c>
      <c r="U7" s="52" t="s">
        <v>93</v>
      </c>
      <c r="V7">
        <v>0.874</v>
      </c>
      <c r="W7">
        <v>0.81099999999999994</v>
      </c>
      <c r="X7">
        <v>0.874</v>
      </c>
      <c r="Y7">
        <v>0.81099999999999994</v>
      </c>
    </row>
    <row r="8" spans="1:25" x14ac:dyDescent="0.35">
      <c r="A8" s="33" t="s">
        <v>89</v>
      </c>
      <c r="B8" s="34">
        <v>0.4</v>
      </c>
      <c r="D8" s="27" t="s">
        <v>92</v>
      </c>
      <c r="E8" s="28">
        <f>+VLOOKUP(B6,f_Frost!D5:E36,2,TRUE)</f>
        <v>1</v>
      </c>
      <c r="M8" t="s">
        <v>71</v>
      </c>
      <c r="N8">
        <v>50</v>
      </c>
      <c r="O8">
        <v>50</v>
      </c>
      <c r="U8" s="52"/>
      <c r="V8" s="53"/>
      <c r="W8" s="52"/>
      <c r="X8" s="53"/>
      <c r="Y8" s="52"/>
    </row>
    <row r="9" spans="1:25" x14ac:dyDescent="0.35">
      <c r="A9" s="33" t="s">
        <v>90</v>
      </c>
      <c r="B9" s="34">
        <v>50</v>
      </c>
      <c r="D9" s="27"/>
      <c r="E9" s="28"/>
      <c r="M9" t="s">
        <v>78</v>
      </c>
      <c r="N9">
        <v>400</v>
      </c>
      <c r="O9">
        <v>600</v>
      </c>
      <c r="U9" s="52" t="s">
        <v>92</v>
      </c>
      <c r="V9">
        <v>0.83333333333333337</v>
      </c>
      <c r="W9">
        <v>1</v>
      </c>
      <c r="X9">
        <v>0.83333333333333337</v>
      </c>
      <c r="Y9">
        <v>1</v>
      </c>
    </row>
    <row r="10" spans="1:25" x14ac:dyDescent="0.35">
      <c r="A10" s="33" t="s">
        <v>95</v>
      </c>
      <c r="B10" s="34">
        <v>600</v>
      </c>
      <c r="D10" s="27" t="s">
        <v>7</v>
      </c>
      <c r="E10" s="28">
        <f>+VLOOKUP(B7,f_VPD!D5:E306,2,TRUE)</f>
        <v>0.47236655274101552</v>
      </c>
      <c r="U10" s="52"/>
      <c r="V10" s="53"/>
      <c r="W10" s="52"/>
      <c r="X10" s="53"/>
      <c r="Y10" s="52"/>
    </row>
    <row r="11" spans="1:25" ht="18.600000000000001" thickBot="1" x14ac:dyDescent="0.4">
      <c r="A11" s="35"/>
      <c r="B11" s="36"/>
      <c r="D11" s="27"/>
      <c r="E11" s="28"/>
      <c r="O11" t="s">
        <v>130</v>
      </c>
      <c r="P11" t="s">
        <v>129</v>
      </c>
      <c r="Q11" t="s">
        <v>131</v>
      </c>
      <c r="U11" s="52" t="s">
        <v>7</v>
      </c>
      <c r="V11">
        <v>0.77880078307140488</v>
      </c>
      <c r="W11">
        <v>0.47236655274101469</v>
      </c>
      <c r="X11">
        <v>0.74081822068171788</v>
      </c>
      <c r="Y11">
        <v>0.40656965974059917</v>
      </c>
    </row>
    <row r="12" spans="1:25" x14ac:dyDescent="0.35">
      <c r="D12" s="27" t="s">
        <v>97</v>
      </c>
      <c r="E12" s="28">
        <f>+VLOOKUP(B8,f_SW!E5:F306,2,TRUE)</f>
        <v>0.22857142857142868</v>
      </c>
      <c r="L12" t="s">
        <v>132</v>
      </c>
      <c r="M12" t="s">
        <v>115</v>
      </c>
      <c r="N12" t="s">
        <v>96</v>
      </c>
      <c r="O12">
        <v>2.3523859945664759E-2</v>
      </c>
      <c r="P12">
        <v>0.05</v>
      </c>
      <c r="Q12" s="39">
        <f>1-(O12/P12)</f>
        <v>0.5295228010867048</v>
      </c>
      <c r="U12" s="52"/>
      <c r="V12" s="53"/>
      <c r="W12" s="52"/>
      <c r="X12" s="53"/>
      <c r="Y12" s="52"/>
    </row>
    <row r="13" spans="1:25" x14ac:dyDescent="0.35">
      <c r="D13" s="27"/>
      <c r="E13" s="28"/>
      <c r="L13" t="s">
        <v>132</v>
      </c>
      <c r="M13" t="s">
        <v>122</v>
      </c>
      <c r="N13" t="s">
        <v>96</v>
      </c>
      <c r="O13">
        <v>4.8239386469327997E-3</v>
      </c>
      <c r="P13">
        <v>0.05</v>
      </c>
      <c r="Q13" s="39">
        <f>1-(O13/P13)</f>
        <v>0.90352122706134397</v>
      </c>
      <c r="U13" s="52" t="s">
        <v>97</v>
      </c>
      <c r="V13">
        <v>0.15724815724815733</v>
      </c>
      <c r="W13">
        <v>0.80016982706157713</v>
      </c>
      <c r="X13">
        <v>0.15724815724815733</v>
      </c>
      <c r="Y13">
        <v>0.80016982706157713</v>
      </c>
    </row>
    <row r="14" spans="1:25" x14ac:dyDescent="0.35">
      <c r="D14" s="27" t="s">
        <v>98</v>
      </c>
      <c r="E14" s="28">
        <f>+VLOOKUP(B9,f_Age!D5:F306,3,TRUE)</f>
        <v>0.99905356813803081</v>
      </c>
      <c r="L14" t="s">
        <v>133</v>
      </c>
      <c r="M14" t="s">
        <v>115</v>
      </c>
      <c r="N14" t="s">
        <v>96</v>
      </c>
      <c r="O14">
        <v>1.456733115136939E-2</v>
      </c>
      <c r="P14">
        <v>0.04</v>
      </c>
      <c r="Q14" s="39">
        <f>1-(O14/P14)</f>
        <v>0.63581672121576527</v>
      </c>
      <c r="U14" s="52"/>
      <c r="V14" s="53"/>
      <c r="W14" s="52"/>
      <c r="X14" s="53"/>
      <c r="Y14" s="52"/>
    </row>
    <row r="15" spans="1:25" x14ac:dyDescent="0.35">
      <c r="D15" s="27"/>
      <c r="E15" s="28"/>
      <c r="L15" t="s">
        <v>133</v>
      </c>
      <c r="M15" t="s">
        <v>122</v>
      </c>
      <c r="N15" t="s">
        <v>96</v>
      </c>
      <c r="O15">
        <v>1.4972852704161939E-2</v>
      </c>
      <c r="P15">
        <v>0.04</v>
      </c>
      <c r="Q15" s="39">
        <f>1-(O15/P15)</f>
        <v>0.62567868239595148</v>
      </c>
      <c r="U15" s="52" t="s">
        <v>98</v>
      </c>
      <c r="V15">
        <v>0.99905356813803081</v>
      </c>
      <c r="W15">
        <v>0.99905356813803081</v>
      </c>
      <c r="X15">
        <v>0.98506905701109948</v>
      </c>
      <c r="Y15">
        <v>0.98506905701109948</v>
      </c>
    </row>
    <row r="16" spans="1:25" x14ac:dyDescent="0.35">
      <c r="D16" s="27" t="s">
        <v>99</v>
      </c>
      <c r="E16" s="28">
        <f>+VLOOKUP(B10,f_CO2!C5:E506,2,TRUE)</f>
        <v>1.3125</v>
      </c>
      <c r="U16" s="52"/>
      <c r="V16" s="53"/>
      <c r="W16" s="52"/>
      <c r="X16" s="53"/>
      <c r="Y16" s="52"/>
    </row>
    <row r="17" spans="4:25" ht="18.600000000000001" thickBot="1" x14ac:dyDescent="0.4">
      <c r="D17" s="29"/>
      <c r="E17" s="37"/>
      <c r="U17" s="52" t="s">
        <v>99</v>
      </c>
      <c r="V17">
        <v>1.037037037037037</v>
      </c>
      <c r="W17">
        <v>1.1351351351351351</v>
      </c>
      <c r="X17">
        <v>1.0212765957446808</v>
      </c>
      <c r="Y17">
        <v>1.0746268656716418</v>
      </c>
    </row>
    <row r="18" spans="4:25" x14ac:dyDescent="0.35">
      <c r="U18" s="51"/>
      <c r="V18" s="53"/>
      <c r="W18" s="52"/>
      <c r="X18" s="53"/>
      <c r="Y18" s="52"/>
    </row>
    <row r="20" spans="4:25" x14ac:dyDescent="0.35">
      <c r="U20" s="52" t="s">
        <v>143</v>
      </c>
      <c r="V20" s="22">
        <f>V5*V7*V9*V11*V13*V15*V17</f>
        <v>8.0728723789492265E-2</v>
      </c>
      <c r="W20" s="22">
        <f>W5*W7*W9*W11*W13*W15*W17</f>
        <v>0.29199174806143818</v>
      </c>
      <c r="X20" s="22">
        <f>X5*X7*X9*X11*X13*X15*X17</f>
        <v>4.5165089221424537E-2</v>
      </c>
      <c r="Y20" s="22">
        <f>Y5*Y7*Y9*Y11*Y13*Y15*Y17</f>
        <v>0.2792944864339762</v>
      </c>
    </row>
    <row r="22" spans="4:25" x14ac:dyDescent="0.35">
      <c r="U22" s="22" t="s">
        <v>129</v>
      </c>
      <c r="V22" s="57">
        <v>0.05</v>
      </c>
      <c r="W22" s="57">
        <v>0.05</v>
      </c>
      <c r="X22" s="57">
        <v>0.04</v>
      </c>
      <c r="Y22" s="57">
        <v>0.04</v>
      </c>
    </row>
    <row r="24" spans="4:25" x14ac:dyDescent="0.35">
      <c r="U24" s="22" t="s">
        <v>130</v>
      </c>
      <c r="V24" s="22">
        <f t="shared" ref="V24:W24" si="0">+V22*V20</f>
        <v>4.0364361894746131E-3</v>
      </c>
      <c r="W24" s="22">
        <f t="shared" si="0"/>
        <v>1.459958740307191E-2</v>
      </c>
      <c r="X24" s="22">
        <f>+X22*X20</f>
        <v>1.8066035688569814E-3</v>
      </c>
      <c r="Y24" s="22">
        <f>+Y22*Y20</f>
        <v>1.1171779457359048E-2</v>
      </c>
    </row>
    <row r="25" spans="4:25" x14ac:dyDescent="0.35">
      <c r="U25" s="22"/>
    </row>
    <row r="26" spans="4:25" x14ac:dyDescent="0.35">
      <c r="U26" s="22" t="s">
        <v>144</v>
      </c>
      <c r="V26" s="58">
        <f>V24/V22</f>
        <v>8.0728723789492252E-2</v>
      </c>
      <c r="W26" s="58">
        <f>W24/W22</f>
        <v>0.29199174806143818</v>
      </c>
      <c r="X26" s="58">
        <f>X24/X22</f>
        <v>4.5165089221424537E-2</v>
      </c>
      <c r="Y26" s="58">
        <f>Y24/Y22</f>
        <v>0.2792944864339762</v>
      </c>
    </row>
    <row r="29" spans="4:25" x14ac:dyDescent="0.35">
      <c r="U29" s="22" t="s">
        <v>105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9"/>
  <sheetViews>
    <sheetView topLeftCell="A13" workbookViewId="0">
      <selection activeCell="B24" sqref="B24:E24"/>
    </sheetView>
  </sheetViews>
  <sheetFormatPr defaultRowHeight="14.4" x14ac:dyDescent="0.3"/>
  <cols>
    <col min="1" max="1" width="15.21875" customWidth="1"/>
    <col min="2" max="5" width="12.21875" customWidth="1"/>
  </cols>
  <sheetData>
    <row r="1" spans="1:5" ht="18" x14ac:dyDescent="0.35">
      <c r="B1" s="22"/>
      <c r="C1" s="22"/>
      <c r="D1" s="22"/>
      <c r="E1" s="22"/>
    </row>
    <row r="2" spans="1:5" ht="18" x14ac:dyDescent="0.35">
      <c r="B2" s="22"/>
      <c r="C2" s="22"/>
      <c r="D2" s="22"/>
      <c r="E2" s="22"/>
    </row>
    <row r="3" spans="1:5" ht="18" x14ac:dyDescent="0.35">
      <c r="A3" s="51"/>
      <c r="B3" s="67" t="s">
        <v>132</v>
      </c>
      <c r="C3" s="68"/>
      <c r="D3" s="67" t="s">
        <v>133</v>
      </c>
      <c r="E3" s="68"/>
    </row>
    <row r="4" spans="1:5" ht="18" x14ac:dyDescent="0.35">
      <c r="A4" s="54"/>
      <c r="B4" s="55" t="s">
        <v>141</v>
      </c>
      <c r="C4" s="56" t="s">
        <v>142</v>
      </c>
      <c r="D4" s="55" t="s">
        <v>141</v>
      </c>
      <c r="E4" s="56" t="s">
        <v>142</v>
      </c>
    </row>
    <row r="5" spans="1:5" ht="18" x14ac:dyDescent="0.35">
      <c r="A5" s="52" t="s">
        <v>92</v>
      </c>
      <c r="B5">
        <v>0.83333333333333337</v>
      </c>
      <c r="C5">
        <v>1</v>
      </c>
      <c r="D5">
        <v>0.83333333333333337</v>
      </c>
      <c r="E5">
        <v>1</v>
      </c>
    </row>
    <row r="6" spans="1:5" ht="18" x14ac:dyDescent="0.35">
      <c r="A6" s="52"/>
      <c r="B6" s="53"/>
      <c r="C6" s="52"/>
      <c r="D6" s="53"/>
      <c r="E6" s="52"/>
    </row>
    <row r="7" spans="1:5" ht="18" x14ac:dyDescent="0.35">
      <c r="A7" s="52" t="s">
        <v>7</v>
      </c>
      <c r="B7">
        <v>0.77880078307140488</v>
      </c>
      <c r="C7">
        <v>0.47236655274101469</v>
      </c>
      <c r="D7">
        <v>0.74081822068171788</v>
      </c>
      <c r="E7">
        <v>0.40656965974059917</v>
      </c>
    </row>
    <row r="8" spans="1:5" ht="18" x14ac:dyDescent="0.35">
      <c r="A8" s="52"/>
      <c r="B8" s="53"/>
      <c r="C8" s="52"/>
      <c r="D8" s="53"/>
      <c r="E8" s="52"/>
    </row>
    <row r="9" spans="1:5" ht="18" x14ac:dyDescent="0.35">
      <c r="A9" s="52" t="s">
        <v>97</v>
      </c>
      <c r="B9">
        <v>0.15724815724815733</v>
      </c>
      <c r="C9">
        <v>0.80016982706157713</v>
      </c>
      <c r="D9">
        <v>0.15724815724815733</v>
      </c>
      <c r="E9">
        <v>0.80016982706157713</v>
      </c>
    </row>
    <row r="10" spans="1:5" ht="18" x14ac:dyDescent="0.35">
      <c r="A10" s="52"/>
      <c r="B10" s="53"/>
      <c r="C10" s="52"/>
      <c r="D10" s="53"/>
      <c r="E10" s="52"/>
    </row>
    <row r="11" spans="1:5" ht="18" x14ac:dyDescent="0.35">
      <c r="A11" s="52" t="s">
        <v>104</v>
      </c>
      <c r="B11">
        <v>1.0652173913043479</v>
      </c>
      <c r="C11">
        <v>1.4411764705882353</v>
      </c>
      <c r="D11">
        <v>1</v>
      </c>
      <c r="E11">
        <v>1</v>
      </c>
    </row>
    <row r="12" spans="1:5" ht="18" x14ac:dyDescent="0.35">
      <c r="A12" s="52"/>
      <c r="B12" s="53"/>
      <c r="C12" s="52"/>
      <c r="D12" s="53"/>
      <c r="E12" s="52"/>
    </row>
    <row r="13" spans="1:5" ht="18" x14ac:dyDescent="0.35">
      <c r="A13" s="52"/>
      <c r="B13" s="53"/>
      <c r="C13" s="52"/>
      <c r="D13" s="53"/>
      <c r="E13" s="52"/>
    </row>
    <row r="14" spans="1:5" ht="18" x14ac:dyDescent="0.35">
      <c r="A14" s="52"/>
      <c r="B14" s="53"/>
      <c r="C14" s="52"/>
      <c r="D14" s="53"/>
      <c r="E14" s="52"/>
    </row>
    <row r="15" spans="1:5" ht="18" x14ac:dyDescent="0.35">
      <c r="A15" s="52"/>
      <c r="B15" s="53"/>
      <c r="C15" s="52"/>
      <c r="D15" s="53"/>
      <c r="E15" s="52"/>
    </row>
    <row r="16" spans="1:5" ht="18" x14ac:dyDescent="0.35">
      <c r="A16" s="52"/>
      <c r="B16" s="53"/>
      <c r="C16" s="52"/>
      <c r="D16" s="53"/>
      <c r="E16" s="52"/>
    </row>
    <row r="17" spans="1:5" ht="18" x14ac:dyDescent="0.35">
      <c r="A17" s="52"/>
      <c r="B17" s="53"/>
      <c r="C17" s="52"/>
      <c r="D17" s="53"/>
      <c r="E17" s="52"/>
    </row>
    <row r="18" spans="1:5" ht="18" x14ac:dyDescent="0.35">
      <c r="A18" s="51"/>
      <c r="B18" s="53"/>
      <c r="C18" s="52"/>
      <c r="D18" s="53"/>
      <c r="E18" s="52"/>
    </row>
    <row r="19" spans="1:5" ht="18" x14ac:dyDescent="0.35">
      <c r="B19" s="22"/>
      <c r="C19" s="22"/>
      <c r="D19" s="22"/>
      <c r="E19" s="22"/>
    </row>
    <row r="20" spans="1:5" ht="18" x14ac:dyDescent="0.35">
      <c r="A20" s="52" t="s">
        <v>143</v>
      </c>
      <c r="B20" s="22">
        <f>B5*B7*B9*B11</f>
        <v>0.10870986253747496</v>
      </c>
      <c r="C20" s="22">
        <f t="shared" ref="C20:E20" si="0">C5*C7*C9*C11</f>
        <v>0.54472646111782652</v>
      </c>
      <c r="D20" s="22">
        <f t="shared" si="0"/>
        <v>9.7076916715049075E-2</v>
      </c>
      <c r="E20" s="22">
        <f t="shared" si="0"/>
        <v>0.32532477432311951</v>
      </c>
    </row>
    <row r="21" spans="1:5" ht="18" x14ac:dyDescent="0.35">
      <c r="B21" s="22"/>
      <c r="C21" s="22"/>
      <c r="D21" s="22"/>
      <c r="E21" s="22"/>
    </row>
    <row r="22" spans="1:5" ht="18" x14ac:dyDescent="0.35">
      <c r="A22" s="22" t="s">
        <v>101</v>
      </c>
      <c r="B22" s="57">
        <v>0.18</v>
      </c>
      <c r="C22" s="57">
        <v>0.18</v>
      </c>
      <c r="D22" s="57">
        <v>0.18</v>
      </c>
      <c r="E22" s="57">
        <v>0.18</v>
      </c>
    </row>
    <row r="23" spans="1:5" ht="18" x14ac:dyDescent="0.35">
      <c r="B23" s="22"/>
      <c r="C23" s="22"/>
      <c r="D23" s="22"/>
      <c r="E23" s="22"/>
    </row>
    <row r="24" spans="1:5" ht="18" x14ac:dyDescent="0.35">
      <c r="A24" s="22" t="s">
        <v>134</v>
      </c>
      <c r="B24" s="22">
        <f>+B22*B20</f>
        <v>1.9567775256745492E-2</v>
      </c>
      <c r="C24" s="22">
        <f>+C22*C20</f>
        <v>9.8050763001208768E-2</v>
      </c>
      <c r="D24" s="22">
        <f>+D22*D20</f>
        <v>1.7473845008708834E-2</v>
      </c>
      <c r="E24" s="22">
        <f>+E22*E20</f>
        <v>5.8558459378161509E-2</v>
      </c>
    </row>
    <row r="25" spans="1:5" ht="18" x14ac:dyDescent="0.35">
      <c r="A25" s="22"/>
      <c r="B25" s="22"/>
      <c r="C25" s="22"/>
      <c r="D25" s="22"/>
      <c r="E25" s="22"/>
    </row>
    <row r="26" spans="1:5" ht="18" x14ac:dyDescent="0.35">
      <c r="A26" s="22" t="s">
        <v>144</v>
      </c>
      <c r="B26" s="57">
        <f>B24/B22*100</f>
        <v>10.870986253747496</v>
      </c>
      <c r="C26" s="57">
        <f t="shared" ref="C26:E26" si="1">C24/C22*100</f>
        <v>54.472646111782652</v>
      </c>
      <c r="D26" s="57">
        <f t="shared" si="1"/>
        <v>9.7076916715049073</v>
      </c>
      <c r="E26" s="57">
        <f t="shared" si="1"/>
        <v>32.53247743231195</v>
      </c>
    </row>
    <row r="27" spans="1:5" ht="18" x14ac:dyDescent="0.35">
      <c r="B27" s="22"/>
      <c r="C27" s="22"/>
      <c r="D27" s="22"/>
      <c r="E27" s="22"/>
    </row>
    <row r="28" spans="1:5" ht="18" x14ac:dyDescent="0.35">
      <c r="B28" s="22"/>
      <c r="C28" s="22"/>
      <c r="D28" s="22"/>
      <c r="E28" s="22"/>
    </row>
    <row r="29" spans="1:5" ht="18" x14ac:dyDescent="0.35">
      <c r="A29" s="22" t="s">
        <v>136</v>
      </c>
      <c r="B29" s="22"/>
      <c r="C29" s="22"/>
      <c r="D29" s="22"/>
      <c r="E29" s="22"/>
    </row>
  </sheetData>
  <mergeCells count="2">
    <mergeCell ref="B3:C3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397"/>
  <sheetViews>
    <sheetView workbookViewId="0">
      <selection activeCell="D6" sqref="D6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63</v>
      </c>
    </row>
    <row r="2" spans="1:5" x14ac:dyDescent="0.3">
      <c r="A2" t="s">
        <v>64</v>
      </c>
    </row>
    <row r="3" spans="1:5" x14ac:dyDescent="0.3">
      <c r="A3" t="s">
        <v>0</v>
      </c>
      <c r="B3" t="s">
        <v>62</v>
      </c>
    </row>
    <row r="4" spans="1:5" ht="15" thickBot="1" x14ac:dyDescent="0.35"/>
    <row r="5" spans="1:5" x14ac:dyDescent="0.3">
      <c r="A5" s="1"/>
      <c r="B5" s="2"/>
    </row>
    <row r="6" spans="1:5" x14ac:dyDescent="0.3">
      <c r="A6" s="3" t="s">
        <v>1</v>
      </c>
      <c r="B6" s="7">
        <v>5</v>
      </c>
      <c r="D6" t="s">
        <v>4</v>
      </c>
      <c r="E6" t="s">
        <v>5</v>
      </c>
    </row>
    <row r="7" spans="1:5" x14ac:dyDescent="0.3">
      <c r="A7" s="3" t="s">
        <v>2</v>
      </c>
      <c r="B7" s="7">
        <v>20</v>
      </c>
      <c r="D7">
        <v>1</v>
      </c>
      <c r="E7">
        <f>IF(D7&lt;$B$6,0,IF(D7&gt;$B$8,0,((D7-$B$6)/($B$7-$B$6))*(($B$8-D7)/($B$8-$B$7))^(($B$8-$B$7)/($B$7-$B$6))))</f>
        <v>0</v>
      </c>
    </row>
    <row r="8" spans="1:5" ht="15" thickBot="1" x14ac:dyDescent="0.35">
      <c r="A8" s="5" t="s">
        <v>3</v>
      </c>
      <c r="B8" s="8">
        <v>30</v>
      </c>
      <c r="D8">
        <f>+D7+0.1</f>
        <v>1.1000000000000001</v>
      </c>
      <c r="E8">
        <f t="shared" ref="E8:E23" si="0">IF(D8&lt;$B$6,0,IF(D8&gt;$B$8,0,((D8-$B$6)/($B$7-$B$6))*(($B$8-D8)/($B$8-$B$7))^(($B$8-$B$7)/($B$7-$B$6))))</f>
        <v>0</v>
      </c>
    </row>
    <row r="9" spans="1:5" x14ac:dyDescent="0.3">
      <c r="D9">
        <f t="shared" ref="D9:D45" si="1">+D8+0.1</f>
        <v>1.2000000000000002</v>
      </c>
      <c r="E9">
        <f t="shared" si="0"/>
        <v>0</v>
      </c>
    </row>
    <row r="10" spans="1:5" x14ac:dyDescent="0.3">
      <c r="D10">
        <f t="shared" si="1"/>
        <v>1.3000000000000003</v>
      </c>
      <c r="E10">
        <f t="shared" si="0"/>
        <v>0</v>
      </c>
    </row>
    <row r="11" spans="1:5" x14ac:dyDescent="0.3">
      <c r="D11">
        <f t="shared" si="1"/>
        <v>1.4000000000000004</v>
      </c>
      <c r="E11">
        <f t="shared" si="0"/>
        <v>0</v>
      </c>
    </row>
    <row r="12" spans="1:5" x14ac:dyDescent="0.3">
      <c r="D12">
        <f t="shared" si="1"/>
        <v>1.5000000000000004</v>
      </c>
      <c r="E12">
        <f t="shared" si="0"/>
        <v>0</v>
      </c>
    </row>
    <row r="13" spans="1:5" x14ac:dyDescent="0.3">
      <c r="D13">
        <f t="shared" si="1"/>
        <v>1.6000000000000005</v>
      </c>
      <c r="E13">
        <f t="shared" si="0"/>
        <v>0</v>
      </c>
    </row>
    <row r="14" spans="1:5" x14ac:dyDescent="0.3">
      <c r="D14">
        <f t="shared" si="1"/>
        <v>1.7000000000000006</v>
      </c>
      <c r="E14">
        <f t="shared" si="0"/>
        <v>0</v>
      </c>
    </row>
    <row r="15" spans="1:5" x14ac:dyDescent="0.3">
      <c r="D15">
        <f t="shared" si="1"/>
        <v>1.8000000000000007</v>
      </c>
      <c r="E15">
        <f t="shared" si="0"/>
        <v>0</v>
      </c>
    </row>
    <row r="16" spans="1:5" x14ac:dyDescent="0.3">
      <c r="D16">
        <f t="shared" si="1"/>
        <v>1.9000000000000008</v>
      </c>
      <c r="E16">
        <f t="shared" si="0"/>
        <v>0</v>
      </c>
    </row>
    <row r="17" spans="4:5" x14ac:dyDescent="0.3">
      <c r="D17">
        <f t="shared" si="1"/>
        <v>2.0000000000000009</v>
      </c>
      <c r="E17">
        <f t="shared" si="0"/>
        <v>0</v>
      </c>
    </row>
    <row r="18" spans="4:5" x14ac:dyDescent="0.3">
      <c r="D18">
        <f t="shared" si="1"/>
        <v>2.100000000000001</v>
      </c>
      <c r="E18">
        <f t="shared" si="0"/>
        <v>0</v>
      </c>
    </row>
    <row r="19" spans="4:5" x14ac:dyDescent="0.3">
      <c r="D19">
        <f t="shared" si="1"/>
        <v>2.2000000000000011</v>
      </c>
      <c r="E19">
        <f t="shared" si="0"/>
        <v>0</v>
      </c>
    </row>
    <row r="20" spans="4:5" x14ac:dyDescent="0.3">
      <c r="D20">
        <f t="shared" si="1"/>
        <v>2.3000000000000012</v>
      </c>
      <c r="E20">
        <f t="shared" si="0"/>
        <v>0</v>
      </c>
    </row>
    <row r="21" spans="4:5" x14ac:dyDescent="0.3">
      <c r="D21">
        <f t="shared" si="1"/>
        <v>2.4000000000000012</v>
      </c>
      <c r="E21">
        <f t="shared" si="0"/>
        <v>0</v>
      </c>
    </row>
    <row r="22" spans="4:5" x14ac:dyDescent="0.3">
      <c r="D22">
        <f t="shared" si="1"/>
        <v>2.5000000000000013</v>
      </c>
      <c r="E22">
        <f t="shared" si="0"/>
        <v>0</v>
      </c>
    </row>
    <row r="23" spans="4:5" x14ac:dyDescent="0.3">
      <c r="D23">
        <f t="shared" si="1"/>
        <v>2.6000000000000014</v>
      </c>
      <c r="E23">
        <f t="shared" si="0"/>
        <v>0</v>
      </c>
    </row>
    <row r="24" spans="4:5" x14ac:dyDescent="0.3">
      <c r="D24">
        <f t="shared" si="1"/>
        <v>2.7000000000000015</v>
      </c>
      <c r="E24">
        <f>IF(D24&lt;$B$6,0,IF(D24&gt;$B$8,0,((D24-$B$6)/($B$7-$B$6))*(($B$8-D24)/($B$8-$B$7))^(($B$8-$B$7)/($B$7-$B$6))))</f>
        <v>0</v>
      </c>
    </row>
    <row r="25" spans="4:5" x14ac:dyDescent="0.3">
      <c r="D25">
        <f t="shared" si="1"/>
        <v>2.8000000000000016</v>
      </c>
      <c r="E25">
        <f t="shared" ref="E25:E88" si="2">IF(D25&lt;$B$6,0,IF(D25&gt;$B$8,0,((D25-$B$6)/($B$7-$B$6))*(($B$8-D25)/($B$8-$B$7))^(($B$8-$B$7)/($B$7-$B$6))))</f>
        <v>0</v>
      </c>
    </row>
    <row r="26" spans="4:5" x14ac:dyDescent="0.3">
      <c r="D26">
        <f t="shared" si="1"/>
        <v>2.9000000000000017</v>
      </c>
      <c r="E26">
        <f t="shared" si="2"/>
        <v>0</v>
      </c>
    </row>
    <row r="27" spans="4:5" x14ac:dyDescent="0.3">
      <c r="D27">
        <f t="shared" si="1"/>
        <v>3.0000000000000018</v>
      </c>
      <c r="E27">
        <f t="shared" si="2"/>
        <v>0</v>
      </c>
    </row>
    <row r="28" spans="4:5" x14ac:dyDescent="0.3">
      <c r="D28">
        <f t="shared" si="1"/>
        <v>3.1000000000000019</v>
      </c>
      <c r="E28">
        <f t="shared" si="2"/>
        <v>0</v>
      </c>
    </row>
    <row r="29" spans="4:5" x14ac:dyDescent="0.3">
      <c r="D29">
        <f t="shared" si="1"/>
        <v>3.200000000000002</v>
      </c>
      <c r="E29">
        <f t="shared" si="2"/>
        <v>0</v>
      </c>
    </row>
    <row r="30" spans="4:5" x14ac:dyDescent="0.3">
      <c r="D30">
        <f t="shared" si="1"/>
        <v>3.300000000000002</v>
      </c>
      <c r="E30">
        <f t="shared" si="2"/>
        <v>0</v>
      </c>
    </row>
    <row r="31" spans="4:5" x14ac:dyDescent="0.3">
      <c r="D31">
        <f t="shared" si="1"/>
        <v>3.4000000000000021</v>
      </c>
      <c r="E31">
        <f t="shared" si="2"/>
        <v>0</v>
      </c>
    </row>
    <row r="32" spans="4:5" x14ac:dyDescent="0.3">
      <c r="D32">
        <f t="shared" si="1"/>
        <v>3.5000000000000022</v>
      </c>
      <c r="E32">
        <f t="shared" si="2"/>
        <v>0</v>
      </c>
    </row>
    <row r="33" spans="4:5" x14ac:dyDescent="0.3">
      <c r="D33">
        <f t="shared" si="1"/>
        <v>3.6000000000000023</v>
      </c>
      <c r="E33">
        <f t="shared" si="2"/>
        <v>0</v>
      </c>
    </row>
    <row r="34" spans="4:5" x14ac:dyDescent="0.3">
      <c r="D34">
        <f t="shared" si="1"/>
        <v>3.7000000000000024</v>
      </c>
      <c r="E34">
        <f t="shared" si="2"/>
        <v>0</v>
      </c>
    </row>
    <row r="35" spans="4:5" x14ac:dyDescent="0.3">
      <c r="D35">
        <f t="shared" si="1"/>
        <v>3.8000000000000025</v>
      </c>
      <c r="E35">
        <f t="shared" si="2"/>
        <v>0</v>
      </c>
    </row>
    <row r="36" spans="4:5" x14ac:dyDescent="0.3">
      <c r="D36">
        <f t="shared" si="1"/>
        <v>3.9000000000000026</v>
      </c>
      <c r="E36">
        <f t="shared" si="2"/>
        <v>0</v>
      </c>
    </row>
    <row r="37" spans="4:5" x14ac:dyDescent="0.3">
      <c r="D37">
        <f t="shared" si="1"/>
        <v>4.0000000000000027</v>
      </c>
      <c r="E37">
        <f t="shared" si="2"/>
        <v>0</v>
      </c>
    </row>
    <row r="38" spans="4:5" x14ac:dyDescent="0.3">
      <c r="D38">
        <f t="shared" si="1"/>
        <v>4.1000000000000023</v>
      </c>
      <c r="E38">
        <f t="shared" si="2"/>
        <v>0</v>
      </c>
    </row>
    <row r="39" spans="4:5" x14ac:dyDescent="0.3">
      <c r="D39">
        <f t="shared" si="1"/>
        <v>4.200000000000002</v>
      </c>
      <c r="E39">
        <f t="shared" si="2"/>
        <v>0</v>
      </c>
    </row>
    <row r="40" spans="4:5" x14ac:dyDescent="0.3">
      <c r="D40">
        <f t="shared" si="1"/>
        <v>4.3000000000000016</v>
      </c>
      <c r="E40">
        <f t="shared" si="2"/>
        <v>0</v>
      </c>
    </row>
    <row r="41" spans="4:5" x14ac:dyDescent="0.3">
      <c r="D41">
        <f t="shared" si="1"/>
        <v>4.4000000000000012</v>
      </c>
      <c r="E41">
        <f t="shared" si="2"/>
        <v>0</v>
      </c>
    </row>
    <row r="42" spans="4:5" x14ac:dyDescent="0.3">
      <c r="D42">
        <f t="shared" si="1"/>
        <v>4.5000000000000009</v>
      </c>
      <c r="E42">
        <f t="shared" si="2"/>
        <v>0</v>
      </c>
    </row>
    <row r="43" spans="4:5" x14ac:dyDescent="0.3">
      <c r="D43">
        <f t="shared" si="1"/>
        <v>4.6000000000000005</v>
      </c>
      <c r="E43">
        <f t="shared" si="2"/>
        <v>0</v>
      </c>
    </row>
    <row r="44" spans="4:5" x14ac:dyDescent="0.3">
      <c r="D44">
        <f t="shared" si="1"/>
        <v>4.7</v>
      </c>
      <c r="E44">
        <f t="shared" si="2"/>
        <v>0</v>
      </c>
    </row>
    <row r="45" spans="4:5" x14ac:dyDescent="0.3">
      <c r="D45">
        <f t="shared" si="1"/>
        <v>4.8</v>
      </c>
      <c r="E45">
        <f t="shared" si="2"/>
        <v>0</v>
      </c>
    </row>
    <row r="46" spans="4:5" x14ac:dyDescent="0.3">
      <c r="D46">
        <f t="shared" ref="D46:D62" si="3">+D45+0.1</f>
        <v>4.8999999999999995</v>
      </c>
      <c r="E46">
        <f t="shared" si="2"/>
        <v>0</v>
      </c>
    </row>
    <row r="47" spans="4:5" x14ac:dyDescent="0.3">
      <c r="D47">
        <f t="shared" si="3"/>
        <v>4.9999999999999991</v>
      </c>
      <c r="E47">
        <f t="shared" si="2"/>
        <v>-1.0906924248626341E-16</v>
      </c>
    </row>
    <row r="48" spans="4:5" x14ac:dyDescent="0.3">
      <c r="D48">
        <f t="shared" si="3"/>
        <v>5.0999999999999988</v>
      </c>
      <c r="E48">
        <f t="shared" si="2"/>
        <v>1.2247336178613455E-2</v>
      </c>
    </row>
    <row r="49" spans="4:5" x14ac:dyDescent="0.3">
      <c r="D49">
        <f t="shared" si="3"/>
        <v>5.1999999999999984</v>
      </c>
      <c r="E49">
        <f t="shared" si="2"/>
        <v>2.4429046930042646E-2</v>
      </c>
    </row>
    <row r="50" spans="4:5" x14ac:dyDescent="0.3">
      <c r="D50">
        <f t="shared" si="3"/>
        <v>5.299999999999998</v>
      </c>
      <c r="E50">
        <f t="shared" si="2"/>
        <v>3.6544999855582197E-2</v>
      </c>
    </row>
    <row r="51" spans="4:5" x14ac:dyDescent="0.3">
      <c r="D51">
        <f t="shared" si="3"/>
        <v>5.3999999999999977</v>
      </c>
      <c r="E51">
        <f t="shared" si="2"/>
        <v>4.8595061602941185E-2</v>
      </c>
    </row>
    <row r="52" spans="4:5" x14ac:dyDescent="0.3">
      <c r="D52">
        <f t="shared" si="3"/>
        <v>5.4999999999999973</v>
      </c>
      <c r="E52">
        <f t="shared" si="2"/>
        <v>6.0579097854929223E-2</v>
      </c>
    </row>
    <row r="53" spans="4:5" x14ac:dyDescent="0.3">
      <c r="D53">
        <f t="shared" si="3"/>
        <v>5.599999999999997</v>
      </c>
      <c r="E53">
        <f t="shared" si="2"/>
        <v>7.2496973317957805E-2</v>
      </c>
    </row>
    <row r="54" spans="4:5" x14ac:dyDescent="0.3">
      <c r="D54">
        <f t="shared" si="3"/>
        <v>5.6999999999999966</v>
      </c>
      <c r="E54">
        <f t="shared" si="2"/>
        <v>8.4348551710352951E-2</v>
      </c>
    </row>
    <row r="55" spans="4:5" x14ac:dyDescent="0.3">
      <c r="D55">
        <f t="shared" si="3"/>
        <v>5.7999999999999963</v>
      </c>
      <c r="E55">
        <f t="shared" si="2"/>
        <v>9.613369575047534E-2</v>
      </c>
    </row>
    <row r="56" spans="4:5" x14ac:dyDescent="0.3">
      <c r="D56">
        <f t="shared" si="3"/>
        <v>5.8999999999999959</v>
      </c>
      <c r="E56">
        <f t="shared" si="2"/>
        <v>0.10785226714464363</v>
      </c>
    </row>
    <row r="57" spans="4:5" x14ac:dyDescent="0.3">
      <c r="D57">
        <f t="shared" si="3"/>
        <v>5.9999999999999956</v>
      </c>
      <c r="E57">
        <f t="shared" si="2"/>
        <v>0.11950412657485721</v>
      </c>
    </row>
    <row r="58" spans="4:5" x14ac:dyDescent="0.3">
      <c r="D58">
        <f t="shared" si="3"/>
        <v>6.0999999999999952</v>
      </c>
      <c r="E58">
        <f t="shared" si="2"/>
        <v>0.13108913368631389</v>
      </c>
    </row>
    <row r="59" spans="4:5" x14ac:dyDescent="0.3">
      <c r="D59">
        <f t="shared" si="3"/>
        <v>6.1999999999999948</v>
      </c>
      <c r="E59">
        <f t="shared" si="2"/>
        <v>0.14260714707471811</v>
      </c>
    </row>
    <row r="60" spans="4:5" x14ac:dyDescent="0.3">
      <c r="D60">
        <f t="shared" si="3"/>
        <v>6.2999999999999945</v>
      </c>
      <c r="E60">
        <f t="shared" si="2"/>
        <v>0.15405802427337567</v>
      </c>
    </row>
    <row r="61" spans="4:5" x14ac:dyDescent="0.3">
      <c r="D61">
        <f t="shared" si="3"/>
        <v>6.3999999999999941</v>
      </c>
      <c r="E61">
        <f t="shared" si="2"/>
        <v>0.16544162174006979</v>
      </c>
    </row>
    <row r="62" spans="4:5" x14ac:dyDescent="0.3">
      <c r="D62">
        <f t="shared" si="3"/>
        <v>6.4999999999999938</v>
      </c>
      <c r="E62">
        <f t="shared" si="2"/>
        <v>0.17675779484371415</v>
      </c>
    </row>
    <row r="63" spans="4:5" x14ac:dyDescent="0.3">
      <c r="D63">
        <f t="shared" ref="D63:D126" si="4">+D62+0.1</f>
        <v>6.5999999999999934</v>
      </c>
      <c r="E63">
        <f t="shared" si="2"/>
        <v>0.18800639785077838</v>
      </c>
    </row>
    <row r="64" spans="4:5" x14ac:dyDescent="0.3">
      <c r="D64">
        <f t="shared" si="4"/>
        <v>6.6999999999999931</v>
      </c>
      <c r="E64">
        <f t="shared" si="2"/>
        <v>0.19918728391148038</v>
      </c>
    </row>
    <row r="65" spans="4:5" x14ac:dyDescent="0.3">
      <c r="D65">
        <f t="shared" si="4"/>
        <v>6.7999999999999927</v>
      </c>
      <c r="E65">
        <f t="shared" si="2"/>
        <v>0.21030030504574099</v>
      </c>
    </row>
    <row r="66" spans="4:5" x14ac:dyDescent="0.3">
      <c r="D66">
        <f t="shared" si="4"/>
        <v>6.8999999999999924</v>
      </c>
      <c r="E66">
        <f t="shared" si="2"/>
        <v>0.22134531212889555</v>
      </c>
    </row>
    <row r="67" spans="4:5" x14ac:dyDescent="0.3">
      <c r="D67">
        <f t="shared" si="4"/>
        <v>6.999999999999992</v>
      </c>
      <c r="E67">
        <f t="shared" si="2"/>
        <v>0.23232215487715713</v>
      </c>
    </row>
    <row r="68" spans="4:5" x14ac:dyDescent="0.3">
      <c r="D68">
        <f t="shared" si="4"/>
        <v>7.0999999999999917</v>
      </c>
      <c r="E68">
        <f t="shared" si="2"/>
        <v>0.2432306818328257</v>
      </c>
    </row>
    <row r="69" spans="4:5" x14ac:dyDescent="0.3">
      <c r="D69">
        <f t="shared" si="4"/>
        <v>7.1999999999999913</v>
      </c>
      <c r="E69">
        <f t="shared" si="2"/>
        <v>0.25407074034923821</v>
      </c>
    </row>
    <row r="70" spans="4:5" x14ac:dyDescent="0.3">
      <c r="D70">
        <f t="shared" si="4"/>
        <v>7.2999999999999909</v>
      </c>
      <c r="E70">
        <f t="shared" si="2"/>
        <v>0.26484217657545289</v>
      </c>
    </row>
    <row r="71" spans="4:5" x14ac:dyDescent="0.3">
      <c r="D71">
        <f t="shared" si="4"/>
        <v>7.3999999999999906</v>
      </c>
      <c r="E71">
        <f t="shared" si="2"/>
        <v>0.27554483544066283</v>
      </c>
    </row>
    <row r="72" spans="4:5" x14ac:dyDescent="0.3">
      <c r="D72">
        <f t="shared" si="4"/>
        <v>7.4999999999999902</v>
      </c>
      <c r="E72">
        <f t="shared" si="2"/>
        <v>0.28617856063833191</v>
      </c>
    </row>
    <row r="73" spans="4:5" x14ac:dyDescent="0.3">
      <c r="D73">
        <f t="shared" si="4"/>
        <v>7.5999999999999899</v>
      </c>
      <c r="E73">
        <f t="shared" si="2"/>
        <v>0.29674319461004761</v>
      </c>
    </row>
    <row r="74" spans="4:5" x14ac:dyDescent="0.3">
      <c r="D74">
        <f t="shared" si="4"/>
        <v>7.6999999999999895</v>
      </c>
      <c r="E74">
        <f t="shared" si="2"/>
        <v>0.30723857852908348</v>
      </c>
    </row>
    <row r="75" spans="4:5" x14ac:dyDescent="0.3">
      <c r="D75">
        <f t="shared" si="4"/>
        <v>7.7999999999999892</v>
      </c>
      <c r="E75">
        <f t="shared" si="2"/>
        <v>0.31766455228366525</v>
      </c>
    </row>
    <row r="76" spans="4:5" x14ac:dyDescent="0.3">
      <c r="D76">
        <f t="shared" si="4"/>
        <v>7.8999999999999888</v>
      </c>
      <c r="E76">
        <f t="shared" si="2"/>
        <v>0.32802095445993329</v>
      </c>
    </row>
    <row r="77" spans="4:5" x14ac:dyDescent="0.3">
      <c r="D77">
        <f t="shared" si="4"/>
        <v>7.9999999999999885</v>
      </c>
      <c r="E77">
        <f t="shared" si="2"/>
        <v>0.3383076223245956</v>
      </c>
    </row>
    <row r="78" spans="4:5" x14ac:dyDescent="0.3">
      <c r="D78">
        <f t="shared" si="4"/>
        <v>8.099999999999989</v>
      </c>
      <c r="E78">
        <f t="shared" si="2"/>
        <v>0.34852439180726252</v>
      </c>
    </row>
    <row r="79" spans="4:5" x14ac:dyDescent="0.3">
      <c r="D79">
        <f t="shared" si="4"/>
        <v>8.1999999999999886</v>
      </c>
      <c r="E79">
        <f t="shared" si="2"/>
        <v>0.35867109748245612</v>
      </c>
    </row>
    <row r="80" spans="4:5" x14ac:dyDescent="0.3">
      <c r="D80">
        <f t="shared" si="4"/>
        <v>8.2999999999999883</v>
      </c>
      <c r="E80">
        <f t="shared" si="2"/>
        <v>0.36874757255128909</v>
      </c>
    </row>
    <row r="81" spans="4:5" x14ac:dyDescent="0.3">
      <c r="D81">
        <f t="shared" si="4"/>
        <v>8.3999999999999879</v>
      </c>
      <c r="E81">
        <f t="shared" si="2"/>
        <v>0.37875364882280149</v>
      </c>
    </row>
    <row r="82" spans="4:5" x14ac:dyDescent="0.3">
      <c r="D82">
        <f t="shared" si="4"/>
        <v>8.4999999999999876</v>
      </c>
      <c r="E82">
        <f t="shared" si="2"/>
        <v>0.3886891566949503</v>
      </c>
    </row>
    <row r="83" spans="4:5" x14ac:dyDescent="0.3">
      <c r="D83">
        <f t="shared" si="4"/>
        <v>8.5999999999999872</v>
      </c>
      <c r="E83">
        <f t="shared" si="2"/>
        <v>0.39855392513524213</v>
      </c>
    </row>
    <row r="84" spans="4:5" x14ac:dyDescent="0.3">
      <c r="D84">
        <f t="shared" si="4"/>
        <v>8.6999999999999869</v>
      </c>
      <c r="E84">
        <f t="shared" si="2"/>
        <v>0.408347781661001</v>
      </c>
    </row>
    <row r="85" spans="4:5" x14ac:dyDescent="0.3">
      <c r="D85">
        <f t="shared" si="4"/>
        <v>8.7999999999999865</v>
      </c>
      <c r="E85">
        <f t="shared" si="2"/>
        <v>0.41807055231926349</v>
      </c>
    </row>
    <row r="86" spans="4:5" x14ac:dyDescent="0.3">
      <c r="D86">
        <f t="shared" si="4"/>
        <v>8.8999999999999861</v>
      </c>
      <c r="E86">
        <f t="shared" si="2"/>
        <v>0.42772206166628979</v>
      </c>
    </row>
    <row r="87" spans="4:5" x14ac:dyDescent="0.3">
      <c r="D87">
        <f t="shared" si="4"/>
        <v>8.9999999999999858</v>
      </c>
      <c r="E87">
        <f t="shared" si="2"/>
        <v>0.43730213274668339</v>
      </c>
    </row>
    <row r="88" spans="4:5" x14ac:dyDescent="0.3">
      <c r="D88">
        <f t="shared" si="4"/>
        <v>9.0999999999999854</v>
      </c>
      <c r="E88">
        <f t="shared" si="2"/>
        <v>0.44681058707211102</v>
      </c>
    </row>
    <row r="89" spans="4:5" x14ac:dyDescent="0.3">
      <c r="D89">
        <f t="shared" si="4"/>
        <v>9.1999999999999851</v>
      </c>
      <c r="E89">
        <f t="shared" ref="E89:E152" si="5">IF(D89&lt;$B$6,0,IF(D89&gt;$B$8,0,((D89-$B$6)/($B$7-$B$6))*(($B$8-D89)/($B$8-$B$7))^(($B$8-$B$7)/($B$7-$B$6))))</f>
        <v>0.4562472445996088</v>
      </c>
    </row>
    <row r="90" spans="4:5" x14ac:dyDescent="0.3">
      <c r="D90">
        <f t="shared" si="4"/>
        <v>9.2999999999999847</v>
      </c>
      <c r="E90">
        <f t="shared" si="5"/>
        <v>0.46561192370946974</v>
      </c>
    </row>
    <row r="91" spans="4:5" x14ac:dyDescent="0.3">
      <c r="D91">
        <f t="shared" si="4"/>
        <v>9.3999999999999844</v>
      </c>
      <c r="E91">
        <f t="shared" si="5"/>
        <v>0.4749044411826982</v>
      </c>
    </row>
    <row r="92" spans="4:5" x14ac:dyDescent="0.3">
      <c r="D92">
        <f t="shared" si="4"/>
        <v>9.499999999999984</v>
      </c>
      <c r="E92">
        <f t="shared" si="5"/>
        <v>0.48412461217802311</v>
      </c>
    </row>
    <row r="93" spans="4:5" x14ac:dyDescent="0.3">
      <c r="D93">
        <f t="shared" si="4"/>
        <v>9.5999999999999837</v>
      </c>
      <c r="E93">
        <f t="shared" si="5"/>
        <v>0.49327225020845739</v>
      </c>
    </row>
    <row r="94" spans="4:5" x14ac:dyDescent="0.3">
      <c r="D94">
        <f t="shared" si="4"/>
        <v>9.6999999999999833</v>
      </c>
      <c r="E94">
        <f t="shared" si="5"/>
        <v>0.50234716711739325</v>
      </c>
    </row>
    <row r="95" spans="4:5" x14ac:dyDescent="0.3">
      <c r="D95">
        <f t="shared" si="4"/>
        <v>9.7999999999999829</v>
      </c>
      <c r="E95">
        <f t="shared" si="5"/>
        <v>0.51134917305422156</v>
      </c>
    </row>
    <row r="96" spans="4:5" x14ac:dyDescent="0.3">
      <c r="D96">
        <f t="shared" si="4"/>
        <v>9.8999999999999826</v>
      </c>
      <c r="E96">
        <f t="shared" si="5"/>
        <v>0.520278076449463</v>
      </c>
    </row>
    <row r="97" spans="4:5" x14ac:dyDescent="0.3">
      <c r="D97">
        <f t="shared" si="4"/>
        <v>9.9999999999999822</v>
      </c>
      <c r="E97">
        <f t="shared" si="5"/>
        <v>0.52913368398939831</v>
      </c>
    </row>
    <row r="98" spans="4:5" x14ac:dyDescent="0.3">
      <c r="D98">
        <f t="shared" si="4"/>
        <v>10.099999999999982</v>
      </c>
      <c r="E98">
        <f t="shared" si="5"/>
        <v>0.53791580059018562</v>
      </c>
    </row>
    <row r="99" spans="4:5" x14ac:dyDescent="0.3">
      <c r="D99">
        <f t="shared" si="4"/>
        <v>10.199999999999982</v>
      </c>
      <c r="E99">
        <f t="shared" si="5"/>
        <v>0.54662422937145172</v>
      </c>
    </row>
    <row r="100" spans="4:5" x14ac:dyDescent="0.3">
      <c r="D100">
        <f t="shared" si="4"/>
        <v>10.299999999999981</v>
      </c>
      <c r="E100">
        <f t="shared" si="5"/>
        <v>0.55525877162934301</v>
      </c>
    </row>
    <row r="101" spans="4:5" x14ac:dyDescent="0.3">
      <c r="D101">
        <f t="shared" si="4"/>
        <v>10.399999999999981</v>
      </c>
      <c r="E101">
        <f t="shared" si="5"/>
        <v>0.5638192268090223</v>
      </c>
    </row>
    <row r="102" spans="4:5" x14ac:dyDescent="0.3">
      <c r="D102">
        <f t="shared" si="4"/>
        <v>10.49999999999998</v>
      </c>
      <c r="E102">
        <f t="shared" si="5"/>
        <v>0.57230539247659795</v>
      </c>
    </row>
    <row r="103" spans="4:5" x14ac:dyDescent="0.3">
      <c r="D103">
        <f t="shared" si="4"/>
        <v>10.59999999999998</v>
      </c>
      <c r="E103">
        <f t="shared" si="5"/>
        <v>0.58071706429046877</v>
      </c>
    </row>
    <row r="104" spans="4:5" x14ac:dyDescent="0.3">
      <c r="D104">
        <f t="shared" si="4"/>
        <v>10.69999999999998</v>
      </c>
      <c r="E104">
        <f t="shared" si="5"/>
        <v>0.58905403597207184</v>
      </c>
    </row>
    <row r="105" spans="4:5" x14ac:dyDescent="0.3">
      <c r="D105">
        <f t="shared" si="4"/>
        <v>10.799999999999979</v>
      </c>
      <c r="E105">
        <f t="shared" si="5"/>
        <v>0.59731609927601459</v>
      </c>
    </row>
    <row r="106" spans="4:5" x14ac:dyDescent="0.3">
      <c r="D106">
        <f t="shared" si="4"/>
        <v>10.899999999999979</v>
      </c>
      <c r="E106">
        <f t="shared" si="5"/>
        <v>0.60550304395957666</v>
      </c>
    </row>
    <row r="107" spans="4:5" x14ac:dyDescent="0.3">
      <c r="D107">
        <f t="shared" si="4"/>
        <v>10.999999999999979</v>
      </c>
      <c r="E107">
        <f t="shared" si="5"/>
        <v>0.61361465775156465</v>
      </c>
    </row>
    <row r="108" spans="4:5" x14ac:dyDescent="0.3">
      <c r="D108">
        <f t="shared" si="4"/>
        <v>11.099999999999978</v>
      </c>
      <c r="E108">
        <f t="shared" si="5"/>
        <v>0.62165072632050089</v>
      </c>
    </row>
    <row r="109" spans="4:5" x14ac:dyDescent="0.3">
      <c r="D109">
        <f t="shared" si="4"/>
        <v>11.199999999999978</v>
      </c>
      <c r="E109">
        <f t="shared" si="5"/>
        <v>0.62961103324213064</v>
      </c>
    </row>
    <row r="110" spans="4:5" x14ac:dyDescent="0.3">
      <c r="D110">
        <f t="shared" si="4"/>
        <v>11.299999999999978</v>
      </c>
      <c r="E110">
        <f t="shared" si="5"/>
        <v>0.63749535996622586</v>
      </c>
    </row>
    <row r="111" spans="4:5" x14ac:dyDescent="0.3">
      <c r="D111">
        <f t="shared" si="4"/>
        <v>11.399999999999977</v>
      </c>
      <c r="E111">
        <f t="shared" si="5"/>
        <v>0.64530348578267094</v>
      </c>
    </row>
    <row r="112" spans="4:5" x14ac:dyDescent="0.3">
      <c r="D112">
        <f t="shared" si="4"/>
        <v>11.499999999999977</v>
      </c>
      <c r="E112">
        <f t="shared" si="5"/>
        <v>0.65303518778680514</v>
      </c>
    </row>
    <row r="113" spans="4:5" x14ac:dyDescent="0.3">
      <c r="D113">
        <f t="shared" si="4"/>
        <v>11.599999999999977</v>
      </c>
      <c r="E113">
        <f t="shared" si="5"/>
        <v>0.6606902408440064</v>
      </c>
    </row>
    <row r="114" spans="4:5" x14ac:dyDescent="0.3">
      <c r="D114">
        <f t="shared" si="4"/>
        <v>11.699999999999976</v>
      </c>
      <c r="E114">
        <f t="shared" si="5"/>
        <v>0.66826841755349142</v>
      </c>
    </row>
    <row r="115" spans="4:5" x14ac:dyDescent="0.3">
      <c r="D115">
        <f t="shared" si="4"/>
        <v>11.799999999999976</v>
      </c>
      <c r="E115">
        <f t="shared" si="5"/>
        <v>0.67576948821131289</v>
      </c>
    </row>
    <row r="116" spans="4:5" x14ac:dyDescent="0.3">
      <c r="D116">
        <f t="shared" si="4"/>
        <v>11.899999999999975</v>
      </c>
      <c r="E116">
        <f t="shared" si="5"/>
        <v>0.68319322077253031</v>
      </c>
    </row>
    <row r="117" spans="4:5" x14ac:dyDescent="0.3">
      <c r="D117">
        <f t="shared" si="4"/>
        <v>11.999999999999975</v>
      </c>
      <c r="E117">
        <f t="shared" si="5"/>
        <v>0.69053938081252986</v>
      </c>
    </row>
    <row r="118" spans="4:5" x14ac:dyDescent="0.3">
      <c r="D118">
        <f t="shared" si="4"/>
        <v>12.099999999999975</v>
      </c>
      <c r="E118">
        <f t="shared" si="5"/>
        <v>0.69780773148747077</v>
      </c>
    </row>
    <row r="119" spans="4:5" x14ac:dyDescent="0.3">
      <c r="D119">
        <f t="shared" si="4"/>
        <v>12.199999999999974</v>
      </c>
      <c r="E119">
        <f t="shared" si="5"/>
        <v>0.70499803349383372</v>
      </c>
    </row>
    <row r="120" spans="4:5" x14ac:dyDescent="0.3">
      <c r="D120">
        <f t="shared" si="4"/>
        <v>12.299999999999974</v>
      </c>
      <c r="E120">
        <f t="shared" si="5"/>
        <v>0.71211004502704289</v>
      </c>
    </row>
    <row r="121" spans="4:5" x14ac:dyDescent="0.3">
      <c r="D121">
        <f t="shared" si="4"/>
        <v>12.399999999999974</v>
      </c>
      <c r="E121">
        <f t="shared" si="5"/>
        <v>0.71914352173913698</v>
      </c>
    </row>
    <row r="122" spans="4:5" x14ac:dyDescent="0.3">
      <c r="D122">
        <f t="shared" si="4"/>
        <v>12.499999999999973</v>
      </c>
      <c r="E122">
        <f t="shared" si="5"/>
        <v>0.72609821669546126</v>
      </c>
    </row>
    <row r="123" spans="4:5" x14ac:dyDescent="0.3">
      <c r="D123">
        <f t="shared" si="4"/>
        <v>12.599999999999973</v>
      </c>
      <c r="E123">
        <f t="shared" si="5"/>
        <v>0.73297388033035105</v>
      </c>
    </row>
    <row r="124" spans="4:5" x14ac:dyDescent="0.3">
      <c r="D124">
        <f t="shared" si="4"/>
        <v>12.699999999999973</v>
      </c>
      <c r="E124">
        <f t="shared" si="5"/>
        <v>0.73977026040177907</v>
      </c>
    </row>
    <row r="125" spans="4:5" x14ac:dyDescent="0.3">
      <c r="D125">
        <f t="shared" si="4"/>
        <v>12.799999999999972</v>
      </c>
      <c r="E125">
        <f t="shared" si="5"/>
        <v>0.74648710194493184</v>
      </c>
    </row>
    <row r="126" spans="4:5" x14ac:dyDescent="0.3">
      <c r="D126">
        <f t="shared" si="4"/>
        <v>12.899999999999972</v>
      </c>
      <c r="E126">
        <f t="shared" si="5"/>
        <v>0.75312414722468879</v>
      </c>
    </row>
    <row r="127" spans="4:5" x14ac:dyDescent="0.3">
      <c r="D127">
        <f t="shared" ref="D127:D190" si="6">+D126+0.1</f>
        <v>12.999999999999972</v>
      </c>
      <c r="E127">
        <f t="shared" si="5"/>
        <v>0.75968113568696594</v>
      </c>
    </row>
    <row r="128" spans="4:5" x14ac:dyDescent="0.3">
      <c r="D128">
        <f t="shared" si="6"/>
        <v>13.099999999999971</v>
      </c>
      <c r="E128">
        <f t="shared" si="5"/>
        <v>0.76615780390889421</v>
      </c>
    </row>
    <row r="129" spans="4:5" x14ac:dyDescent="0.3">
      <c r="D129">
        <f t="shared" si="6"/>
        <v>13.199999999999971</v>
      </c>
      <c r="E129">
        <f t="shared" si="5"/>
        <v>0.77255388554779425</v>
      </c>
    </row>
    <row r="130" spans="4:5" x14ac:dyDescent="0.3">
      <c r="D130">
        <f t="shared" si="6"/>
        <v>13.299999999999971</v>
      </c>
      <c r="E130">
        <f t="shared" si="5"/>
        <v>0.77886911128891001</v>
      </c>
    </row>
    <row r="131" spans="4:5" x14ac:dyDescent="0.3">
      <c r="D131">
        <f t="shared" si="6"/>
        <v>13.39999999999997</v>
      </c>
      <c r="E131">
        <f t="shared" si="5"/>
        <v>0.78510320879186901</v>
      </c>
    </row>
    <row r="132" spans="4:5" x14ac:dyDescent="0.3">
      <c r="D132">
        <f t="shared" si="6"/>
        <v>13.49999999999997</v>
      </c>
      <c r="E132">
        <f t="shared" si="5"/>
        <v>0.79125590263582113</v>
      </c>
    </row>
    <row r="133" spans="4:5" x14ac:dyDescent="0.3">
      <c r="D133">
        <f t="shared" si="6"/>
        <v>13.599999999999969</v>
      </c>
      <c r="E133">
        <f t="shared" si="5"/>
        <v>0.79732691426322366</v>
      </c>
    </row>
    <row r="134" spans="4:5" x14ac:dyDescent="0.3">
      <c r="D134">
        <f t="shared" si="6"/>
        <v>13.699999999999969</v>
      </c>
      <c r="E134">
        <f t="shared" si="5"/>
        <v>0.80331596192222254</v>
      </c>
    </row>
    <row r="135" spans="4:5" x14ac:dyDescent="0.3">
      <c r="D135">
        <f t="shared" si="6"/>
        <v>13.799999999999969</v>
      </c>
      <c r="E135">
        <f t="shared" si="5"/>
        <v>0.80922276060759024</v>
      </c>
    </row>
    <row r="136" spans="4:5" x14ac:dyDescent="0.3">
      <c r="D136">
        <f t="shared" si="6"/>
        <v>13.899999999999968</v>
      </c>
      <c r="E136">
        <f t="shared" si="5"/>
        <v>0.81504702200017587</v>
      </c>
    </row>
    <row r="137" spans="4:5" x14ac:dyDescent="0.3">
      <c r="D137">
        <f t="shared" si="6"/>
        <v>13.999999999999968</v>
      </c>
      <c r="E137">
        <f t="shared" si="5"/>
        <v>0.82078845440481274</v>
      </c>
    </row>
    <row r="138" spans="4:5" x14ac:dyDescent="0.3">
      <c r="D138">
        <f t="shared" si="6"/>
        <v>14.099999999999968</v>
      </c>
      <c r="E138">
        <f t="shared" si="5"/>
        <v>0.8264467626866433</v>
      </c>
    </row>
    <row r="139" spans="4:5" x14ac:dyDescent="0.3">
      <c r="D139">
        <f t="shared" si="6"/>
        <v>14.199999999999967</v>
      </c>
      <c r="E139">
        <f t="shared" si="5"/>
        <v>0.83202164820580293</v>
      </c>
    </row>
    <row r="140" spans="4:5" x14ac:dyDescent="0.3">
      <c r="D140">
        <f t="shared" si="6"/>
        <v>14.299999999999967</v>
      </c>
      <c r="E140">
        <f t="shared" si="5"/>
        <v>0.8375128087504129</v>
      </c>
    </row>
    <row r="141" spans="4:5" x14ac:dyDescent="0.3">
      <c r="D141">
        <f t="shared" si="6"/>
        <v>14.399999999999967</v>
      </c>
      <c r="E141">
        <f t="shared" si="5"/>
        <v>0.84291993846782687</v>
      </c>
    </row>
    <row r="142" spans="4:5" x14ac:dyDescent="0.3">
      <c r="D142">
        <f t="shared" si="6"/>
        <v>14.499999999999966</v>
      </c>
      <c r="E142">
        <f t="shared" si="5"/>
        <v>0.84824272779407128</v>
      </c>
    </row>
    <row r="143" spans="4:5" x14ac:dyDescent="0.3">
      <c r="D143">
        <f t="shared" si="6"/>
        <v>14.599999999999966</v>
      </c>
      <c r="E143">
        <f t="shared" si="5"/>
        <v>0.85348086338142282</v>
      </c>
    </row>
    <row r="144" spans="4:5" x14ac:dyDescent="0.3">
      <c r="D144">
        <f t="shared" si="6"/>
        <v>14.699999999999966</v>
      </c>
      <c r="E144">
        <f t="shared" si="5"/>
        <v>0.85863402802405908</v>
      </c>
    </row>
    <row r="145" spans="4:5" x14ac:dyDescent="0.3">
      <c r="D145">
        <f t="shared" si="6"/>
        <v>14.799999999999965</v>
      </c>
      <c r="E145">
        <f t="shared" si="5"/>
        <v>0.86370190058171559</v>
      </c>
    </row>
    <row r="146" spans="4:5" x14ac:dyDescent="0.3">
      <c r="D146">
        <f t="shared" si="6"/>
        <v>14.899999999999965</v>
      </c>
      <c r="E146">
        <f t="shared" si="5"/>
        <v>0.868684155901287</v>
      </c>
    </row>
    <row r="147" spans="4:5" x14ac:dyDescent="0.3">
      <c r="D147">
        <f t="shared" si="6"/>
        <v>14.999999999999964</v>
      </c>
      <c r="E147">
        <f t="shared" si="5"/>
        <v>0.87358046473629714</v>
      </c>
    </row>
    <row r="148" spans="4:5" x14ac:dyDescent="0.3">
      <c r="D148">
        <f t="shared" si="6"/>
        <v>15.099999999999964</v>
      </c>
      <c r="E148">
        <f t="shared" si="5"/>
        <v>0.8783904936641681</v>
      </c>
    </row>
    <row r="149" spans="4:5" x14ac:dyDescent="0.3">
      <c r="D149">
        <f t="shared" si="6"/>
        <v>15.199999999999964</v>
      </c>
      <c r="E149">
        <f t="shared" si="5"/>
        <v>0.88311390500121068</v>
      </c>
    </row>
    <row r="150" spans="4:5" x14ac:dyDescent="0.3">
      <c r="D150">
        <f t="shared" si="6"/>
        <v>15.299999999999963</v>
      </c>
      <c r="E150">
        <f t="shared" si="5"/>
        <v>0.88775035671525682</v>
      </c>
    </row>
    <row r="151" spans="4:5" x14ac:dyDescent="0.3">
      <c r="D151">
        <f t="shared" si="6"/>
        <v>15.399999999999963</v>
      </c>
      <c r="E151">
        <f t="shared" si="5"/>
        <v>0.89229950233585431</v>
      </c>
    </row>
    <row r="152" spans="4:5" x14ac:dyDescent="0.3">
      <c r="D152">
        <f t="shared" si="6"/>
        <v>15.499999999999963</v>
      </c>
      <c r="E152">
        <f t="shared" si="5"/>
        <v>0.89676099086193173</v>
      </c>
    </row>
    <row r="153" spans="4:5" x14ac:dyDescent="0.3">
      <c r="D153">
        <f t="shared" si="6"/>
        <v>15.599999999999962</v>
      </c>
      <c r="E153">
        <f t="shared" ref="E153:E216" si="7">IF(D153&lt;$B$6,0,IF(D153&gt;$B$8,0,((D153-$B$6)/($B$7-$B$6))*(($B$8-D153)/($B$8-$B$7))^(($B$8-$B$7)/($B$7-$B$6))))</f>
        <v>0.90113446666685248</v>
      </c>
    </row>
    <row r="154" spans="4:5" x14ac:dyDescent="0.3">
      <c r="D154">
        <f t="shared" si="6"/>
        <v>15.699999999999962</v>
      </c>
      <c r="E154">
        <f t="shared" si="7"/>
        <v>0.90541956940075519</v>
      </c>
    </row>
    <row r="155" spans="4:5" x14ac:dyDescent="0.3">
      <c r="D155">
        <f t="shared" si="6"/>
        <v>15.799999999999962</v>
      </c>
      <c r="E155">
        <f t="shared" si="7"/>
        <v>0.90961593389008877</v>
      </c>
    </row>
    <row r="156" spans="4:5" x14ac:dyDescent="0.3">
      <c r="D156">
        <f t="shared" si="6"/>
        <v>15.899999999999961</v>
      </c>
      <c r="E156">
        <f t="shared" si="7"/>
        <v>0.91372319003423963</v>
      </c>
    </row>
    <row r="157" spans="4:5" x14ac:dyDescent="0.3">
      <c r="D157">
        <f t="shared" si="6"/>
        <v>15.999999999999961</v>
      </c>
      <c r="E157">
        <f t="shared" si="7"/>
        <v>0.91774096269914118</v>
      </c>
    </row>
    <row r="158" spans="4:5" x14ac:dyDescent="0.3">
      <c r="D158">
        <f t="shared" si="6"/>
        <v>16.099999999999962</v>
      </c>
      <c r="E158">
        <f t="shared" si="7"/>
        <v>0.92166887160776001</v>
      </c>
    </row>
    <row r="159" spans="4:5" x14ac:dyDescent="0.3">
      <c r="D159">
        <f t="shared" si="6"/>
        <v>16.199999999999964</v>
      </c>
      <c r="E159">
        <f t="shared" si="7"/>
        <v>0.92550653122733739</v>
      </c>
    </row>
    <row r="160" spans="4:5" x14ac:dyDescent="0.3">
      <c r="D160">
        <f t="shared" si="6"/>
        <v>16.299999999999965</v>
      </c>
      <c r="E160">
        <f t="shared" si="7"/>
        <v>0.92925355065326742</v>
      </c>
    </row>
    <row r="161" spans="4:5" x14ac:dyDescent="0.3">
      <c r="D161">
        <f t="shared" si="6"/>
        <v>16.399999999999967</v>
      </c>
      <c r="E161">
        <f t="shared" si="7"/>
        <v>0.93290953348948735</v>
      </c>
    </row>
    <row r="162" spans="4:5" x14ac:dyDescent="0.3">
      <c r="D162">
        <f t="shared" si="6"/>
        <v>16.499999999999968</v>
      </c>
      <c r="E162">
        <f t="shared" si="7"/>
        <v>0.9364740777252416</v>
      </c>
    </row>
    <row r="163" spans="4:5" x14ac:dyDescent="0.3">
      <c r="D163">
        <f t="shared" si="6"/>
        <v>16.599999999999969</v>
      </c>
      <c r="E163">
        <f t="shared" si="7"/>
        <v>0.93994677560808859</v>
      </c>
    </row>
    <row r="164" spans="4:5" x14ac:dyDescent="0.3">
      <c r="D164">
        <f t="shared" si="6"/>
        <v>16.699999999999971</v>
      </c>
      <c r="E164">
        <f t="shared" si="7"/>
        <v>0.94332721351299764</v>
      </c>
    </row>
    <row r="165" spans="4:5" x14ac:dyDescent="0.3">
      <c r="D165">
        <f t="shared" si="6"/>
        <v>16.799999999999972</v>
      </c>
      <c r="E165">
        <f t="shared" si="7"/>
        <v>0.94661497180739063</v>
      </c>
    </row>
    <row r="166" spans="4:5" x14ac:dyDescent="0.3">
      <c r="D166">
        <f t="shared" si="6"/>
        <v>16.899999999999974</v>
      </c>
      <c r="E166">
        <f t="shared" si="7"/>
        <v>0.9498096247119675</v>
      </c>
    </row>
    <row r="167" spans="4:5" x14ac:dyDescent="0.3">
      <c r="D167">
        <f t="shared" si="6"/>
        <v>16.999999999999975</v>
      </c>
      <c r="E167">
        <f t="shared" si="7"/>
        <v>0.95291074015714539</v>
      </c>
    </row>
    <row r="168" spans="4:5" x14ac:dyDescent="0.3">
      <c r="D168">
        <f t="shared" si="6"/>
        <v>17.099999999999977</v>
      </c>
      <c r="E168">
        <f t="shared" si="7"/>
        <v>0.95591787963494557</v>
      </c>
    </row>
    <row r="169" spans="4:5" x14ac:dyDescent="0.3">
      <c r="D169">
        <f t="shared" si="6"/>
        <v>17.199999999999978</v>
      </c>
      <c r="E169">
        <f t="shared" si="7"/>
        <v>0.95883059804613735</v>
      </c>
    </row>
    <row r="170" spans="4:5" x14ac:dyDescent="0.3">
      <c r="D170">
        <f t="shared" si="6"/>
        <v>17.299999999999979</v>
      </c>
      <c r="E170">
        <f t="shared" si="7"/>
        <v>0.96164844354245127</v>
      </c>
    </row>
    <row r="171" spans="4:5" x14ac:dyDescent="0.3">
      <c r="D171">
        <f t="shared" si="6"/>
        <v>17.399999999999981</v>
      </c>
      <c r="E171">
        <f t="shared" si="7"/>
        <v>0.96437095736366241</v>
      </c>
    </row>
    <row r="172" spans="4:5" x14ac:dyDescent="0.3">
      <c r="D172">
        <f t="shared" si="6"/>
        <v>17.499999999999982</v>
      </c>
      <c r="E172">
        <f t="shared" si="7"/>
        <v>0.96699767366932843</v>
      </c>
    </row>
    <row r="173" spans="4:5" x14ac:dyDescent="0.3">
      <c r="D173">
        <f t="shared" si="6"/>
        <v>17.599999999999984</v>
      </c>
      <c r="E173">
        <f t="shared" si="7"/>
        <v>0.96952811936496675</v>
      </c>
    </row>
    <row r="174" spans="4:5" x14ac:dyDescent="0.3">
      <c r="D174">
        <f t="shared" si="6"/>
        <v>17.699999999999985</v>
      </c>
      <c r="E174">
        <f t="shared" si="7"/>
        <v>0.97196181392243397</v>
      </c>
    </row>
    <row r="175" spans="4:5" x14ac:dyDescent="0.3">
      <c r="D175">
        <f t="shared" si="6"/>
        <v>17.799999999999986</v>
      </c>
      <c r="E175">
        <f t="shared" si="7"/>
        <v>0.97429826919426588</v>
      </c>
    </row>
    <row r="176" spans="4:5" x14ac:dyDescent="0.3">
      <c r="D176">
        <f t="shared" si="6"/>
        <v>17.899999999999988</v>
      </c>
      <c r="E176">
        <f t="shared" si="7"/>
        <v>0.97653698922172305</v>
      </c>
    </row>
    <row r="177" spans="4:5" x14ac:dyDescent="0.3">
      <c r="D177">
        <f t="shared" si="6"/>
        <v>17.999999999999989</v>
      </c>
      <c r="E177">
        <f t="shared" si="7"/>
        <v>0.97867747003626926</v>
      </c>
    </row>
    <row r="178" spans="4:5" x14ac:dyDescent="0.3">
      <c r="D178">
        <f t="shared" si="6"/>
        <v>18.099999999999991</v>
      </c>
      <c r="E178">
        <f t="shared" si="7"/>
        <v>0.98071919945420294</v>
      </c>
    </row>
    <row r="179" spans="4:5" x14ac:dyDescent="0.3">
      <c r="D179">
        <f t="shared" si="6"/>
        <v>18.199999999999992</v>
      </c>
      <c r="E179">
        <f t="shared" si="7"/>
        <v>0.98266165686414009</v>
      </c>
    </row>
    <row r="180" spans="4:5" x14ac:dyDescent="0.3">
      <c r="D180">
        <f t="shared" si="6"/>
        <v>18.299999999999994</v>
      </c>
      <c r="E180">
        <f t="shared" si="7"/>
        <v>0.98450431300703778</v>
      </c>
    </row>
    <row r="181" spans="4:5" x14ac:dyDescent="0.3">
      <c r="D181">
        <f t="shared" si="6"/>
        <v>18.399999999999995</v>
      </c>
      <c r="E181">
        <f t="shared" si="7"/>
        <v>0.98624662974842714</v>
      </c>
    </row>
    <row r="182" spans="4:5" x14ac:dyDescent="0.3">
      <c r="D182">
        <f t="shared" si="6"/>
        <v>18.499999999999996</v>
      </c>
      <c r="E182">
        <f t="shared" si="7"/>
        <v>0.98788805984250538</v>
      </c>
    </row>
    <row r="183" spans="4:5" x14ac:dyDescent="0.3">
      <c r="D183">
        <f t="shared" si="6"/>
        <v>18.599999999999998</v>
      </c>
      <c r="E183">
        <f t="shared" si="7"/>
        <v>0.98942804668772344</v>
      </c>
    </row>
    <row r="184" spans="4:5" x14ac:dyDescent="0.3">
      <c r="D184">
        <f t="shared" si="6"/>
        <v>18.7</v>
      </c>
      <c r="E184">
        <f t="shared" si="7"/>
        <v>0.99086602407348001</v>
      </c>
    </row>
    <row r="185" spans="4:5" x14ac:dyDescent="0.3">
      <c r="D185">
        <f t="shared" si="6"/>
        <v>18.8</v>
      </c>
      <c r="E185">
        <f t="shared" si="7"/>
        <v>0.99220141591751299</v>
      </c>
    </row>
    <row r="186" spans="4:5" x14ac:dyDescent="0.3">
      <c r="D186">
        <f t="shared" si="6"/>
        <v>18.900000000000002</v>
      </c>
      <c r="E186">
        <f t="shared" si="7"/>
        <v>0.99343363599356127</v>
      </c>
    </row>
    <row r="187" spans="4:5" x14ac:dyDescent="0.3">
      <c r="D187">
        <f t="shared" si="6"/>
        <v>19.000000000000004</v>
      </c>
      <c r="E187">
        <f t="shared" si="7"/>
        <v>0.99456208764883669</v>
      </c>
    </row>
    <row r="188" spans="4:5" x14ac:dyDescent="0.3">
      <c r="D188">
        <f t="shared" si="6"/>
        <v>19.100000000000005</v>
      </c>
      <c r="E188">
        <f t="shared" si="7"/>
        <v>0.99558616351083118</v>
      </c>
    </row>
    <row r="189" spans="4:5" x14ac:dyDescent="0.3">
      <c r="D189">
        <f t="shared" si="6"/>
        <v>19.200000000000006</v>
      </c>
      <c r="E189">
        <f t="shared" si="7"/>
        <v>0.99650524518294492</v>
      </c>
    </row>
    <row r="190" spans="4:5" x14ac:dyDescent="0.3">
      <c r="D190">
        <f t="shared" si="6"/>
        <v>19.300000000000008</v>
      </c>
      <c r="E190">
        <f t="shared" si="7"/>
        <v>0.99731870292840197</v>
      </c>
    </row>
    <row r="191" spans="4:5" x14ac:dyDescent="0.3">
      <c r="D191">
        <f t="shared" ref="D191:D254" si="8">+D190+0.1</f>
        <v>19.400000000000009</v>
      </c>
      <c r="E191">
        <f t="shared" si="7"/>
        <v>0.99802589534188635</v>
      </c>
    </row>
    <row r="192" spans="4:5" x14ac:dyDescent="0.3">
      <c r="D192">
        <f t="shared" si="8"/>
        <v>19.500000000000011</v>
      </c>
      <c r="E192">
        <f t="shared" si="7"/>
        <v>0.99862616900829004</v>
      </c>
    </row>
    <row r="193" spans="4:5" x14ac:dyDescent="0.3">
      <c r="D193">
        <f t="shared" si="8"/>
        <v>19.600000000000012</v>
      </c>
      <c r="E193">
        <f t="shared" si="7"/>
        <v>0.99911885814794366</v>
      </c>
    </row>
    <row r="194" spans="4:5" x14ac:dyDescent="0.3">
      <c r="D194">
        <f t="shared" si="8"/>
        <v>19.700000000000014</v>
      </c>
      <c r="E194">
        <f t="shared" si="7"/>
        <v>0.99950328424764578</v>
      </c>
    </row>
    <row r="195" spans="4:5" x14ac:dyDescent="0.3">
      <c r="D195">
        <f t="shared" si="8"/>
        <v>19.800000000000015</v>
      </c>
      <c r="E195">
        <f t="shared" si="7"/>
        <v>0.99977875567678154</v>
      </c>
    </row>
    <row r="196" spans="4:5" x14ac:dyDescent="0.3">
      <c r="D196">
        <f t="shared" si="8"/>
        <v>19.900000000000016</v>
      </c>
      <c r="E196">
        <f t="shared" si="7"/>
        <v>0.99994456728776504</v>
      </c>
    </row>
    <row r="197" spans="4:5" x14ac:dyDescent="0.3">
      <c r="D197">
        <f t="shared" si="8"/>
        <v>20.000000000000018</v>
      </c>
      <c r="E197">
        <f t="shared" si="7"/>
        <v>0.99999999999999989</v>
      </c>
    </row>
    <row r="198" spans="4:5" x14ac:dyDescent="0.3">
      <c r="D198">
        <f t="shared" si="8"/>
        <v>20.100000000000019</v>
      </c>
      <c r="E198">
        <f t="shared" si="7"/>
        <v>0.9999443203665026</v>
      </c>
    </row>
    <row r="199" spans="4:5" x14ac:dyDescent="0.3">
      <c r="D199">
        <f t="shared" si="8"/>
        <v>20.200000000000021</v>
      </c>
      <c r="E199">
        <f t="shared" si="7"/>
        <v>0.99977678012227267</v>
      </c>
    </row>
    <row r="200" spans="4:5" x14ac:dyDescent="0.3">
      <c r="D200">
        <f t="shared" si="8"/>
        <v>20.300000000000022</v>
      </c>
      <c r="E200">
        <f t="shared" si="7"/>
        <v>0.99949661571344517</v>
      </c>
    </row>
    <row r="201" spans="4:5" x14ac:dyDescent="0.3">
      <c r="D201">
        <f t="shared" si="8"/>
        <v>20.400000000000023</v>
      </c>
      <c r="E201">
        <f t="shared" si="7"/>
        <v>0.9991030478061903</v>
      </c>
    </row>
    <row r="202" spans="4:5" x14ac:dyDescent="0.3">
      <c r="D202">
        <f t="shared" si="8"/>
        <v>20.500000000000025</v>
      </c>
      <c r="E202">
        <f t="shared" si="7"/>
        <v>0.99859528077426396</v>
      </c>
    </row>
    <row r="203" spans="4:5" x14ac:dyDescent="0.3">
      <c r="D203">
        <f t="shared" si="8"/>
        <v>20.600000000000026</v>
      </c>
      <c r="E203">
        <f t="shared" si="7"/>
        <v>0.99797250216403555</v>
      </c>
    </row>
    <row r="204" spans="4:5" x14ac:dyDescent="0.3">
      <c r="D204">
        <f t="shared" si="8"/>
        <v>20.700000000000028</v>
      </c>
      <c r="E204">
        <f t="shared" si="7"/>
        <v>0.99723388213574848</v>
      </c>
    </row>
    <row r="205" spans="4:5" x14ac:dyDescent="0.3">
      <c r="D205">
        <f t="shared" si="8"/>
        <v>20.800000000000029</v>
      </c>
      <c r="E205">
        <f t="shared" si="7"/>
        <v>0.99637857287967957</v>
      </c>
    </row>
    <row r="206" spans="4:5" x14ac:dyDescent="0.3">
      <c r="D206">
        <f t="shared" si="8"/>
        <v>20.900000000000031</v>
      </c>
      <c r="E206">
        <f t="shared" si="7"/>
        <v>0.99540570800577322</v>
      </c>
    </row>
    <row r="207" spans="4:5" x14ac:dyDescent="0.3">
      <c r="D207">
        <f t="shared" si="8"/>
        <v>21.000000000000032</v>
      </c>
      <c r="E207">
        <f t="shared" si="7"/>
        <v>0.99431440190523457</v>
      </c>
    </row>
    <row r="208" spans="4:5" x14ac:dyDescent="0.3">
      <c r="D208">
        <f t="shared" si="8"/>
        <v>21.100000000000033</v>
      </c>
      <c r="E208">
        <f t="shared" si="7"/>
        <v>0.9931037490824528</v>
      </c>
    </row>
    <row r="209" spans="4:5" x14ac:dyDescent="0.3">
      <c r="D209">
        <f t="shared" si="8"/>
        <v>21.200000000000035</v>
      </c>
      <c r="E209">
        <f t="shared" si="7"/>
        <v>0.9917728234555192</v>
      </c>
    </row>
    <row r="210" spans="4:5" x14ac:dyDescent="0.3">
      <c r="D210">
        <f t="shared" si="8"/>
        <v>21.300000000000036</v>
      </c>
      <c r="E210">
        <f t="shared" si="7"/>
        <v>0.9903206776234732</v>
      </c>
    </row>
    <row r="211" spans="4:5" x14ac:dyDescent="0.3">
      <c r="D211">
        <f t="shared" si="8"/>
        <v>21.400000000000038</v>
      </c>
      <c r="E211">
        <f t="shared" si="7"/>
        <v>0.9887463420982846</v>
      </c>
    </row>
    <row r="212" spans="4:5" x14ac:dyDescent="0.3">
      <c r="D212">
        <f t="shared" si="8"/>
        <v>21.500000000000039</v>
      </c>
      <c r="E212">
        <f t="shared" si="7"/>
        <v>0.98704882449942999</v>
      </c>
    </row>
    <row r="213" spans="4:5" x14ac:dyDescent="0.3">
      <c r="D213">
        <f t="shared" si="8"/>
        <v>21.600000000000041</v>
      </c>
      <c r="E213">
        <f t="shared" si="7"/>
        <v>0.98522710870876362</v>
      </c>
    </row>
    <row r="214" spans="4:5" x14ac:dyDescent="0.3">
      <c r="D214">
        <f t="shared" si="8"/>
        <v>21.700000000000042</v>
      </c>
      <c r="E214">
        <f t="shared" si="7"/>
        <v>0.983280153983215</v>
      </c>
    </row>
    <row r="215" spans="4:5" x14ac:dyDescent="0.3">
      <c r="D215">
        <f t="shared" si="8"/>
        <v>21.800000000000043</v>
      </c>
      <c r="E215">
        <f t="shared" si="7"/>
        <v>0.98120689402266037</v>
      </c>
    </row>
    <row r="216" spans="4:5" x14ac:dyDescent="0.3">
      <c r="D216">
        <f t="shared" si="8"/>
        <v>21.900000000000045</v>
      </c>
      <c r="E216">
        <f t="shared" si="7"/>
        <v>0.9790062359901075</v>
      </c>
    </row>
    <row r="217" spans="4:5" x14ac:dyDescent="0.3">
      <c r="D217">
        <f t="shared" si="8"/>
        <v>22.000000000000046</v>
      </c>
      <c r="E217">
        <f t="shared" ref="E217:E280" si="9">IF(D217&lt;$B$6,0,IF(D217&gt;$B$8,0,((D217-$B$6)/($B$7-$B$6))*(($B$8-D217)/($B$8-$B$7))^(($B$8-$B$7)/($B$7-$B$6))))</f>
        <v>0.97667705948111949</v>
      </c>
    </row>
    <row r="218" spans="4:5" x14ac:dyDescent="0.3">
      <c r="D218">
        <f t="shared" si="8"/>
        <v>22.100000000000048</v>
      </c>
      <c r="E218">
        <f t="shared" si="9"/>
        <v>0.97421821543915743</v>
      </c>
    </row>
    <row r="219" spans="4:5" x14ac:dyDescent="0.3">
      <c r="D219">
        <f t="shared" si="8"/>
        <v>22.200000000000049</v>
      </c>
      <c r="E219">
        <f t="shared" si="9"/>
        <v>0.97162852501326402</v>
      </c>
    </row>
    <row r="220" spans="4:5" x14ac:dyDescent="0.3">
      <c r="D220">
        <f t="shared" si="8"/>
        <v>22.30000000000005</v>
      </c>
      <c r="E220">
        <f t="shared" si="9"/>
        <v>0.96890677835421934</v>
      </c>
    </row>
    <row r="221" spans="4:5" x14ac:dyDescent="0.3">
      <c r="D221">
        <f t="shared" si="8"/>
        <v>22.400000000000052</v>
      </c>
      <c r="E221">
        <f t="shared" si="9"/>
        <v>0.96605173334498806</v>
      </c>
    </row>
    <row r="222" spans="4:5" x14ac:dyDescent="0.3">
      <c r="D222">
        <f t="shared" si="8"/>
        <v>22.500000000000053</v>
      </c>
      <c r="E222">
        <f t="shared" si="9"/>
        <v>0.96306211426093125</v>
      </c>
    </row>
    <row r="223" spans="4:5" x14ac:dyDescent="0.3">
      <c r="D223">
        <f t="shared" si="8"/>
        <v>22.600000000000055</v>
      </c>
      <c r="E223">
        <f t="shared" si="9"/>
        <v>0.95993661035488265</v>
      </c>
    </row>
    <row r="224" spans="4:5" x14ac:dyDescent="0.3">
      <c r="D224">
        <f t="shared" si="8"/>
        <v>22.700000000000056</v>
      </c>
      <c r="E224">
        <f t="shared" si="9"/>
        <v>0.9566738743617702</v>
      </c>
    </row>
    <row r="225" spans="4:5" x14ac:dyDescent="0.3">
      <c r="D225">
        <f t="shared" si="8"/>
        <v>22.800000000000058</v>
      </c>
      <c r="E225">
        <f t="shared" si="9"/>
        <v>0.95327252091700732</v>
      </c>
    </row>
    <row r="226" spans="4:5" x14ac:dyDescent="0.3">
      <c r="D226">
        <f t="shared" si="8"/>
        <v>22.900000000000059</v>
      </c>
      <c r="E226">
        <f t="shared" si="9"/>
        <v>0.94973112488238498</v>
      </c>
    </row>
    <row r="227" spans="4:5" x14ac:dyDescent="0.3">
      <c r="D227">
        <f t="shared" si="8"/>
        <v>23.00000000000006</v>
      </c>
      <c r="E227">
        <f t="shared" si="9"/>
        <v>0.94604821957262686</v>
      </c>
    </row>
    <row r="228" spans="4:5" x14ac:dyDescent="0.3">
      <c r="D228">
        <f t="shared" si="8"/>
        <v>23.100000000000062</v>
      </c>
      <c r="E228">
        <f t="shared" si="9"/>
        <v>0.94222229487517828</v>
      </c>
    </row>
    <row r="229" spans="4:5" x14ac:dyDescent="0.3">
      <c r="D229">
        <f t="shared" si="8"/>
        <v>23.200000000000063</v>
      </c>
      <c r="E229">
        <f t="shared" si="9"/>
        <v>0.93825179525510405</v>
      </c>
    </row>
    <row r="230" spans="4:5" x14ac:dyDescent="0.3">
      <c r="D230">
        <f t="shared" si="8"/>
        <v>23.300000000000065</v>
      </c>
      <c r="E230">
        <f t="shared" si="9"/>
        <v>0.93413511763624058</v>
      </c>
    </row>
    <row r="231" spans="4:5" x14ac:dyDescent="0.3">
      <c r="D231">
        <f t="shared" si="8"/>
        <v>23.400000000000066</v>
      </c>
      <c r="E231">
        <f t="shared" si="9"/>
        <v>0.92987060914890607</v>
      </c>
    </row>
    <row r="232" spans="4:5" x14ac:dyDescent="0.3">
      <c r="D232">
        <f t="shared" si="8"/>
        <v>23.500000000000068</v>
      </c>
      <c r="E232">
        <f t="shared" si="9"/>
        <v>0.92545656473355964</v>
      </c>
    </row>
    <row r="233" spans="4:5" x14ac:dyDescent="0.3">
      <c r="D233">
        <f t="shared" si="8"/>
        <v>23.600000000000069</v>
      </c>
      <c r="E233">
        <f t="shared" si="9"/>
        <v>0.92089122458877215</v>
      </c>
    </row>
    <row r="234" spans="4:5" x14ac:dyDescent="0.3">
      <c r="D234">
        <f t="shared" si="8"/>
        <v>23.70000000000007</v>
      </c>
      <c r="E234">
        <f t="shared" si="9"/>
        <v>0.91617277145073561</v>
      </c>
    </row>
    <row r="235" spans="4:5" x14ac:dyDescent="0.3">
      <c r="D235">
        <f t="shared" si="8"/>
        <v>23.800000000000072</v>
      </c>
      <c r="E235">
        <f t="shared" si="9"/>
        <v>0.91129932769026367</v>
      </c>
    </row>
    <row r="236" spans="4:5" x14ac:dyDescent="0.3">
      <c r="D236">
        <f t="shared" si="8"/>
        <v>23.900000000000073</v>
      </c>
      <c r="E236">
        <f t="shared" si="9"/>
        <v>0.9062689522118148</v>
      </c>
    </row>
    <row r="237" spans="4:5" x14ac:dyDescent="0.3">
      <c r="D237">
        <f t="shared" si="8"/>
        <v>24.000000000000075</v>
      </c>
      <c r="E237">
        <f t="shared" si="9"/>
        <v>0.90107963713747863</v>
      </c>
    </row>
    <row r="238" spans="4:5" x14ac:dyDescent="0.3">
      <c r="D238">
        <f t="shared" si="8"/>
        <v>24.100000000000076</v>
      </c>
      <c r="E238">
        <f t="shared" si="9"/>
        <v>0.89572930425708408</v>
      </c>
    </row>
    <row r="239" spans="4:5" x14ac:dyDescent="0.3">
      <c r="D239">
        <f t="shared" si="8"/>
        <v>24.200000000000077</v>
      </c>
      <c r="E239">
        <f t="shared" si="9"/>
        <v>0.89021580122357902</v>
      </c>
    </row>
    <row r="240" spans="4:5" x14ac:dyDescent="0.3">
      <c r="D240">
        <f t="shared" si="8"/>
        <v>24.300000000000079</v>
      </c>
      <c r="E240">
        <f t="shared" si="9"/>
        <v>0.88453689747057795</v>
      </c>
    </row>
    <row r="241" spans="4:5" x14ac:dyDescent="0.3">
      <c r="D241">
        <f t="shared" si="8"/>
        <v>24.40000000000008</v>
      </c>
      <c r="E241">
        <f t="shared" si="9"/>
        <v>0.87869027982642534</v>
      </c>
    </row>
    <row r="242" spans="4:5" x14ac:dyDescent="0.3">
      <c r="D242">
        <f t="shared" si="8"/>
        <v>24.500000000000082</v>
      </c>
      <c r="E242">
        <f t="shared" si="9"/>
        <v>0.87267354779624862</v>
      </c>
    </row>
    <row r="243" spans="4:5" x14ac:dyDescent="0.3">
      <c r="D243">
        <f t="shared" si="8"/>
        <v>24.600000000000083</v>
      </c>
      <c r="E243">
        <f t="shared" si="9"/>
        <v>0.86648420848021368</v>
      </c>
    </row>
    <row r="244" spans="4:5" x14ac:dyDescent="0.3">
      <c r="D244">
        <f t="shared" si="8"/>
        <v>24.700000000000085</v>
      </c>
      <c r="E244">
        <f t="shared" si="9"/>
        <v>0.86011967109249365</v>
      </c>
    </row>
    <row r="245" spans="4:5" x14ac:dyDescent="0.3">
      <c r="D245">
        <f t="shared" si="8"/>
        <v>24.800000000000086</v>
      </c>
      <c r="E245">
        <f t="shared" si="9"/>
        <v>0.85357724104126054</v>
      </c>
    </row>
    <row r="246" spans="4:5" x14ac:dyDescent="0.3">
      <c r="D246">
        <f t="shared" si="8"/>
        <v>24.900000000000087</v>
      </c>
      <c r="E246">
        <f t="shared" si="9"/>
        <v>0.8468541135252009</v>
      </c>
    </row>
    <row r="247" spans="4:5" x14ac:dyDescent="0.3">
      <c r="D247">
        <f t="shared" si="8"/>
        <v>25.000000000000089</v>
      </c>
      <c r="E247">
        <f t="shared" si="9"/>
        <v>0.83994736659657598</v>
      </c>
    </row>
    <row r="248" spans="4:5" x14ac:dyDescent="0.3">
      <c r="D248">
        <f t="shared" si="8"/>
        <v>25.10000000000009</v>
      </c>
      <c r="E248">
        <f t="shared" si="9"/>
        <v>0.83285395363455306</v>
      </c>
    </row>
    <row r="249" spans="4:5" x14ac:dyDescent="0.3">
      <c r="D249">
        <f t="shared" si="8"/>
        <v>25.200000000000092</v>
      </c>
      <c r="E249">
        <f t="shared" si="9"/>
        <v>0.82557069516531434</v>
      </c>
    </row>
    <row r="250" spans="4:5" x14ac:dyDescent="0.3">
      <c r="D250">
        <f t="shared" si="8"/>
        <v>25.300000000000093</v>
      </c>
      <c r="E250">
        <f t="shared" si="9"/>
        <v>0.81809426995711887</v>
      </c>
    </row>
    <row r="251" spans="4:5" x14ac:dyDescent="0.3">
      <c r="D251">
        <f t="shared" si="8"/>
        <v>25.400000000000095</v>
      </c>
      <c r="E251">
        <f t="shared" si="9"/>
        <v>0.81042120530887118</v>
      </c>
    </row>
    <row r="252" spans="4:5" x14ac:dyDescent="0.3">
      <c r="D252">
        <f t="shared" si="8"/>
        <v>25.500000000000096</v>
      </c>
      <c r="E252">
        <f t="shared" si="9"/>
        <v>0.8025478664396094</v>
      </c>
    </row>
    <row r="253" spans="4:5" x14ac:dyDescent="0.3">
      <c r="D253">
        <f t="shared" si="8"/>
        <v>25.600000000000097</v>
      </c>
      <c r="E253">
        <f t="shared" si="9"/>
        <v>0.79447044487334972</v>
      </c>
    </row>
    <row r="254" spans="4:5" x14ac:dyDescent="0.3">
      <c r="D254">
        <f t="shared" si="8"/>
        <v>25.700000000000099</v>
      </c>
      <c r="E254">
        <f t="shared" si="9"/>
        <v>0.78618494569862185</v>
      </c>
    </row>
    <row r="255" spans="4:5" x14ac:dyDescent="0.3">
      <c r="D255">
        <f t="shared" ref="D255:D318" si="10">+D254+0.1</f>
        <v>25.8000000000001</v>
      </c>
      <c r="E255">
        <f t="shared" si="9"/>
        <v>0.77768717356433237</v>
      </c>
    </row>
    <row r="256" spans="4:5" x14ac:dyDescent="0.3">
      <c r="D256">
        <f t="shared" si="10"/>
        <v>25.900000000000102</v>
      </c>
      <c r="E256">
        <f t="shared" si="9"/>
        <v>0.7689727172528299</v>
      </c>
    </row>
    <row r="257" spans="4:5" x14ac:dyDescent="0.3">
      <c r="D257">
        <f t="shared" si="10"/>
        <v>26.000000000000103</v>
      </c>
      <c r="E257">
        <f t="shared" si="9"/>
        <v>0.76003693264656436</v>
      </c>
    </row>
    <row r="258" spans="4:5" x14ac:dyDescent="0.3">
      <c r="D258">
        <f t="shared" si="10"/>
        <v>26.100000000000104</v>
      </c>
      <c r="E258">
        <f t="shared" si="9"/>
        <v>0.75087492387578048</v>
      </c>
    </row>
    <row r="259" spans="4:5" x14ac:dyDescent="0.3">
      <c r="D259">
        <f t="shared" si="10"/>
        <v>26.200000000000106</v>
      </c>
      <c r="E259">
        <f t="shared" si="9"/>
        <v>0.74148152240028198</v>
      </c>
    </row>
    <row r="260" spans="4:5" x14ac:dyDescent="0.3">
      <c r="D260">
        <f t="shared" si="10"/>
        <v>26.300000000000107</v>
      </c>
      <c r="E260">
        <f t="shared" si="9"/>
        <v>0.73185126373729481</v>
      </c>
    </row>
    <row r="261" spans="4:5" x14ac:dyDescent="0.3">
      <c r="D261">
        <f t="shared" si="10"/>
        <v>26.400000000000109</v>
      </c>
      <c r="E261">
        <f t="shared" si="9"/>
        <v>0.72197836149828654</v>
      </c>
    </row>
    <row r="262" spans="4:5" x14ac:dyDescent="0.3">
      <c r="D262">
        <f t="shared" si="10"/>
        <v>26.50000000000011</v>
      </c>
      <c r="E262">
        <f t="shared" si="9"/>
        <v>0.71185667833846467</v>
      </c>
    </row>
    <row r="263" spans="4:5" x14ac:dyDescent="0.3">
      <c r="D263">
        <f t="shared" si="10"/>
        <v>26.600000000000112</v>
      </c>
      <c r="E263">
        <f t="shared" si="9"/>
        <v>0.70147969335111393</v>
      </c>
    </row>
    <row r="264" spans="4:5" x14ac:dyDescent="0.3">
      <c r="D264">
        <f t="shared" si="10"/>
        <v>26.700000000000113</v>
      </c>
      <c r="E264">
        <f t="shared" si="9"/>
        <v>0.69084046535195931</v>
      </c>
    </row>
    <row r="265" spans="4:5" x14ac:dyDescent="0.3">
      <c r="D265">
        <f t="shared" si="10"/>
        <v>26.800000000000114</v>
      </c>
      <c r="E265">
        <f t="shared" si="9"/>
        <v>0.6799315913924191</v>
      </c>
    </row>
    <row r="266" spans="4:5" x14ac:dyDescent="0.3">
      <c r="D266">
        <f t="shared" si="10"/>
        <v>26.900000000000116</v>
      </c>
      <c r="E266">
        <f t="shared" si="9"/>
        <v>0.66874515970990966</v>
      </c>
    </row>
    <row r="267" spans="4:5" x14ac:dyDescent="0.3">
      <c r="D267">
        <f t="shared" si="10"/>
        <v>27.000000000000117</v>
      </c>
      <c r="E267">
        <f t="shared" si="9"/>
        <v>0.65727269616170392</v>
      </c>
    </row>
    <row r="268" spans="4:5" x14ac:dyDescent="0.3">
      <c r="D268">
        <f t="shared" si="10"/>
        <v>27.100000000000119</v>
      </c>
      <c r="E268">
        <f t="shared" si="9"/>
        <v>0.64550510298760999</v>
      </c>
    </row>
    <row r="269" spans="4:5" x14ac:dyDescent="0.3">
      <c r="D269">
        <f t="shared" si="10"/>
        <v>27.20000000000012</v>
      </c>
      <c r="E269">
        <f t="shared" si="9"/>
        <v>0.63343258849451234</v>
      </c>
    </row>
    <row r="270" spans="4:5" x14ac:dyDescent="0.3">
      <c r="D270">
        <f t="shared" si="10"/>
        <v>27.300000000000122</v>
      </c>
      <c r="E270">
        <f t="shared" si="9"/>
        <v>0.62104458593737455</v>
      </c>
    </row>
    <row r="271" spans="4:5" x14ac:dyDescent="0.3">
      <c r="D271">
        <f t="shared" si="10"/>
        <v>27.400000000000123</v>
      </c>
      <c r="E271">
        <f t="shared" si="9"/>
        <v>0.60832965946613105</v>
      </c>
    </row>
    <row r="272" spans="4:5" x14ac:dyDescent="0.3">
      <c r="D272">
        <f t="shared" si="10"/>
        <v>27.500000000000124</v>
      </c>
      <c r="E272">
        <f t="shared" si="9"/>
        <v>0.59527539448805833</v>
      </c>
    </row>
    <row r="273" spans="4:5" x14ac:dyDescent="0.3">
      <c r="D273">
        <f t="shared" si="10"/>
        <v>27.600000000000126</v>
      </c>
      <c r="E273">
        <f t="shared" si="9"/>
        <v>0.58186826912230905</v>
      </c>
    </row>
    <row r="274" spans="4:5" x14ac:dyDescent="0.3">
      <c r="D274">
        <f t="shared" si="10"/>
        <v>27.700000000000127</v>
      </c>
      <c r="E274">
        <f t="shared" si="9"/>
        <v>0.56809350254388324</v>
      </c>
    </row>
    <row r="275" spans="4:5" x14ac:dyDescent="0.3">
      <c r="D275">
        <f t="shared" si="10"/>
        <v>27.800000000000129</v>
      </c>
      <c r="E275">
        <f t="shared" si="9"/>
        <v>0.55393487485310211</v>
      </c>
    </row>
    <row r="276" spans="4:5" x14ac:dyDescent="0.3">
      <c r="D276">
        <f t="shared" si="10"/>
        <v>27.90000000000013</v>
      </c>
      <c r="E276">
        <f t="shared" si="9"/>
        <v>0.53937451155621652</v>
      </c>
    </row>
    <row r="277" spans="4:5" x14ac:dyDescent="0.3">
      <c r="D277">
        <f t="shared" si="10"/>
        <v>28.000000000000131</v>
      </c>
      <c r="E277">
        <f t="shared" si="9"/>
        <v>0.52439262364750039</v>
      </c>
    </row>
    <row r="278" spans="4:5" x14ac:dyDescent="0.3">
      <c r="D278">
        <f t="shared" si="10"/>
        <v>28.100000000000133</v>
      </c>
      <c r="E278">
        <f t="shared" si="9"/>
        <v>0.50896719141420554</v>
      </c>
    </row>
    <row r="279" spans="4:5" x14ac:dyDescent="0.3">
      <c r="D279">
        <f t="shared" si="10"/>
        <v>28.200000000000134</v>
      </c>
      <c r="E279">
        <f t="shared" si="9"/>
        <v>0.4930735761007099</v>
      </c>
    </row>
    <row r="280" spans="4:5" x14ac:dyDescent="0.3">
      <c r="D280">
        <f t="shared" si="10"/>
        <v>28.300000000000136</v>
      </c>
      <c r="E280">
        <f t="shared" si="9"/>
        <v>0.47668403794526432</v>
      </c>
    </row>
    <row r="281" spans="4:5" x14ac:dyDescent="0.3">
      <c r="D281">
        <f t="shared" si="10"/>
        <v>28.400000000000137</v>
      </c>
      <c r="E281">
        <f t="shared" ref="E281:E344" si="11">IF(D281&lt;$B$6,0,IF(D281&gt;$B$8,0,((D281-$B$6)/($B$7-$B$6))*(($B$8-D281)/($B$8-$B$7))^(($B$8-$B$7)/($B$7-$B$6))))</f>
        <v>0.45976713103029671</v>
      </c>
    </row>
    <row r="282" spans="4:5" x14ac:dyDescent="0.3">
      <c r="D282">
        <f t="shared" si="10"/>
        <v>28.500000000000139</v>
      </c>
      <c r="E282">
        <f t="shared" si="11"/>
        <v>0.44228693357405874</v>
      </c>
    </row>
    <row r="283" spans="4:5" x14ac:dyDescent="0.3">
      <c r="D283">
        <f t="shared" si="10"/>
        <v>28.60000000000014</v>
      </c>
      <c r="E283">
        <f t="shared" si="11"/>
        <v>0.42420205463137467</v>
      </c>
    </row>
    <row r="284" spans="4:5" x14ac:dyDescent="0.3">
      <c r="D284">
        <f t="shared" si="10"/>
        <v>28.700000000000141</v>
      </c>
      <c r="E284">
        <f t="shared" si="11"/>
        <v>0.40546433113192959</v>
      </c>
    </row>
    <row r="285" spans="4:5" x14ac:dyDescent="0.3">
      <c r="D285">
        <f t="shared" si="10"/>
        <v>28.800000000000143</v>
      </c>
      <c r="E285">
        <f t="shared" si="11"/>
        <v>0.38601708665236351</v>
      </c>
    </row>
    <row r="286" spans="4:5" x14ac:dyDescent="0.3">
      <c r="D286">
        <f t="shared" si="10"/>
        <v>28.900000000000144</v>
      </c>
      <c r="E286">
        <f t="shared" si="11"/>
        <v>0.36579275433001546</v>
      </c>
    </row>
    <row r="287" spans="4:5" x14ac:dyDescent="0.3">
      <c r="D287">
        <f t="shared" si="10"/>
        <v>29.000000000000146</v>
      </c>
      <c r="E287">
        <f t="shared" si="11"/>
        <v>0.34470955040506995</v>
      </c>
    </row>
    <row r="288" spans="4:5" x14ac:dyDescent="0.3">
      <c r="D288">
        <f t="shared" si="10"/>
        <v>29.100000000000147</v>
      </c>
      <c r="E288">
        <f t="shared" si="11"/>
        <v>0.32266668193957249</v>
      </c>
    </row>
    <row r="289" spans="4:5" x14ac:dyDescent="0.3">
      <c r="D289">
        <f t="shared" si="10"/>
        <v>29.200000000000149</v>
      </c>
      <c r="E289">
        <f t="shared" si="11"/>
        <v>0.29953719939577611</v>
      </c>
    </row>
    <row r="290" spans="4:5" x14ac:dyDescent="0.3">
      <c r="D290">
        <f t="shared" si="10"/>
        <v>29.30000000000015</v>
      </c>
      <c r="E290">
        <f t="shared" si="11"/>
        <v>0.27515687886313578</v>
      </c>
    </row>
    <row r="291" spans="4:5" x14ac:dyDescent="0.3">
      <c r="D291">
        <f t="shared" si="10"/>
        <v>29.400000000000151</v>
      </c>
      <c r="E291">
        <f t="shared" si="11"/>
        <v>0.2493060020053289</v>
      </c>
    </row>
    <row r="292" spans="4:5" x14ac:dyDescent="0.3">
      <c r="D292">
        <f t="shared" si="10"/>
        <v>29.500000000000153</v>
      </c>
      <c r="E292">
        <f t="shared" si="11"/>
        <v>0.22167743868854034</v>
      </c>
    </row>
    <row r="293" spans="4:5" x14ac:dyDescent="0.3">
      <c r="D293">
        <f t="shared" si="10"/>
        <v>29.600000000000154</v>
      </c>
      <c r="E293">
        <f t="shared" si="11"/>
        <v>0.19181556362671598</v>
      </c>
    </row>
    <row r="294" spans="4:5" x14ac:dyDescent="0.3">
      <c r="D294">
        <f t="shared" si="10"/>
        <v>29.700000000000156</v>
      </c>
      <c r="E294">
        <f t="shared" si="11"/>
        <v>0.15898391866500641</v>
      </c>
    </row>
    <row r="295" spans="4:5" x14ac:dyDescent="0.3">
      <c r="D295">
        <f t="shared" si="10"/>
        <v>29.800000000000157</v>
      </c>
      <c r="E295">
        <f t="shared" si="11"/>
        <v>0.12181864155497918</v>
      </c>
    </row>
    <row r="296" spans="4:5" x14ac:dyDescent="0.3">
      <c r="D296">
        <f t="shared" si="10"/>
        <v>29.900000000000158</v>
      </c>
      <c r="E296">
        <f t="shared" si="11"/>
        <v>7.7050374637891259E-2</v>
      </c>
    </row>
    <row r="297" spans="4:5" x14ac:dyDescent="0.3">
      <c r="D297">
        <f t="shared" si="10"/>
        <v>30.00000000000016</v>
      </c>
      <c r="E297">
        <f t="shared" si="11"/>
        <v>0</v>
      </c>
    </row>
    <row r="298" spans="4:5" x14ac:dyDescent="0.3">
      <c r="D298">
        <f t="shared" si="10"/>
        <v>30.100000000000161</v>
      </c>
      <c r="E298">
        <f t="shared" si="11"/>
        <v>0</v>
      </c>
    </row>
    <row r="299" spans="4:5" x14ac:dyDescent="0.3">
      <c r="D299">
        <f t="shared" si="10"/>
        <v>30.200000000000163</v>
      </c>
      <c r="E299">
        <f t="shared" si="11"/>
        <v>0</v>
      </c>
    </row>
    <row r="300" spans="4:5" x14ac:dyDescent="0.3">
      <c r="D300">
        <f t="shared" si="10"/>
        <v>30.300000000000164</v>
      </c>
      <c r="E300">
        <f t="shared" si="11"/>
        <v>0</v>
      </c>
    </row>
    <row r="301" spans="4:5" x14ac:dyDescent="0.3">
      <c r="D301">
        <f t="shared" si="10"/>
        <v>30.400000000000166</v>
      </c>
      <c r="E301">
        <f t="shared" si="11"/>
        <v>0</v>
      </c>
    </row>
    <row r="302" spans="4:5" x14ac:dyDescent="0.3">
      <c r="D302">
        <f t="shared" si="10"/>
        <v>30.500000000000167</v>
      </c>
      <c r="E302">
        <f t="shared" si="11"/>
        <v>0</v>
      </c>
    </row>
    <row r="303" spans="4:5" x14ac:dyDescent="0.3">
      <c r="D303">
        <f t="shared" si="10"/>
        <v>30.600000000000168</v>
      </c>
      <c r="E303">
        <f t="shared" si="11"/>
        <v>0</v>
      </c>
    </row>
    <row r="304" spans="4:5" x14ac:dyDescent="0.3">
      <c r="D304">
        <f t="shared" si="10"/>
        <v>30.70000000000017</v>
      </c>
      <c r="E304">
        <f t="shared" si="11"/>
        <v>0</v>
      </c>
    </row>
    <row r="305" spans="4:5" x14ac:dyDescent="0.3">
      <c r="D305">
        <f t="shared" si="10"/>
        <v>30.800000000000171</v>
      </c>
      <c r="E305">
        <f t="shared" si="11"/>
        <v>0</v>
      </c>
    </row>
    <row r="306" spans="4:5" x14ac:dyDescent="0.3">
      <c r="D306">
        <f t="shared" si="10"/>
        <v>30.900000000000173</v>
      </c>
      <c r="E306">
        <f t="shared" si="11"/>
        <v>0</v>
      </c>
    </row>
    <row r="307" spans="4:5" x14ac:dyDescent="0.3">
      <c r="D307">
        <f t="shared" si="10"/>
        <v>31.000000000000174</v>
      </c>
      <c r="E307">
        <f t="shared" si="11"/>
        <v>0</v>
      </c>
    </row>
    <row r="308" spans="4:5" x14ac:dyDescent="0.3">
      <c r="D308">
        <f t="shared" si="10"/>
        <v>31.100000000000176</v>
      </c>
      <c r="E308">
        <f t="shared" si="11"/>
        <v>0</v>
      </c>
    </row>
    <row r="309" spans="4:5" x14ac:dyDescent="0.3">
      <c r="D309">
        <f t="shared" si="10"/>
        <v>31.200000000000177</v>
      </c>
      <c r="E309">
        <f t="shared" si="11"/>
        <v>0</v>
      </c>
    </row>
    <row r="310" spans="4:5" x14ac:dyDescent="0.3">
      <c r="D310">
        <f t="shared" si="10"/>
        <v>31.300000000000178</v>
      </c>
      <c r="E310">
        <f t="shared" si="11"/>
        <v>0</v>
      </c>
    </row>
    <row r="311" spans="4:5" x14ac:dyDescent="0.3">
      <c r="D311">
        <f t="shared" si="10"/>
        <v>31.40000000000018</v>
      </c>
      <c r="E311">
        <f t="shared" si="11"/>
        <v>0</v>
      </c>
    </row>
    <row r="312" spans="4:5" x14ac:dyDescent="0.3">
      <c r="D312">
        <f t="shared" si="10"/>
        <v>31.500000000000181</v>
      </c>
      <c r="E312">
        <f t="shared" si="11"/>
        <v>0</v>
      </c>
    </row>
    <row r="313" spans="4:5" x14ac:dyDescent="0.3">
      <c r="D313">
        <f t="shared" si="10"/>
        <v>31.600000000000183</v>
      </c>
      <c r="E313">
        <f t="shared" si="11"/>
        <v>0</v>
      </c>
    </row>
    <row r="314" spans="4:5" x14ac:dyDescent="0.3">
      <c r="D314">
        <f t="shared" si="10"/>
        <v>31.700000000000184</v>
      </c>
      <c r="E314">
        <f t="shared" si="11"/>
        <v>0</v>
      </c>
    </row>
    <row r="315" spans="4:5" x14ac:dyDescent="0.3">
      <c r="D315">
        <f t="shared" si="10"/>
        <v>31.800000000000185</v>
      </c>
      <c r="E315">
        <f t="shared" si="11"/>
        <v>0</v>
      </c>
    </row>
    <row r="316" spans="4:5" x14ac:dyDescent="0.3">
      <c r="D316">
        <f t="shared" si="10"/>
        <v>31.900000000000187</v>
      </c>
      <c r="E316">
        <f t="shared" si="11"/>
        <v>0</v>
      </c>
    </row>
    <row r="317" spans="4:5" x14ac:dyDescent="0.3">
      <c r="D317">
        <f t="shared" si="10"/>
        <v>32.000000000000185</v>
      </c>
      <c r="E317">
        <f t="shared" si="11"/>
        <v>0</v>
      </c>
    </row>
    <row r="318" spans="4:5" x14ac:dyDescent="0.3">
      <c r="D318">
        <f t="shared" si="10"/>
        <v>32.100000000000186</v>
      </c>
      <c r="E318">
        <f t="shared" si="11"/>
        <v>0</v>
      </c>
    </row>
    <row r="319" spans="4:5" x14ac:dyDescent="0.3">
      <c r="D319">
        <f t="shared" ref="D319:D382" si="12">+D318+0.1</f>
        <v>32.200000000000188</v>
      </c>
      <c r="E319">
        <f t="shared" si="11"/>
        <v>0</v>
      </c>
    </row>
    <row r="320" spans="4:5" x14ac:dyDescent="0.3">
      <c r="D320">
        <f t="shared" si="12"/>
        <v>32.300000000000189</v>
      </c>
      <c r="E320">
        <f t="shared" si="11"/>
        <v>0</v>
      </c>
    </row>
    <row r="321" spans="4:5" x14ac:dyDescent="0.3">
      <c r="D321">
        <f t="shared" si="12"/>
        <v>32.40000000000019</v>
      </c>
      <c r="E321">
        <f t="shared" si="11"/>
        <v>0</v>
      </c>
    </row>
    <row r="322" spans="4:5" x14ac:dyDescent="0.3">
      <c r="D322">
        <f t="shared" si="12"/>
        <v>32.500000000000192</v>
      </c>
      <c r="E322">
        <f t="shared" si="11"/>
        <v>0</v>
      </c>
    </row>
    <row r="323" spans="4:5" x14ac:dyDescent="0.3">
      <c r="D323">
        <f t="shared" si="12"/>
        <v>32.600000000000193</v>
      </c>
      <c r="E323">
        <f t="shared" si="11"/>
        <v>0</v>
      </c>
    </row>
    <row r="324" spans="4:5" x14ac:dyDescent="0.3">
      <c r="D324">
        <f t="shared" si="12"/>
        <v>32.700000000000195</v>
      </c>
      <c r="E324">
        <f t="shared" si="11"/>
        <v>0</v>
      </c>
    </row>
    <row r="325" spans="4:5" x14ac:dyDescent="0.3">
      <c r="D325">
        <f t="shared" si="12"/>
        <v>32.800000000000196</v>
      </c>
      <c r="E325">
        <f t="shared" si="11"/>
        <v>0</v>
      </c>
    </row>
    <row r="326" spans="4:5" x14ac:dyDescent="0.3">
      <c r="D326">
        <f t="shared" si="12"/>
        <v>32.900000000000198</v>
      </c>
      <c r="E326">
        <f t="shared" si="11"/>
        <v>0</v>
      </c>
    </row>
    <row r="327" spans="4:5" x14ac:dyDescent="0.3">
      <c r="D327">
        <f t="shared" si="12"/>
        <v>33.000000000000199</v>
      </c>
      <c r="E327">
        <f t="shared" si="11"/>
        <v>0</v>
      </c>
    </row>
    <row r="328" spans="4:5" x14ac:dyDescent="0.3">
      <c r="D328">
        <f t="shared" si="12"/>
        <v>33.1000000000002</v>
      </c>
      <c r="E328">
        <f t="shared" si="11"/>
        <v>0</v>
      </c>
    </row>
    <row r="329" spans="4:5" x14ac:dyDescent="0.3">
      <c r="D329">
        <f t="shared" si="12"/>
        <v>33.200000000000202</v>
      </c>
      <c r="E329">
        <f t="shared" si="11"/>
        <v>0</v>
      </c>
    </row>
    <row r="330" spans="4:5" x14ac:dyDescent="0.3">
      <c r="D330">
        <f t="shared" si="12"/>
        <v>33.300000000000203</v>
      </c>
      <c r="E330">
        <f t="shared" si="11"/>
        <v>0</v>
      </c>
    </row>
    <row r="331" spans="4:5" x14ac:dyDescent="0.3">
      <c r="D331">
        <f t="shared" si="12"/>
        <v>33.400000000000205</v>
      </c>
      <c r="E331">
        <f t="shared" si="11"/>
        <v>0</v>
      </c>
    </row>
    <row r="332" spans="4:5" x14ac:dyDescent="0.3">
      <c r="D332">
        <f t="shared" si="12"/>
        <v>33.500000000000206</v>
      </c>
      <c r="E332">
        <f t="shared" si="11"/>
        <v>0</v>
      </c>
    </row>
    <row r="333" spans="4:5" x14ac:dyDescent="0.3">
      <c r="D333">
        <f t="shared" si="12"/>
        <v>33.600000000000207</v>
      </c>
      <c r="E333">
        <f t="shared" si="11"/>
        <v>0</v>
      </c>
    </row>
    <row r="334" spans="4:5" x14ac:dyDescent="0.3">
      <c r="D334">
        <f t="shared" si="12"/>
        <v>33.700000000000209</v>
      </c>
      <c r="E334">
        <f t="shared" si="11"/>
        <v>0</v>
      </c>
    </row>
    <row r="335" spans="4:5" x14ac:dyDescent="0.3">
      <c r="D335">
        <f t="shared" si="12"/>
        <v>33.80000000000021</v>
      </c>
      <c r="E335">
        <f t="shared" si="11"/>
        <v>0</v>
      </c>
    </row>
    <row r="336" spans="4:5" x14ac:dyDescent="0.3">
      <c r="D336">
        <f t="shared" si="12"/>
        <v>33.900000000000212</v>
      </c>
      <c r="E336">
        <f t="shared" si="11"/>
        <v>0</v>
      </c>
    </row>
    <row r="337" spans="4:5" x14ac:dyDescent="0.3">
      <c r="D337">
        <f t="shared" si="12"/>
        <v>34.000000000000213</v>
      </c>
      <c r="E337">
        <f t="shared" si="11"/>
        <v>0</v>
      </c>
    </row>
    <row r="338" spans="4:5" x14ac:dyDescent="0.3">
      <c r="D338">
        <f t="shared" si="12"/>
        <v>34.100000000000215</v>
      </c>
      <c r="E338">
        <f t="shared" si="11"/>
        <v>0</v>
      </c>
    </row>
    <row r="339" spans="4:5" x14ac:dyDescent="0.3">
      <c r="D339">
        <f t="shared" si="12"/>
        <v>34.200000000000216</v>
      </c>
      <c r="E339">
        <f t="shared" si="11"/>
        <v>0</v>
      </c>
    </row>
    <row r="340" spans="4:5" x14ac:dyDescent="0.3">
      <c r="D340">
        <f t="shared" si="12"/>
        <v>34.300000000000217</v>
      </c>
      <c r="E340">
        <f t="shared" si="11"/>
        <v>0</v>
      </c>
    </row>
    <row r="341" spans="4:5" x14ac:dyDescent="0.3">
      <c r="D341">
        <f t="shared" si="12"/>
        <v>34.400000000000219</v>
      </c>
      <c r="E341">
        <f t="shared" si="11"/>
        <v>0</v>
      </c>
    </row>
    <row r="342" spans="4:5" x14ac:dyDescent="0.3">
      <c r="D342">
        <f t="shared" si="12"/>
        <v>34.50000000000022</v>
      </c>
      <c r="E342">
        <f t="shared" si="11"/>
        <v>0</v>
      </c>
    </row>
    <row r="343" spans="4:5" x14ac:dyDescent="0.3">
      <c r="D343">
        <f t="shared" si="12"/>
        <v>34.600000000000222</v>
      </c>
      <c r="E343">
        <f t="shared" si="11"/>
        <v>0</v>
      </c>
    </row>
    <row r="344" spans="4:5" x14ac:dyDescent="0.3">
      <c r="D344">
        <f t="shared" si="12"/>
        <v>34.700000000000223</v>
      </c>
      <c r="E344">
        <f t="shared" si="11"/>
        <v>0</v>
      </c>
    </row>
    <row r="345" spans="4:5" x14ac:dyDescent="0.3">
      <c r="D345">
        <f t="shared" si="12"/>
        <v>34.800000000000225</v>
      </c>
      <c r="E345">
        <f t="shared" ref="E345:E397" si="13">IF(D345&lt;$B$6,0,IF(D345&gt;$B$8,0,((D345-$B$6)/($B$7-$B$6))*(($B$8-D345)/($B$8-$B$7))^(($B$8-$B$7)/($B$7-$B$6))))</f>
        <v>0</v>
      </c>
    </row>
    <row r="346" spans="4:5" x14ac:dyDescent="0.3">
      <c r="D346">
        <f t="shared" si="12"/>
        <v>34.900000000000226</v>
      </c>
      <c r="E346">
        <f t="shared" si="13"/>
        <v>0</v>
      </c>
    </row>
    <row r="347" spans="4:5" x14ac:dyDescent="0.3">
      <c r="D347">
        <f t="shared" si="12"/>
        <v>35.000000000000227</v>
      </c>
      <c r="E347">
        <f t="shared" si="13"/>
        <v>0</v>
      </c>
    </row>
    <row r="348" spans="4:5" x14ac:dyDescent="0.3">
      <c r="D348">
        <f t="shared" si="12"/>
        <v>35.100000000000229</v>
      </c>
      <c r="E348">
        <f t="shared" si="13"/>
        <v>0</v>
      </c>
    </row>
    <row r="349" spans="4:5" x14ac:dyDescent="0.3">
      <c r="D349">
        <f t="shared" si="12"/>
        <v>35.20000000000023</v>
      </c>
      <c r="E349">
        <f t="shared" si="13"/>
        <v>0</v>
      </c>
    </row>
    <row r="350" spans="4:5" x14ac:dyDescent="0.3">
      <c r="D350">
        <f t="shared" si="12"/>
        <v>35.300000000000232</v>
      </c>
      <c r="E350">
        <f t="shared" si="13"/>
        <v>0</v>
      </c>
    </row>
    <row r="351" spans="4:5" x14ac:dyDescent="0.3">
      <c r="D351">
        <f t="shared" si="12"/>
        <v>35.400000000000233</v>
      </c>
      <c r="E351">
        <f t="shared" si="13"/>
        <v>0</v>
      </c>
    </row>
    <row r="352" spans="4:5" x14ac:dyDescent="0.3">
      <c r="D352">
        <f t="shared" si="12"/>
        <v>35.500000000000234</v>
      </c>
      <c r="E352">
        <f t="shared" si="13"/>
        <v>0</v>
      </c>
    </row>
    <row r="353" spans="4:5" x14ac:dyDescent="0.3">
      <c r="D353">
        <f t="shared" si="12"/>
        <v>35.600000000000236</v>
      </c>
      <c r="E353">
        <f t="shared" si="13"/>
        <v>0</v>
      </c>
    </row>
    <row r="354" spans="4:5" x14ac:dyDescent="0.3">
      <c r="D354">
        <f t="shared" si="12"/>
        <v>35.700000000000237</v>
      </c>
      <c r="E354">
        <f t="shared" si="13"/>
        <v>0</v>
      </c>
    </row>
    <row r="355" spans="4:5" x14ac:dyDescent="0.3">
      <c r="D355">
        <f t="shared" si="12"/>
        <v>35.800000000000239</v>
      </c>
      <c r="E355">
        <f t="shared" si="13"/>
        <v>0</v>
      </c>
    </row>
    <row r="356" spans="4:5" x14ac:dyDescent="0.3">
      <c r="D356">
        <f t="shared" si="12"/>
        <v>35.90000000000024</v>
      </c>
      <c r="E356">
        <f t="shared" si="13"/>
        <v>0</v>
      </c>
    </row>
    <row r="357" spans="4:5" x14ac:dyDescent="0.3">
      <c r="D357">
        <f t="shared" si="12"/>
        <v>36.000000000000242</v>
      </c>
      <c r="E357">
        <f t="shared" si="13"/>
        <v>0</v>
      </c>
    </row>
    <row r="358" spans="4:5" x14ac:dyDescent="0.3">
      <c r="D358">
        <f t="shared" si="12"/>
        <v>36.100000000000243</v>
      </c>
      <c r="E358">
        <f t="shared" si="13"/>
        <v>0</v>
      </c>
    </row>
    <row r="359" spans="4:5" x14ac:dyDescent="0.3">
      <c r="D359">
        <f t="shared" si="12"/>
        <v>36.200000000000244</v>
      </c>
      <c r="E359">
        <f t="shared" si="13"/>
        <v>0</v>
      </c>
    </row>
    <row r="360" spans="4:5" x14ac:dyDescent="0.3">
      <c r="D360">
        <f t="shared" si="12"/>
        <v>36.300000000000246</v>
      </c>
      <c r="E360">
        <f t="shared" si="13"/>
        <v>0</v>
      </c>
    </row>
    <row r="361" spans="4:5" x14ac:dyDescent="0.3">
      <c r="D361">
        <f t="shared" si="12"/>
        <v>36.400000000000247</v>
      </c>
      <c r="E361">
        <f t="shared" si="13"/>
        <v>0</v>
      </c>
    </row>
    <row r="362" spans="4:5" x14ac:dyDescent="0.3">
      <c r="D362">
        <f t="shared" si="12"/>
        <v>36.500000000000249</v>
      </c>
      <c r="E362">
        <f t="shared" si="13"/>
        <v>0</v>
      </c>
    </row>
    <row r="363" spans="4:5" x14ac:dyDescent="0.3">
      <c r="D363">
        <f t="shared" si="12"/>
        <v>36.60000000000025</v>
      </c>
      <c r="E363">
        <f t="shared" si="13"/>
        <v>0</v>
      </c>
    </row>
    <row r="364" spans="4:5" x14ac:dyDescent="0.3">
      <c r="D364">
        <f t="shared" si="12"/>
        <v>36.700000000000252</v>
      </c>
      <c r="E364">
        <f t="shared" si="13"/>
        <v>0</v>
      </c>
    </row>
    <row r="365" spans="4:5" x14ac:dyDescent="0.3">
      <c r="D365">
        <f t="shared" si="12"/>
        <v>36.800000000000253</v>
      </c>
      <c r="E365">
        <f t="shared" si="13"/>
        <v>0</v>
      </c>
    </row>
    <row r="366" spans="4:5" x14ac:dyDescent="0.3">
      <c r="D366">
        <f t="shared" si="12"/>
        <v>36.900000000000254</v>
      </c>
      <c r="E366">
        <f t="shared" si="13"/>
        <v>0</v>
      </c>
    </row>
    <row r="367" spans="4:5" x14ac:dyDescent="0.3">
      <c r="D367">
        <f t="shared" si="12"/>
        <v>37.000000000000256</v>
      </c>
      <c r="E367">
        <f t="shared" si="13"/>
        <v>0</v>
      </c>
    </row>
    <row r="368" spans="4:5" x14ac:dyDescent="0.3">
      <c r="D368">
        <f t="shared" si="12"/>
        <v>37.100000000000257</v>
      </c>
      <c r="E368">
        <f t="shared" si="13"/>
        <v>0</v>
      </c>
    </row>
    <row r="369" spans="4:5" x14ac:dyDescent="0.3">
      <c r="D369">
        <f t="shared" si="12"/>
        <v>37.200000000000259</v>
      </c>
      <c r="E369">
        <f t="shared" si="13"/>
        <v>0</v>
      </c>
    </row>
    <row r="370" spans="4:5" x14ac:dyDescent="0.3">
      <c r="D370">
        <f t="shared" si="12"/>
        <v>37.30000000000026</v>
      </c>
      <c r="E370">
        <f t="shared" si="13"/>
        <v>0</v>
      </c>
    </row>
    <row r="371" spans="4:5" x14ac:dyDescent="0.3">
      <c r="D371">
        <f t="shared" si="12"/>
        <v>37.400000000000261</v>
      </c>
      <c r="E371">
        <f t="shared" si="13"/>
        <v>0</v>
      </c>
    </row>
    <row r="372" spans="4:5" x14ac:dyDescent="0.3">
      <c r="D372">
        <f t="shared" si="12"/>
        <v>37.500000000000263</v>
      </c>
      <c r="E372">
        <f t="shared" si="13"/>
        <v>0</v>
      </c>
    </row>
    <row r="373" spans="4:5" x14ac:dyDescent="0.3">
      <c r="D373">
        <f t="shared" si="12"/>
        <v>37.600000000000264</v>
      </c>
      <c r="E373">
        <f t="shared" si="13"/>
        <v>0</v>
      </c>
    </row>
    <row r="374" spans="4:5" x14ac:dyDescent="0.3">
      <c r="D374">
        <f t="shared" si="12"/>
        <v>37.700000000000266</v>
      </c>
      <c r="E374">
        <f t="shared" si="13"/>
        <v>0</v>
      </c>
    </row>
    <row r="375" spans="4:5" x14ac:dyDescent="0.3">
      <c r="D375">
        <f t="shared" si="12"/>
        <v>37.800000000000267</v>
      </c>
      <c r="E375">
        <f t="shared" si="13"/>
        <v>0</v>
      </c>
    </row>
    <row r="376" spans="4:5" x14ac:dyDescent="0.3">
      <c r="D376">
        <f t="shared" si="12"/>
        <v>37.900000000000269</v>
      </c>
      <c r="E376">
        <f t="shared" si="13"/>
        <v>0</v>
      </c>
    </row>
    <row r="377" spans="4:5" x14ac:dyDescent="0.3">
      <c r="D377">
        <f t="shared" si="12"/>
        <v>38.00000000000027</v>
      </c>
      <c r="E377">
        <f t="shared" si="13"/>
        <v>0</v>
      </c>
    </row>
    <row r="378" spans="4:5" x14ac:dyDescent="0.3">
      <c r="D378">
        <f t="shared" si="12"/>
        <v>38.100000000000271</v>
      </c>
      <c r="E378">
        <f t="shared" si="13"/>
        <v>0</v>
      </c>
    </row>
    <row r="379" spans="4:5" x14ac:dyDescent="0.3">
      <c r="D379">
        <f t="shared" si="12"/>
        <v>38.200000000000273</v>
      </c>
      <c r="E379">
        <f t="shared" si="13"/>
        <v>0</v>
      </c>
    </row>
    <row r="380" spans="4:5" x14ac:dyDescent="0.3">
      <c r="D380">
        <f t="shared" si="12"/>
        <v>38.300000000000274</v>
      </c>
      <c r="E380">
        <f t="shared" si="13"/>
        <v>0</v>
      </c>
    </row>
    <row r="381" spans="4:5" x14ac:dyDescent="0.3">
      <c r="D381">
        <f t="shared" si="12"/>
        <v>38.400000000000276</v>
      </c>
      <c r="E381">
        <f t="shared" si="13"/>
        <v>0</v>
      </c>
    </row>
    <row r="382" spans="4:5" x14ac:dyDescent="0.3">
      <c r="D382">
        <f t="shared" si="12"/>
        <v>38.500000000000277</v>
      </c>
      <c r="E382">
        <f t="shared" si="13"/>
        <v>0</v>
      </c>
    </row>
    <row r="383" spans="4:5" x14ac:dyDescent="0.3">
      <c r="D383">
        <f t="shared" ref="D383:D397" si="14">+D382+0.1</f>
        <v>38.600000000000279</v>
      </c>
      <c r="E383">
        <f t="shared" si="13"/>
        <v>0</v>
      </c>
    </row>
    <row r="384" spans="4:5" x14ac:dyDescent="0.3">
      <c r="D384">
        <f t="shared" si="14"/>
        <v>38.70000000000028</v>
      </c>
      <c r="E384">
        <f t="shared" si="13"/>
        <v>0</v>
      </c>
    </row>
    <row r="385" spans="4:5" x14ac:dyDescent="0.3">
      <c r="D385">
        <f t="shared" si="14"/>
        <v>38.800000000000281</v>
      </c>
      <c r="E385">
        <f t="shared" si="13"/>
        <v>0</v>
      </c>
    </row>
    <row r="386" spans="4:5" x14ac:dyDescent="0.3">
      <c r="D386">
        <f t="shared" si="14"/>
        <v>38.900000000000283</v>
      </c>
      <c r="E386">
        <f t="shared" si="13"/>
        <v>0</v>
      </c>
    </row>
    <row r="387" spans="4:5" x14ac:dyDescent="0.3">
      <c r="D387">
        <f t="shared" si="14"/>
        <v>39.000000000000284</v>
      </c>
      <c r="E387">
        <f t="shared" si="13"/>
        <v>0</v>
      </c>
    </row>
    <row r="388" spans="4:5" x14ac:dyDescent="0.3">
      <c r="D388">
        <f t="shared" si="14"/>
        <v>39.100000000000286</v>
      </c>
      <c r="E388">
        <f t="shared" si="13"/>
        <v>0</v>
      </c>
    </row>
    <row r="389" spans="4:5" x14ac:dyDescent="0.3">
      <c r="D389">
        <f t="shared" si="14"/>
        <v>39.200000000000287</v>
      </c>
      <c r="E389">
        <f t="shared" si="13"/>
        <v>0</v>
      </c>
    </row>
    <row r="390" spans="4:5" x14ac:dyDescent="0.3">
      <c r="D390">
        <f t="shared" si="14"/>
        <v>39.300000000000288</v>
      </c>
      <c r="E390">
        <f t="shared" si="13"/>
        <v>0</v>
      </c>
    </row>
    <row r="391" spans="4:5" x14ac:dyDescent="0.3">
      <c r="D391">
        <f t="shared" si="14"/>
        <v>39.40000000000029</v>
      </c>
      <c r="E391">
        <f t="shared" si="13"/>
        <v>0</v>
      </c>
    </row>
    <row r="392" spans="4:5" x14ac:dyDescent="0.3">
      <c r="D392">
        <f t="shared" si="14"/>
        <v>39.500000000000291</v>
      </c>
      <c r="E392">
        <f t="shared" si="13"/>
        <v>0</v>
      </c>
    </row>
    <row r="393" spans="4:5" x14ac:dyDescent="0.3">
      <c r="D393">
        <f t="shared" si="14"/>
        <v>39.600000000000293</v>
      </c>
      <c r="E393">
        <f t="shared" si="13"/>
        <v>0</v>
      </c>
    </row>
    <row r="394" spans="4:5" x14ac:dyDescent="0.3">
      <c r="D394">
        <f t="shared" si="14"/>
        <v>39.700000000000294</v>
      </c>
      <c r="E394">
        <f t="shared" si="13"/>
        <v>0</v>
      </c>
    </row>
    <row r="395" spans="4:5" x14ac:dyDescent="0.3">
      <c r="D395">
        <f t="shared" si="14"/>
        <v>39.800000000000296</v>
      </c>
      <c r="E395">
        <f t="shared" si="13"/>
        <v>0</v>
      </c>
    </row>
    <row r="396" spans="4:5" x14ac:dyDescent="0.3">
      <c r="D396">
        <f t="shared" si="14"/>
        <v>39.900000000000297</v>
      </c>
      <c r="E396">
        <f t="shared" si="13"/>
        <v>0</v>
      </c>
    </row>
    <row r="397" spans="4:5" x14ac:dyDescent="0.3">
      <c r="D397">
        <f t="shared" si="14"/>
        <v>40.000000000000298</v>
      </c>
      <c r="E397">
        <f t="shared" si="1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406"/>
  <sheetViews>
    <sheetView workbookViewId="0">
      <selection activeCell="A3" sqref="A3"/>
    </sheetView>
  </sheetViews>
  <sheetFormatPr defaultRowHeight="14.4" x14ac:dyDescent="0.3"/>
  <cols>
    <col min="5" max="5" width="10.5546875" bestFit="1" customWidth="1"/>
    <col min="17" max="17" width="16.5546875" bestFit="1" customWidth="1"/>
  </cols>
  <sheetData>
    <row r="1" spans="1:23" x14ac:dyDescent="0.3">
      <c r="A1" t="s">
        <v>12</v>
      </c>
    </row>
    <row r="2" spans="1:23" x14ac:dyDescent="0.3">
      <c r="A2" t="s">
        <v>13</v>
      </c>
    </row>
    <row r="3" spans="1:23" ht="15" thickBot="1" x14ac:dyDescent="0.35">
      <c r="A3" t="s">
        <v>14</v>
      </c>
    </row>
    <row r="4" spans="1:23" x14ac:dyDescent="0.3">
      <c r="A4" s="1"/>
      <c r="B4" s="2"/>
      <c r="Q4" s="70" t="s">
        <v>47</v>
      </c>
      <c r="R4" s="70"/>
      <c r="S4" s="70" t="s">
        <v>43</v>
      </c>
      <c r="T4" s="70"/>
      <c r="U4" s="70"/>
      <c r="V4" s="70" t="s">
        <v>44</v>
      </c>
      <c r="W4" s="70"/>
    </row>
    <row r="5" spans="1:23" x14ac:dyDescent="0.3">
      <c r="A5" s="9" t="s">
        <v>10</v>
      </c>
      <c r="B5" s="7">
        <v>0.4</v>
      </c>
      <c r="D5" t="s">
        <v>15</v>
      </c>
      <c r="E5" t="s">
        <v>16</v>
      </c>
      <c r="F5" t="s">
        <v>55</v>
      </c>
      <c r="Q5" s="69" t="s">
        <v>18</v>
      </c>
      <c r="R5" s="69"/>
      <c r="S5" s="16" t="s">
        <v>26</v>
      </c>
      <c r="T5" s="16" t="s">
        <v>19</v>
      </c>
      <c r="U5" s="16" t="s">
        <v>35</v>
      </c>
      <c r="V5" s="16" t="s">
        <v>45</v>
      </c>
      <c r="W5" s="16" t="s">
        <v>46</v>
      </c>
    </row>
    <row r="6" spans="1:23" x14ac:dyDescent="0.3">
      <c r="A6" s="9" t="s">
        <v>11</v>
      </c>
      <c r="B6" s="7">
        <v>3</v>
      </c>
      <c r="D6">
        <v>0</v>
      </c>
      <c r="E6">
        <f>+D6/$B$9</f>
        <v>0</v>
      </c>
      <c r="F6">
        <f>IF(F5=1,1,1/(1+((1-E6)/$B$5)^$B$6))</f>
        <v>6.0150375939849621E-2</v>
      </c>
      <c r="Q6" t="s">
        <v>19</v>
      </c>
      <c r="R6" t="s">
        <v>22</v>
      </c>
      <c r="S6" s="15">
        <v>30</v>
      </c>
      <c r="T6" s="15">
        <v>50</v>
      </c>
      <c r="U6" s="15">
        <v>20</v>
      </c>
      <c r="V6" s="15">
        <v>0.4</v>
      </c>
      <c r="W6" s="15">
        <v>3</v>
      </c>
    </row>
    <row r="7" spans="1:23" ht="15" thickBot="1" x14ac:dyDescent="0.35">
      <c r="A7" s="5"/>
      <c r="B7" s="6"/>
      <c r="D7">
        <f>+D6+1</f>
        <v>1</v>
      </c>
      <c r="E7">
        <f t="shared" ref="E7:E70" si="0">+D7/$B$9</f>
        <v>5.0000000000000001E-3</v>
      </c>
      <c r="F7">
        <f t="shared" ref="F7:F70" si="1">IF(F6=1,1,1/(1+((1-E7)/$B$5)^$B$6))</f>
        <v>6.1006131712000075E-2</v>
      </c>
      <c r="Q7" t="s">
        <v>20</v>
      </c>
      <c r="R7" t="s">
        <v>23</v>
      </c>
      <c r="S7" s="15">
        <v>33</v>
      </c>
      <c r="T7" s="15">
        <v>34</v>
      </c>
      <c r="U7" s="15">
        <v>33</v>
      </c>
      <c r="V7" s="15">
        <v>0.5</v>
      </c>
      <c r="W7" s="15">
        <v>5</v>
      </c>
    </row>
    <row r="8" spans="1:23" x14ac:dyDescent="0.3">
      <c r="A8" s="10"/>
      <c r="B8" s="11"/>
      <c r="D8">
        <f t="shared" ref="D8:D46" si="2">+D7+1</f>
        <v>2</v>
      </c>
      <c r="E8">
        <f t="shared" si="0"/>
        <v>0.01</v>
      </c>
      <c r="F8">
        <f t="shared" si="1"/>
        <v>6.1877658201351861E-2</v>
      </c>
      <c r="Q8" t="s">
        <v>21</v>
      </c>
      <c r="R8" t="s">
        <v>24</v>
      </c>
      <c r="S8" s="15">
        <v>42</v>
      </c>
      <c r="T8" s="15">
        <v>18</v>
      </c>
      <c r="U8" s="15">
        <v>40</v>
      </c>
      <c r="V8" s="15">
        <v>0.55000000000000004</v>
      </c>
      <c r="W8" s="15">
        <v>6</v>
      </c>
    </row>
    <row r="9" spans="1:23" x14ac:dyDescent="0.3">
      <c r="A9" s="14" t="s">
        <v>17</v>
      </c>
      <c r="B9" s="18">
        <v>200</v>
      </c>
      <c r="D9">
        <f t="shared" si="2"/>
        <v>3</v>
      </c>
      <c r="E9">
        <f t="shared" si="0"/>
        <v>1.4999999999999999E-2</v>
      </c>
      <c r="F9">
        <f t="shared" si="1"/>
        <v>6.2765304467504432E-2</v>
      </c>
      <c r="Q9" t="s">
        <v>25</v>
      </c>
      <c r="R9" t="s">
        <v>28</v>
      </c>
      <c r="S9" s="15">
        <v>82</v>
      </c>
      <c r="T9" s="15">
        <v>6</v>
      </c>
      <c r="U9" s="15">
        <v>12</v>
      </c>
      <c r="V9" s="15">
        <v>0.65</v>
      </c>
      <c r="W9" s="15">
        <v>8</v>
      </c>
    </row>
    <row r="10" spans="1:23" ht="15" thickBot="1" x14ac:dyDescent="0.35">
      <c r="A10" s="12"/>
      <c r="B10" s="13"/>
      <c r="D10">
        <f t="shared" si="2"/>
        <v>4</v>
      </c>
      <c r="E10">
        <f t="shared" si="0"/>
        <v>0.02</v>
      </c>
      <c r="F10">
        <f t="shared" si="1"/>
        <v>6.366942832812042E-2</v>
      </c>
      <c r="Q10" t="s">
        <v>26</v>
      </c>
      <c r="R10" t="s">
        <v>29</v>
      </c>
      <c r="S10" s="15">
        <v>92</v>
      </c>
      <c r="T10" s="15">
        <v>5</v>
      </c>
      <c r="U10" s="15">
        <v>3</v>
      </c>
      <c r="V10" s="15">
        <v>0.7</v>
      </c>
      <c r="W10" s="15">
        <v>9</v>
      </c>
    </row>
    <row r="11" spans="1:23" x14ac:dyDescent="0.3">
      <c r="D11">
        <f t="shared" si="2"/>
        <v>5</v>
      </c>
      <c r="E11">
        <f t="shared" si="0"/>
        <v>2.5000000000000001E-2</v>
      </c>
      <c r="F11">
        <f t="shared" si="1"/>
        <v>6.4590396593865798E-2</v>
      </c>
      <c r="Q11" t="s">
        <v>27</v>
      </c>
      <c r="R11" t="s">
        <v>30</v>
      </c>
      <c r="S11" s="15">
        <v>52</v>
      </c>
      <c r="T11" s="15">
        <v>42</v>
      </c>
      <c r="U11" s="15">
        <v>6</v>
      </c>
      <c r="V11" s="15">
        <v>0.45</v>
      </c>
      <c r="W11" s="15">
        <v>4</v>
      </c>
    </row>
    <row r="12" spans="1:23" x14ac:dyDescent="0.3">
      <c r="D12">
        <f t="shared" si="2"/>
        <v>6</v>
      </c>
      <c r="E12">
        <f t="shared" si="0"/>
        <v>0.03</v>
      </c>
      <c r="F12">
        <f t="shared" si="1"/>
        <v>6.5528585309515067E-2</v>
      </c>
      <c r="Q12" t="s">
        <v>32</v>
      </c>
      <c r="R12" t="s">
        <v>31</v>
      </c>
      <c r="S12" s="15">
        <v>60</v>
      </c>
      <c r="T12" s="15">
        <v>28</v>
      </c>
      <c r="U12" s="15">
        <v>12</v>
      </c>
      <c r="V12" s="15">
        <v>0.52500000000000002</v>
      </c>
      <c r="W12" s="15">
        <v>5.5</v>
      </c>
    </row>
    <row r="13" spans="1:23" x14ac:dyDescent="0.3">
      <c r="D13">
        <f t="shared" si="2"/>
        <v>7</v>
      </c>
      <c r="E13">
        <f t="shared" si="0"/>
        <v>3.5000000000000003E-2</v>
      </c>
      <c r="F13">
        <f t="shared" si="1"/>
        <v>6.6484380001342699E-2</v>
      </c>
      <c r="Q13" t="s">
        <v>33</v>
      </c>
      <c r="R13" t="s">
        <v>34</v>
      </c>
      <c r="S13" s="15">
        <v>65</v>
      </c>
      <c r="T13" s="15">
        <v>10</v>
      </c>
      <c r="U13" s="15">
        <v>25</v>
      </c>
      <c r="V13" s="15">
        <v>0.6</v>
      </c>
      <c r="W13" s="15">
        <v>7</v>
      </c>
    </row>
    <row r="14" spans="1:23" x14ac:dyDescent="0.3">
      <c r="D14">
        <f t="shared" si="2"/>
        <v>8</v>
      </c>
      <c r="E14">
        <f t="shared" si="0"/>
        <v>0.04</v>
      </c>
      <c r="F14">
        <f t="shared" si="1"/>
        <v>6.7458175930922834E-2</v>
      </c>
      <c r="Q14" t="s">
        <v>35</v>
      </c>
      <c r="R14" t="s">
        <v>39</v>
      </c>
      <c r="S14" s="15">
        <v>7</v>
      </c>
      <c r="T14" s="15">
        <v>6</v>
      </c>
      <c r="U14" s="15">
        <v>87</v>
      </c>
      <c r="V14" s="15">
        <v>0.625</v>
      </c>
      <c r="W14" s="15">
        <v>7.5</v>
      </c>
    </row>
    <row r="15" spans="1:23" x14ac:dyDescent="0.3">
      <c r="D15">
        <f t="shared" si="2"/>
        <v>9</v>
      </c>
      <c r="E15">
        <f t="shared" si="0"/>
        <v>4.4999999999999998E-2</v>
      </c>
      <c r="F15">
        <f t="shared" si="1"/>
        <v>6.8450378355455616E-2</v>
      </c>
      <c r="Q15" t="s">
        <v>36</v>
      </c>
      <c r="R15" t="s">
        <v>40</v>
      </c>
      <c r="S15" s="15">
        <v>7</v>
      </c>
      <c r="T15" s="15">
        <v>47</v>
      </c>
      <c r="U15" s="15">
        <v>46</v>
      </c>
      <c r="V15" s="15">
        <v>0.42499999999999999</v>
      </c>
      <c r="W15" s="15">
        <v>3.5</v>
      </c>
    </row>
    <row r="16" spans="1:23" x14ac:dyDescent="0.3">
      <c r="D16">
        <f t="shared" si="2"/>
        <v>10</v>
      </c>
      <c r="E16">
        <f t="shared" si="0"/>
        <v>0.05</v>
      </c>
      <c r="F16">
        <f t="shared" si="1"/>
        <v>6.9461402794736157E-2</v>
      </c>
      <c r="Q16" t="s">
        <v>37</v>
      </c>
      <c r="R16" t="s">
        <v>41</v>
      </c>
      <c r="S16" s="15">
        <v>10</v>
      </c>
      <c r="T16" s="15">
        <v>34</v>
      </c>
      <c r="U16" s="15">
        <v>56</v>
      </c>
      <c r="V16" s="15">
        <v>0.47499999999999998</v>
      </c>
      <c r="W16" s="15">
        <v>4.5</v>
      </c>
    </row>
    <row r="17" spans="4:23" x14ac:dyDescent="0.3">
      <c r="D17">
        <f t="shared" si="2"/>
        <v>11</v>
      </c>
      <c r="E17">
        <f t="shared" si="0"/>
        <v>5.5E-2</v>
      </c>
      <c r="F17">
        <f t="shared" si="1"/>
        <v>7.0491675304879958E-2</v>
      </c>
      <c r="Q17" s="17" t="s">
        <v>38</v>
      </c>
      <c r="R17" s="17" t="s">
        <v>42</v>
      </c>
      <c r="S17" s="16">
        <v>20</v>
      </c>
      <c r="T17" s="16">
        <v>20</v>
      </c>
      <c r="U17" s="16">
        <v>60</v>
      </c>
      <c r="V17" s="16">
        <v>0.57499999999999996</v>
      </c>
      <c r="W17" s="16">
        <v>6.5</v>
      </c>
    </row>
    <row r="18" spans="4:23" x14ac:dyDescent="0.3">
      <c r="D18">
        <f t="shared" si="2"/>
        <v>12</v>
      </c>
      <c r="E18">
        <f t="shared" si="0"/>
        <v>0.06</v>
      </c>
      <c r="F18">
        <f t="shared" si="1"/>
        <v>7.1541632758913676E-2</v>
      </c>
    </row>
    <row r="19" spans="4:23" x14ac:dyDescent="0.3">
      <c r="D19">
        <f t="shared" si="2"/>
        <v>13</v>
      </c>
      <c r="E19">
        <f t="shared" si="0"/>
        <v>6.5000000000000002E-2</v>
      </c>
      <c r="F19">
        <f t="shared" si="1"/>
        <v>7.2611723134336087E-2</v>
      </c>
    </row>
    <row r="20" spans="4:23" x14ac:dyDescent="0.3">
      <c r="D20">
        <f t="shared" si="2"/>
        <v>14</v>
      </c>
      <c r="E20">
        <f t="shared" si="0"/>
        <v>7.0000000000000007E-2</v>
      </c>
      <c r="F20">
        <f t="shared" si="1"/>
        <v>7.3702405807749602E-2</v>
      </c>
    </row>
    <row r="21" spans="4:23" x14ac:dyDescent="0.3">
      <c r="D21">
        <f t="shared" si="2"/>
        <v>15</v>
      </c>
      <c r="E21">
        <f t="shared" si="0"/>
        <v>7.4999999999999997E-2</v>
      </c>
      <c r="F21">
        <f t="shared" si="1"/>
        <v>7.4814151856654923E-2</v>
      </c>
    </row>
    <row r="22" spans="4:23" x14ac:dyDescent="0.3">
      <c r="D22">
        <f t="shared" si="2"/>
        <v>16</v>
      </c>
      <c r="E22">
        <f t="shared" si="0"/>
        <v>0.08</v>
      </c>
      <c r="F22">
        <f t="shared" si="1"/>
        <v>7.5947444368497027E-2</v>
      </c>
    </row>
    <row r="23" spans="4:23" x14ac:dyDescent="0.3">
      <c r="D23">
        <f t="shared" si="2"/>
        <v>17</v>
      </c>
      <c r="E23">
        <f t="shared" si="0"/>
        <v>8.5000000000000006E-2</v>
      </c>
      <c r="F23">
        <f t="shared" si="1"/>
        <v>7.7102778757039941E-2</v>
      </c>
    </row>
    <row r="24" spans="4:23" x14ac:dyDescent="0.3">
      <c r="D24">
        <f t="shared" si="2"/>
        <v>18</v>
      </c>
      <c r="E24">
        <f t="shared" si="0"/>
        <v>0.09</v>
      </c>
      <c r="F24">
        <f t="shared" si="1"/>
        <v>7.8280663086141761E-2</v>
      </c>
    </row>
    <row r="25" spans="4:23" x14ac:dyDescent="0.3">
      <c r="D25">
        <f t="shared" si="2"/>
        <v>19</v>
      </c>
      <c r="E25">
        <f t="shared" si="0"/>
        <v>9.5000000000000001E-2</v>
      </c>
      <c r="F25">
        <f t="shared" si="1"/>
        <v>7.9481618400988219E-2</v>
      </c>
    </row>
    <row r="26" spans="4:23" x14ac:dyDescent="0.3">
      <c r="D26">
        <f t="shared" si="2"/>
        <v>20</v>
      </c>
      <c r="E26">
        <f t="shared" si="0"/>
        <v>0.1</v>
      </c>
      <c r="F26">
        <f t="shared" si="1"/>
        <v>8.0706179066834804E-2</v>
      </c>
    </row>
    <row r="27" spans="4:23" x14ac:dyDescent="0.3">
      <c r="D27">
        <f t="shared" si="2"/>
        <v>21</v>
      </c>
      <c r="E27">
        <f t="shared" si="0"/>
        <v>0.105</v>
      </c>
      <c r="F27">
        <f t="shared" si="1"/>
        <v>8.1954893115292776E-2</v>
      </c>
    </row>
    <row r="28" spans="4:23" x14ac:dyDescent="0.3">
      <c r="D28">
        <f t="shared" si="2"/>
        <v>22</v>
      </c>
      <c r="E28">
        <f t="shared" si="0"/>
        <v>0.11</v>
      </c>
      <c r="F28">
        <f t="shared" si="1"/>
        <v>8.3228322598180152E-2</v>
      </c>
    </row>
    <row r="29" spans="4:23" x14ac:dyDescent="0.3">
      <c r="D29">
        <f t="shared" si="2"/>
        <v>23</v>
      </c>
      <c r="E29">
        <f t="shared" si="0"/>
        <v>0.115</v>
      </c>
      <c r="F29">
        <f t="shared" si="1"/>
        <v>8.4527043948945016E-2</v>
      </c>
    </row>
    <row r="30" spans="4:23" x14ac:dyDescent="0.3">
      <c r="D30">
        <f t="shared" si="2"/>
        <v>24</v>
      </c>
      <c r="E30">
        <f t="shared" si="0"/>
        <v>0.12</v>
      </c>
      <c r="F30">
        <f t="shared" si="1"/>
        <v>8.585164835164838E-2</v>
      </c>
    </row>
    <row r="31" spans="4:23" x14ac:dyDescent="0.3">
      <c r="D31">
        <f t="shared" si="2"/>
        <v>25</v>
      </c>
      <c r="E31">
        <f t="shared" si="0"/>
        <v>0.125</v>
      </c>
      <c r="F31">
        <f t="shared" si="1"/>
        <v>8.7202742117476736E-2</v>
      </c>
    </row>
    <row r="32" spans="4:23" x14ac:dyDescent="0.3">
      <c r="D32">
        <f t="shared" si="2"/>
        <v>26</v>
      </c>
      <c r="E32">
        <f t="shared" si="0"/>
        <v>0.13</v>
      </c>
      <c r="F32">
        <f t="shared" si="1"/>
        <v>8.8580947068731916E-2</v>
      </c>
    </row>
    <row r="33" spans="4:6" x14ac:dyDescent="0.3">
      <c r="D33">
        <f t="shared" si="2"/>
        <v>27</v>
      </c>
      <c r="E33">
        <f t="shared" si="0"/>
        <v>0.13500000000000001</v>
      </c>
      <c r="F33">
        <f t="shared" si="1"/>
        <v>8.9986900930222047E-2</v>
      </c>
    </row>
    <row r="34" spans="4:6" x14ac:dyDescent="0.3">
      <c r="D34">
        <f t="shared" si="2"/>
        <v>28</v>
      </c>
      <c r="E34">
        <f t="shared" si="0"/>
        <v>0.14000000000000001</v>
      </c>
      <c r="F34">
        <f t="shared" si="1"/>
        <v>9.1421257727953203E-2</v>
      </c>
    </row>
    <row r="35" spans="4:6" x14ac:dyDescent="0.3">
      <c r="D35">
        <f t="shared" si="2"/>
        <v>29</v>
      </c>
      <c r="E35">
        <f t="shared" si="0"/>
        <v>0.14499999999999999</v>
      </c>
      <c r="F35">
        <f t="shared" si="1"/>
        <v>9.2884688194991127E-2</v>
      </c>
    </row>
    <row r="36" spans="4:6" x14ac:dyDescent="0.3">
      <c r="D36">
        <f t="shared" si="2"/>
        <v>30</v>
      </c>
      <c r="E36">
        <f t="shared" si="0"/>
        <v>0.15</v>
      </c>
      <c r="F36">
        <f t="shared" si="1"/>
        <v>9.4377880184331797E-2</v>
      </c>
    </row>
    <row r="37" spans="4:6" x14ac:dyDescent="0.3">
      <c r="D37">
        <f t="shared" si="2"/>
        <v>31</v>
      </c>
      <c r="E37">
        <f t="shared" si="0"/>
        <v>0.155</v>
      </c>
      <c r="F37">
        <f t="shared" si="1"/>
        <v>9.5901539088586993E-2</v>
      </c>
    </row>
    <row r="38" spans="4:6" x14ac:dyDescent="0.3">
      <c r="D38">
        <f t="shared" si="2"/>
        <v>32</v>
      </c>
      <c r="E38">
        <f t="shared" si="0"/>
        <v>0.16</v>
      </c>
      <c r="F38">
        <f t="shared" si="1"/>
        <v>9.7456388266250887E-2</v>
      </c>
    </row>
    <row r="39" spans="4:6" x14ac:dyDescent="0.3">
      <c r="D39">
        <f t="shared" si="2"/>
        <v>33</v>
      </c>
      <c r="E39">
        <f t="shared" si="0"/>
        <v>0.16500000000000001</v>
      </c>
      <c r="F39">
        <f t="shared" si="1"/>
        <v>9.9043169474276146E-2</v>
      </c>
    </row>
    <row r="40" spans="4:6" x14ac:dyDescent="0.3">
      <c r="D40">
        <f t="shared" si="2"/>
        <v>34</v>
      </c>
      <c r="E40">
        <f t="shared" si="0"/>
        <v>0.17</v>
      </c>
      <c r="F40">
        <f t="shared" si="1"/>
        <v>0.10066264330664204</v>
      </c>
    </row>
    <row r="41" spans="4:6" x14ac:dyDescent="0.3">
      <c r="D41">
        <f t="shared" si="2"/>
        <v>35</v>
      </c>
      <c r="E41">
        <f t="shared" si="0"/>
        <v>0.17499999999999999</v>
      </c>
      <c r="F41">
        <f t="shared" si="1"/>
        <v>0.10231558963854825</v>
      </c>
    </row>
    <row r="42" spans="4:6" x14ac:dyDescent="0.3">
      <c r="D42">
        <f t="shared" si="2"/>
        <v>36</v>
      </c>
      <c r="E42">
        <f t="shared" si="0"/>
        <v>0.18</v>
      </c>
      <c r="F42">
        <f t="shared" si="1"/>
        <v>0.10400280807581806</v>
      </c>
    </row>
    <row r="43" spans="4:6" x14ac:dyDescent="0.3">
      <c r="D43">
        <f t="shared" si="2"/>
        <v>37</v>
      </c>
      <c r="E43">
        <f t="shared" si="0"/>
        <v>0.185</v>
      </c>
      <c r="F43">
        <f t="shared" si="1"/>
        <v>0.10572511840903526</v>
      </c>
    </row>
    <row r="44" spans="4:6" x14ac:dyDescent="0.3">
      <c r="D44">
        <f t="shared" si="2"/>
        <v>38</v>
      </c>
      <c r="E44">
        <f t="shared" si="0"/>
        <v>0.19</v>
      </c>
      <c r="F44">
        <f t="shared" si="1"/>
        <v>0.10748336107187784</v>
      </c>
    </row>
    <row r="45" spans="4:6" x14ac:dyDescent="0.3">
      <c r="D45">
        <f t="shared" si="2"/>
        <v>39</v>
      </c>
      <c r="E45">
        <f t="shared" si="0"/>
        <v>0.19500000000000001</v>
      </c>
      <c r="F45">
        <f t="shared" si="1"/>
        <v>0.1092783976030467</v>
      </c>
    </row>
    <row r="46" spans="4:6" x14ac:dyDescent="0.3">
      <c r="D46">
        <f t="shared" si="2"/>
        <v>40</v>
      </c>
      <c r="E46">
        <f t="shared" si="0"/>
        <v>0.2</v>
      </c>
      <c r="F46">
        <f t="shared" si="1"/>
        <v>0.1111111111111111</v>
      </c>
    </row>
    <row r="47" spans="4:6" x14ac:dyDescent="0.3">
      <c r="D47">
        <f t="shared" ref="D47:D110" si="3">+D46+1</f>
        <v>41</v>
      </c>
      <c r="E47">
        <f t="shared" si="0"/>
        <v>0.20499999999999999</v>
      </c>
      <c r="F47">
        <f t="shared" si="1"/>
        <v>0.11298240674151898</v>
      </c>
    </row>
    <row r="48" spans="4:6" x14ac:dyDescent="0.3">
      <c r="D48">
        <f t="shared" si="3"/>
        <v>42</v>
      </c>
      <c r="E48">
        <f t="shared" si="0"/>
        <v>0.21</v>
      </c>
      <c r="F48">
        <f t="shared" si="1"/>
        <v>0.1148932121449306</v>
      </c>
    </row>
    <row r="49" spans="4:6" x14ac:dyDescent="0.3">
      <c r="D49">
        <f t="shared" si="3"/>
        <v>43</v>
      </c>
      <c r="E49">
        <f t="shared" si="0"/>
        <v>0.215</v>
      </c>
      <c r="F49">
        <f t="shared" si="1"/>
        <v>0.1168444779459471</v>
      </c>
    </row>
    <row r="50" spans="4:6" x14ac:dyDescent="0.3">
      <c r="D50">
        <f t="shared" si="3"/>
        <v>44</v>
      </c>
      <c r="E50">
        <f t="shared" si="0"/>
        <v>0.22</v>
      </c>
      <c r="F50">
        <f t="shared" si="1"/>
        <v>0.11883717821120339</v>
      </c>
    </row>
    <row r="51" spans="4:6" x14ac:dyDescent="0.3">
      <c r="D51">
        <f t="shared" si="3"/>
        <v>45</v>
      </c>
      <c r="E51">
        <f t="shared" si="0"/>
        <v>0.22500000000000001</v>
      </c>
      <c r="F51">
        <f t="shared" si="1"/>
        <v>0.12087231091569038</v>
      </c>
    </row>
    <row r="52" spans="4:6" x14ac:dyDescent="0.3">
      <c r="D52">
        <f t="shared" si="3"/>
        <v>46</v>
      </c>
      <c r="E52">
        <f t="shared" si="0"/>
        <v>0.23</v>
      </c>
      <c r="F52">
        <f t="shared" si="1"/>
        <v>0.12295089840605684</v>
      </c>
    </row>
    <row r="53" spans="4:6" x14ac:dyDescent="0.3">
      <c r="D53">
        <f t="shared" si="3"/>
        <v>47</v>
      </c>
      <c r="E53">
        <f t="shared" si="0"/>
        <v>0.23499999999999999</v>
      </c>
      <c r="F53">
        <f t="shared" si="1"/>
        <v>0.12507398785951751</v>
      </c>
    </row>
    <row r="54" spans="4:6" x14ac:dyDescent="0.3">
      <c r="D54">
        <f t="shared" si="3"/>
        <v>48</v>
      </c>
      <c r="E54">
        <f t="shared" si="0"/>
        <v>0.24</v>
      </c>
      <c r="F54">
        <f t="shared" si="1"/>
        <v>0.12724265173686222</v>
      </c>
    </row>
    <row r="55" spans="4:6" x14ac:dyDescent="0.3">
      <c r="D55">
        <f t="shared" si="3"/>
        <v>49</v>
      </c>
      <c r="E55">
        <f t="shared" si="0"/>
        <v>0.245</v>
      </c>
      <c r="F55">
        <f t="shared" si="1"/>
        <v>0.1294579882279199</v>
      </c>
    </row>
    <row r="56" spans="4:6" x14ac:dyDescent="0.3">
      <c r="D56">
        <f t="shared" si="3"/>
        <v>50</v>
      </c>
      <c r="E56">
        <f t="shared" si="0"/>
        <v>0.25</v>
      </c>
      <c r="F56">
        <f t="shared" si="1"/>
        <v>0.13172112168767688</v>
      </c>
    </row>
    <row r="57" spans="4:6" x14ac:dyDescent="0.3">
      <c r="D57">
        <f t="shared" si="3"/>
        <v>51</v>
      </c>
      <c r="E57">
        <f t="shared" si="0"/>
        <v>0.255</v>
      </c>
      <c r="F57">
        <f t="shared" si="1"/>
        <v>0.13403320306108801</v>
      </c>
    </row>
    <row r="58" spans="4:6" x14ac:dyDescent="0.3">
      <c r="D58">
        <f t="shared" si="3"/>
        <v>52</v>
      </c>
      <c r="E58">
        <f t="shared" si="0"/>
        <v>0.26</v>
      </c>
      <c r="F58">
        <f t="shared" si="1"/>
        <v>0.13639541029444363</v>
      </c>
    </row>
    <row r="59" spans="4:6" x14ac:dyDescent="0.3">
      <c r="D59">
        <f t="shared" si="3"/>
        <v>53</v>
      </c>
      <c r="E59">
        <f t="shared" si="0"/>
        <v>0.26500000000000001</v>
      </c>
      <c r="F59">
        <f t="shared" si="1"/>
        <v>0.13880894873096902</v>
      </c>
    </row>
    <row r="60" spans="4:6" x14ac:dyDescent="0.3">
      <c r="D60">
        <f t="shared" si="3"/>
        <v>54</v>
      </c>
      <c r="E60">
        <f t="shared" si="0"/>
        <v>0.27</v>
      </c>
      <c r="F60">
        <f t="shared" si="1"/>
        <v>0.14127505148813399</v>
      </c>
    </row>
    <row r="61" spans="4:6" x14ac:dyDescent="0.3">
      <c r="D61">
        <f t="shared" si="3"/>
        <v>55</v>
      </c>
      <c r="E61">
        <f t="shared" si="0"/>
        <v>0.27500000000000002</v>
      </c>
      <c r="F61">
        <f t="shared" si="1"/>
        <v>0.14379497981393721</v>
      </c>
    </row>
    <row r="62" spans="4:6" x14ac:dyDescent="0.3">
      <c r="D62">
        <f t="shared" si="3"/>
        <v>56</v>
      </c>
      <c r="E62">
        <f t="shared" si="0"/>
        <v>0.28000000000000003</v>
      </c>
      <c r="F62">
        <f t="shared" si="1"/>
        <v>0.1463700234192038</v>
      </c>
    </row>
    <row r="63" spans="4:6" x14ac:dyDescent="0.3">
      <c r="D63">
        <f t="shared" si="3"/>
        <v>57</v>
      </c>
      <c r="E63">
        <f t="shared" si="0"/>
        <v>0.28499999999999998</v>
      </c>
      <c r="F63">
        <f t="shared" si="1"/>
        <v>0.14900150078269439</v>
      </c>
    </row>
    <row r="64" spans="4:6" x14ac:dyDescent="0.3">
      <c r="D64">
        <f t="shared" si="3"/>
        <v>58</v>
      </c>
      <c r="E64">
        <f t="shared" si="0"/>
        <v>0.28999999999999998</v>
      </c>
      <c r="F64">
        <f t="shared" si="1"/>
        <v>0.15169075942556606</v>
      </c>
    </row>
    <row r="65" spans="4:6" x14ac:dyDescent="0.3">
      <c r="D65">
        <f t="shared" si="3"/>
        <v>59</v>
      </c>
      <c r="E65">
        <f t="shared" si="0"/>
        <v>0.29499999999999998</v>
      </c>
      <c r="F65">
        <f t="shared" si="1"/>
        <v>0.15443917615145411</v>
      </c>
    </row>
    <row r="66" spans="4:6" x14ac:dyDescent="0.3">
      <c r="D66">
        <f t="shared" si="3"/>
        <v>60</v>
      </c>
      <c r="E66">
        <f t="shared" si="0"/>
        <v>0.3</v>
      </c>
      <c r="F66">
        <f t="shared" si="1"/>
        <v>0.15724815724815733</v>
      </c>
    </row>
    <row r="67" spans="4:6" x14ac:dyDescent="0.3">
      <c r="D67">
        <f t="shared" si="3"/>
        <v>61</v>
      </c>
      <c r="E67">
        <f t="shared" si="0"/>
        <v>0.30499999999999999</v>
      </c>
      <c r="F67">
        <f t="shared" si="1"/>
        <v>0.16011913864659924</v>
      </c>
    </row>
    <row r="68" spans="4:6" x14ac:dyDescent="0.3">
      <c r="D68">
        <f t="shared" si="3"/>
        <v>62</v>
      </c>
      <c r="E68">
        <f t="shared" si="0"/>
        <v>0.31</v>
      </c>
      <c r="F68">
        <f t="shared" si="1"/>
        <v>0.16305358603242223</v>
      </c>
    </row>
    <row r="69" spans="4:6" x14ac:dyDescent="0.3">
      <c r="D69">
        <f t="shared" si="3"/>
        <v>63</v>
      </c>
      <c r="E69">
        <f t="shared" si="0"/>
        <v>0.315</v>
      </c>
      <c r="F69">
        <f t="shared" si="1"/>
        <v>0.16605299490522166</v>
      </c>
    </row>
    <row r="70" spans="4:6" x14ac:dyDescent="0.3">
      <c r="D70">
        <f t="shared" si="3"/>
        <v>64</v>
      </c>
      <c r="E70">
        <f t="shared" si="0"/>
        <v>0.32</v>
      </c>
      <c r="F70">
        <f t="shared" si="1"/>
        <v>0.16911889058007787</v>
      </c>
    </row>
    <row r="71" spans="4:6" x14ac:dyDescent="0.3">
      <c r="D71">
        <f t="shared" si="3"/>
        <v>65</v>
      </c>
      <c r="E71">
        <f t="shared" ref="E71:E134" si="4">+D71/$B$9</f>
        <v>0.32500000000000001</v>
      </c>
      <c r="F71">
        <f t="shared" ref="F71:F134" si="5">IF(F70=1,1,1/(1+((1-E71)/$B$5)^$B$6))</f>
        <v>0.17225282812565709</v>
      </c>
    </row>
    <row r="72" spans="4:6" x14ac:dyDescent="0.3">
      <c r="D72">
        <f t="shared" si="3"/>
        <v>66</v>
      </c>
      <c r="E72">
        <f t="shared" si="4"/>
        <v>0.33</v>
      </c>
      <c r="F72">
        <f t="shared" si="5"/>
        <v>0.17545639223276488</v>
      </c>
    </row>
    <row r="73" spans="4:6" x14ac:dyDescent="0.3">
      <c r="D73">
        <f t="shared" si="3"/>
        <v>67</v>
      </c>
      <c r="E73">
        <f t="shared" si="4"/>
        <v>0.33500000000000002</v>
      </c>
      <c r="F73">
        <f t="shared" si="5"/>
        <v>0.17873119700681098</v>
      </c>
    </row>
    <row r="74" spans="4:6" x14ac:dyDescent="0.3">
      <c r="D74">
        <f t="shared" si="3"/>
        <v>68</v>
      </c>
      <c r="E74">
        <f t="shared" si="4"/>
        <v>0.34</v>
      </c>
      <c r="F74">
        <f t="shared" si="5"/>
        <v>0.18207888567721975</v>
      </c>
    </row>
    <row r="75" spans="4:6" x14ac:dyDescent="0.3">
      <c r="D75">
        <f t="shared" si="3"/>
        <v>69</v>
      </c>
      <c r="E75">
        <f t="shared" si="4"/>
        <v>0.34499999999999997</v>
      </c>
      <c r="F75">
        <f t="shared" si="5"/>
        <v>0.18550113021635881</v>
      </c>
    </row>
    <row r="76" spans="4:6" x14ac:dyDescent="0.3">
      <c r="D76">
        <f t="shared" si="3"/>
        <v>70</v>
      </c>
      <c r="E76">
        <f t="shared" si="4"/>
        <v>0.35</v>
      </c>
      <c r="F76">
        <f t="shared" si="5"/>
        <v>0.18899963086009597</v>
      </c>
    </row>
    <row r="77" spans="4:6" x14ac:dyDescent="0.3">
      <c r="D77">
        <f t="shared" si="3"/>
        <v>71</v>
      </c>
      <c r="E77">
        <f t="shared" si="4"/>
        <v>0.35499999999999998</v>
      </c>
      <c r="F77">
        <f t="shared" si="5"/>
        <v>0.19257611552159731</v>
      </c>
    </row>
    <row r="78" spans="4:6" x14ac:dyDescent="0.3">
      <c r="D78">
        <f t="shared" si="3"/>
        <v>72</v>
      </c>
      <c r="E78">
        <f t="shared" si="4"/>
        <v>0.36</v>
      </c>
      <c r="F78">
        <f t="shared" si="5"/>
        <v>0.19623233908948198</v>
      </c>
    </row>
    <row r="79" spans="4:6" x14ac:dyDescent="0.3">
      <c r="D79">
        <f t="shared" si="3"/>
        <v>73</v>
      </c>
      <c r="E79">
        <f t="shared" si="4"/>
        <v>0.36499999999999999</v>
      </c>
      <c r="F79">
        <f t="shared" si="5"/>
        <v>0.19997008260092339</v>
      </c>
    </row>
    <row r="80" spans="4:6" x14ac:dyDescent="0.3">
      <c r="D80">
        <f t="shared" si="3"/>
        <v>74</v>
      </c>
      <c r="E80">
        <f t="shared" si="4"/>
        <v>0.37</v>
      </c>
      <c r="F80">
        <f t="shared" si="5"/>
        <v>0.20379115227975433</v>
      </c>
    </row>
    <row r="81" spans="4:6" x14ac:dyDescent="0.3">
      <c r="D81">
        <f t="shared" si="3"/>
        <v>75</v>
      </c>
      <c r="E81">
        <f t="shared" si="4"/>
        <v>0.375</v>
      </c>
      <c r="F81">
        <f t="shared" si="5"/>
        <v>0.20769737842908575</v>
      </c>
    </row>
    <row r="82" spans="4:6" x14ac:dyDescent="0.3">
      <c r="D82">
        <f t="shared" si="3"/>
        <v>76</v>
      </c>
      <c r="E82">
        <f t="shared" si="4"/>
        <v>0.38</v>
      </c>
      <c r="F82">
        <f t="shared" si="5"/>
        <v>0.2116906141673944</v>
      </c>
    </row>
    <row r="83" spans="4:6" x14ac:dyDescent="0.3">
      <c r="D83">
        <f t="shared" si="3"/>
        <v>77</v>
      </c>
      <c r="E83">
        <f t="shared" si="4"/>
        <v>0.38500000000000001</v>
      </c>
      <c r="F83">
        <f t="shared" si="5"/>
        <v>0.21577273399646932</v>
      </c>
    </row>
    <row r="84" spans="4:6" x14ac:dyDescent="0.3">
      <c r="D84">
        <f t="shared" si="3"/>
        <v>78</v>
      </c>
      <c r="E84">
        <f t="shared" si="4"/>
        <v>0.39</v>
      </c>
      <c r="F84">
        <f t="shared" si="5"/>
        <v>0.21994563218904331</v>
      </c>
    </row>
    <row r="85" spans="4:6" x14ac:dyDescent="0.3">
      <c r="D85">
        <f t="shared" si="3"/>
        <v>79</v>
      </c>
      <c r="E85">
        <f t="shared" si="4"/>
        <v>0.39500000000000002</v>
      </c>
      <c r="F85">
        <f t="shared" si="5"/>
        <v>0.22421122098336768</v>
      </c>
    </row>
    <row r="86" spans="4:6" x14ac:dyDescent="0.3">
      <c r="D86">
        <f t="shared" si="3"/>
        <v>80</v>
      </c>
      <c r="E86">
        <f t="shared" si="4"/>
        <v>0.4</v>
      </c>
      <c r="F86">
        <f t="shared" si="5"/>
        <v>0.22857142857142868</v>
      </c>
    </row>
    <row r="87" spans="4:6" x14ac:dyDescent="0.3">
      <c r="D87">
        <f t="shared" si="3"/>
        <v>81</v>
      </c>
      <c r="E87">
        <f t="shared" si="4"/>
        <v>0.40500000000000003</v>
      </c>
      <c r="F87">
        <f t="shared" si="5"/>
        <v>0.2330281968669542</v>
      </c>
    </row>
    <row r="88" spans="4:6" x14ac:dyDescent="0.3">
      <c r="D88">
        <f t="shared" si="3"/>
        <v>82</v>
      </c>
      <c r="E88">
        <f t="shared" si="4"/>
        <v>0.41</v>
      </c>
      <c r="F88">
        <f t="shared" si="5"/>
        <v>0.23758347903882632</v>
      </c>
    </row>
    <row r="89" spans="4:6" x14ac:dyDescent="0.3">
      <c r="D89">
        <f t="shared" si="3"/>
        <v>83</v>
      </c>
      <c r="E89">
        <f t="shared" si="4"/>
        <v>0.41499999999999998</v>
      </c>
      <c r="F89">
        <f t="shared" si="5"/>
        <v>0.24223923679500459</v>
      </c>
    </row>
    <row r="90" spans="4:6" x14ac:dyDescent="0.3">
      <c r="D90">
        <f t="shared" si="3"/>
        <v>84</v>
      </c>
      <c r="E90">
        <f t="shared" si="4"/>
        <v>0.42</v>
      </c>
      <c r="F90">
        <f t="shared" si="5"/>
        <v>0.24699743740158689</v>
      </c>
    </row>
    <row r="91" spans="4:6" x14ac:dyDescent="0.3">
      <c r="D91">
        <f t="shared" si="3"/>
        <v>85</v>
      </c>
      <c r="E91">
        <f t="shared" si="4"/>
        <v>0.42499999999999999</v>
      </c>
      <c r="F91">
        <f t="shared" si="5"/>
        <v>0.25186005042120158</v>
      </c>
    </row>
    <row r="92" spans="4:6" x14ac:dyDescent="0.3">
      <c r="D92">
        <f t="shared" si="3"/>
        <v>86</v>
      </c>
      <c r="E92">
        <f t="shared" si="4"/>
        <v>0.43</v>
      </c>
      <c r="F92">
        <f t="shared" si="5"/>
        <v>0.25682904415453084</v>
      </c>
    </row>
    <row r="93" spans="4:6" x14ac:dyDescent="0.3">
      <c r="D93">
        <f t="shared" si="3"/>
        <v>87</v>
      </c>
      <c r="E93">
        <f t="shared" si="4"/>
        <v>0.435</v>
      </c>
      <c r="F93">
        <f t="shared" si="5"/>
        <v>0.26190638176845132</v>
      </c>
    </row>
    <row r="94" spans="4:6" x14ac:dyDescent="0.3">
      <c r="D94">
        <f t="shared" si="3"/>
        <v>88</v>
      </c>
      <c r="E94">
        <f t="shared" si="4"/>
        <v>0.44</v>
      </c>
      <c r="F94">
        <f t="shared" si="5"/>
        <v>0.26709401709401703</v>
      </c>
    </row>
    <row r="95" spans="4:6" x14ac:dyDescent="0.3">
      <c r="D95">
        <f t="shared" si="3"/>
        <v>89</v>
      </c>
      <c r="E95">
        <f t="shared" si="4"/>
        <v>0.44500000000000001</v>
      </c>
      <c r="F95">
        <f t="shared" si="5"/>
        <v>0.27239389007736103</v>
      </c>
    </row>
    <row r="96" spans="4:6" x14ac:dyDescent="0.3">
      <c r="D96">
        <f t="shared" si="3"/>
        <v>90</v>
      </c>
      <c r="E96">
        <f t="shared" si="4"/>
        <v>0.45</v>
      </c>
      <c r="F96">
        <f t="shared" si="5"/>
        <v>0.27780792186652198</v>
      </c>
    </row>
    <row r="97" spans="4:6" x14ac:dyDescent="0.3">
      <c r="D97">
        <f t="shared" si="3"/>
        <v>91</v>
      </c>
      <c r="E97">
        <f t="shared" si="4"/>
        <v>0.45500000000000002</v>
      </c>
      <c r="F97">
        <f t="shared" si="5"/>
        <v>0.28333800951727955</v>
      </c>
    </row>
    <row r="98" spans="4:6" x14ac:dyDescent="0.3">
      <c r="D98">
        <f t="shared" si="3"/>
        <v>92</v>
      </c>
      <c r="E98">
        <f t="shared" si="4"/>
        <v>0.46</v>
      </c>
      <c r="F98">
        <f t="shared" si="5"/>
        <v>0.28898602030126791</v>
      </c>
    </row>
    <row r="99" spans="4:6" x14ac:dyDescent="0.3">
      <c r="D99">
        <f t="shared" si="3"/>
        <v>93</v>
      </c>
      <c r="E99">
        <f t="shared" si="4"/>
        <v>0.46500000000000002</v>
      </c>
      <c r="F99">
        <f t="shared" si="5"/>
        <v>0.2947537856000112</v>
      </c>
    </row>
    <row r="100" spans="4:6" x14ac:dyDescent="0.3">
      <c r="D100">
        <f t="shared" si="3"/>
        <v>94</v>
      </c>
      <c r="E100">
        <f t="shared" si="4"/>
        <v>0.47</v>
      </c>
      <c r="F100">
        <f t="shared" si="5"/>
        <v>0.30064309436904885</v>
      </c>
    </row>
    <row r="101" spans="4:6" x14ac:dyDescent="0.3">
      <c r="D101">
        <f t="shared" si="3"/>
        <v>95</v>
      </c>
      <c r="E101">
        <f t="shared" si="4"/>
        <v>0.47499999999999998</v>
      </c>
      <c r="F101">
        <f t="shared" si="5"/>
        <v>0.30665568615707117</v>
      </c>
    </row>
    <row r="102" spans="4:6" x14ac:dyDescent="0.3">
      <c r="D102">
        <f t="shared" si="3"/>
        <v>96</v>
      </c>
      <c r="E102">
        <f t="shared" si="4"/>
        <v>0.48</v>
      </c>
      <c r="F102">
        <f t="shared" si="5"/>
        <v>0.31279324366593675</v>
      </c>
    </row>
    <row r="103" spans="4:6" x14ac:dyDescent="0.3">
      <c r="D103">
        <f t="shared" si="3"/>
        <v>97</v>
      </c>
      <c r="E103">
        <f t="shared" si="4"/>
        <v>0.48499999999999999</v>
      </c>
      <c r="F103">
        <f t="shared" si="5"/>
        <v>0.31905738483866736</v>
      </c>
    </row>
    <row r="104" spans="4:6" x14ac:dyDescent="0.3">
      <c r="D104">
        <f t="shared" si="3"/>
        <v>98</v>
      </c>
      <c r="E104">
        <f t="shared" si="4"/>
        <v>0.49</v>
      </c>
      <c r="F104">
        <f t="shared" si="5"/>
        <v>0.3254496544639997</v>
      </c>
    </row>
    <row r="105" spans="4:6" x14ac:dyDescent="0.3">
      <c r="D105">
        <f t="shared" si="3"/>
        <v>99</v>
      </c>
      <c r="E105">
        <f t="shared" si="4"/>
        <v>0.495</v>
      </c>
      <c r="F105">
        <f t="shared" si="5"/>
        <v>0.33197151528787183</v>
      </c>
    </row>
    <row r="106" spans="4:6" x14ac:dyDescent="0.3">
      <c r="D106">
        <f t="shared" si="3"/>
        <v>100</v>
      </c>
      <c r="E106">
        <f t="shared" si="4"/>
        <v>0.5</v>
      </c>
      <c r="F106">
        <f t="shared" si="5"/>
        <v>0.33862433862433861</v>
      </c>
    </row>
    <row r="107" spans="4:6" x14ac:dyDescent="0.3">
      <c r="D107">
        <f t="shared" si="3"/>
        <v>101</v>
      </c>
      <c r="E107">
        <f t="shared" si="4"/>
        <v>0.505</v>
      </c>
      <c r="F107">
        <f t="shared" si="5"/>
        <v>0.34540939446090174</v>
      </c>
    </row>
    <row r="108" spans="4:6" x14ac:dyDescent="0.3">
      <c r="D108">
        <f t="shared" si="3"/>
        <v>102</v>
      </c>
      <c r="E108">
        <f t="shared" si="4"/>
        <v>0.51</v>
      </c>
      <c r="F108">
        <f t="shared" si="5"/>
        <v>0.35232784105610282</v>
      </c>
    </row>
    <row r="109" spans="4:6" x14ac:dyDescent="0.3">
      <c r="D109">
        <f t="shared" si="3"/>
        <v>103</v>
      </c>
      <c r="E109">
        <f t="shared" si="4"/>
        <v>0.51500000000000001</v>
      </c>
      <c r="F109">
        <f t="shared" si="5"/>
        <v>0.35938071403051791</v>
      </c>
    </row>
    <row r="110" spans="4:6" x14ac:dyDescent="0.3">
      <c r="D110">
        <f t="shared" si="3"/>
        <v>104</v>
      </c>
      <c r="E110">
        <f t="shared" si="4"/>
        <v>0.52</v>
      </c>
      <c r="F110">
        <f t="shared" si="5"/>
        <v>0.36656891495601174</v>
      </c>
    </row>
    <row r="111" spans="4:6" x14ac:dyDescent="0.3">
      <c r="D111">
        <f t="shared" ref="D111:D174" si="6">+D110+1</f>
        <v>105</v>
      </c>
      <c r="E111">
        <f t="shared" si="4"/>
        <v>0.52500000000000002</v>
      </c>
      <c r="F111">
        <f t="shared" si="5"/>
        <v>0.37389319945230498</v>
      </c>
    </row>
    <row r="112" spans="4:6" x14ac:dyDescent="0.3">
      <c r="D112">
        <f t="shared" si="6"/>
        <v>106</v>
      </c>
      <c r="E112">
        <f t="shared" si="4"/>
        <v>0.53</v>
      </c>
      <c r="F112">
        <f t="shared" si="5"/>
        <v>0.38135416480458589</v>
      </c>
    </row>
    <row r="113" spans="4:6" x14ac:dyDescent="0.3">
      <c r="D113">
        <f t="shared" si="6"/>
        <v>107</v>
      </c>
      <c r="E113">
        <f t="shared" si="4"/>
        <v>0.53500000000000003</v>
      </c>
      <c r="F113">
        <f t="shared" si="5"/>
        <v>0.38895223712108501</v>
      </c>
    </row>
    <row r="114" spans="4:6" x14ac:dyDescent="0.3">
      <c r="D114">
        <f t="shared" si="6"/>
        <v>108</v>
      </c>
      <c r="E114">
        <f t="shared" si="4"/>
        <v>0.54</v>
      </c>
      <c r="F114">
        <f t="shared" si="5"/>
        <v>0.39668765805523887</v>
      </c>
    </row>
    <row r="115" spans="4:6" x14ac:dyDescent="0.3">
      <c r="D115">
        <f t="shared" si="6"/>
        <v>109</v>
      </c>
      <c r="E115">
        <f t="shared" si="4"/>
        <v>0.54500000000000004</v>
      </c>
      <c r="F115">
        <f t="shared" si="5"/>
        <v>0.40456047112331134</v>
      </c>
    </row>
    <row r="116" spans="4:6" x14ac:dyDescent="0.3">
      <c r="D116">
        <f t="shared" si="6"/>
        <v>110</v>
      </c>
      <c r="E116">
        <f t="shared" si="4"/>
        <v>0.55000000000000004</v>
      </c>
      <c r="F116">
        <f t="shared" si="5"/>
        <v>0.41257050765511699</v>
      </c>
    </row>
    <row r="117" spans="4:6" x14ac:dyDescent="0.3">
      <c r="D117">
        <f t="shared" si="6"/>
        <v>111</v>
      </c>
      <c r="E117">
        <f t="shared" si="4"/>
        <v>0.55500000000000005</v>
      </c>
      <c r="F117">
        <f t="shared" si="5"/>
        <v>0.42071737242279811</v>
      </c>
    </row>
    <row r="118" spans="4:6" x14ac:dyDescent="0.3">
      <c r="D118">
        <f t="shared" si="6"/>
        <v>112</v>
      </c>
      <c r="E118">
        <f t="shared" si="4"/>
        <v>0.56000000000000005</v>
      </c>
      <c r="F118">
        <f t="shared" si="5"/>
        <v>0.42900042900042906</v>
      </c>
    </row>
    <row r="119" spans="4:6" x14ac:dyDescent="0.3">
      <c r="D119">
        <f t="shared" si="6"/>
        <v>113</v>
      </c>
      <c r="E119">
        <f t="shared" si="4"/>
        <v>0.56499999999999995</v>
      </c>
      <c r="F119">
        <f t="shared" si="5"/>
        <v>0.43741878491554481</v>
      </c>
    </row>
    <row r="120" spans="4:6" x14ac:dyDescent="0.3">
      <c r="D120">
        <f t="shared" si="6"/>
        <v>114</v>
      </c>
      <c r="E120">
        <f t="shared" si="4"/>
        <v>0.56999999999999995</v>
      </c>
      <c r="F120">
        <f t="shared" si="5"/>
        <v>0.44597127666246245</v>
      </c>
    </row>
    <row r="121" spans="4:6" x14ac:dyDescent="0.3">
      <c r="D121">
        <f t="shared" si="6"/>
        <v>115</v>
      </c>
      <c r="E121">
        <f t="shared" si="4"/>
        <v>0.57499999999999996</v>
      </c>
      <c r="F121">
        <f t="shared" si="5"/>
        <v>0.45465645465645466</v>
      </c>
    </row>
    <row r="122" spans="4:6" x14ac:dyDescent="0.3">
      <c r="D122">
        <f t="shared" si="6"/>
        <v>116</v>
      </c>
      <c r="E122">
        <f t="shared" si="4"/>
        <v>0.57999999999999996</v>
      </c>
      <c r="F122">
        <f t="shared" si="5"/>
        <v>0.46347256821736854</v>
      </c>
    </row>
    <row r="123" spans="4:6" x14ac:dyDescent="0.3">
      <c r="D123">
        <f t="shared" si="6"/>
        <v>117</v>
      </c>
      <c r="E123">
        <f t="shared" si="4"/>
        <v>0.58499999999999996</v>
      </c>
      <c r="F123">
        <f t="shared" si="5"/>
        <v>0.47241755068108388</v>
      </c>
    </row>
    <row r="124" spans="4:6" x14ac:dyDescent="0.3">
      <c r="D124">
        <f t="shared" si="6"/>
        <v>118</v>
      </c>
      <c r="E124">
        <f t="shared" si="4"/>
        <v>0.59</v>
      </c>
      <c r="F124">
        <f t="shared" si="5"/>
        <v>0.4814890047471807</v>
      </c>
    </row>
    <row r="125" spans="4:6" x14ac:dyDescent="0.3">
      <c r="D125">
        <f t="shared" si="6"/>
        <v>119</v>
      </c>
      <c r="E125">
        <f t="shared" si="4"/>
        <v>0.59499999999999997</v>
      </c>
      <c r="F125">
        <f t="shared" si="5"/>
        <v>0.49068418818121973</v>
      </c>
    </row>
    <row r="126" spans="4:6" x14ac:dyDescent="0.3">
      <c r="D126">
        <f t="shared" si="6"/>
        <v>120</v>
      </c>
      <c r="E126">
        <f t="shared" si="4"/>
        <v>0.6</v>
      </c>
      <c r="F126">
        <f t="shared" si="5"/>
        <v>0.5</v>
      </c>
    </row>
    <row r="127" spans="4:6" x14ac:dyDescent="0.3">
      <c r="D127">
        <f t="shared" si="6"/>
        <v>121</v>
      </c>
      <c r="E127">
        <f t="shared" si="4"/>
        <v>0.60499999999999998</v>
      </c>
      <c r="F127">
        <f t="shared" si="5"/>
        <v>0.50943296727788678</v>
      </c>
    </row>
    <row r="128" spans="4:6" x14ac:dyDescent="0.3">
      <c r="D128">
        <f t="shared" si="6"/>
        <v>122</v>
      </c>
      <c r="E128">
        <f t="shared" si="4"/>
        <v>0.61</v>
      </c>
      <c r="F128">
        <f t="shared" si="5"/>
        <v>0.5189792327216407</v>
      </c>
    </row>
    <row r="129" spans="4:6" x14ac:dyDescent="0.3">
      <c r="D129">
        <f t="shared" si="6"/>
        <v>123</v>
      </c>
      <c r="E129">
        <f t="shared" si="4"/>
        <v>0.61499999999999999</v>
      </c>
      <c r="F129">
        <f t="shared" si="5"/>
        <v>0.52863454316992808</v>
      </c>
    </row>
    <row r="130" spans="4:6" x14ac:dyDescent="0.3">
      <c r="D130">
        <f t="shared" si="6"/>
        <v>124</v>
      </c>
      <c r="E130">
        <f t="shared" si="4"/>
        <v>0.62</v>
      </c>
      <c r="F130">
        <f t="shared" si="5"/>
        <v>0.53839423918164087</v>
      </c>
    </row>
    <row r="131" spans="4:6" x14ac:dyDescent="0.3">
      <c r="D131">
        <f t="shared" si="6"/>
        <v>125</v>
      </c>
      <c r="E131">
        <f t="shared" si="4"/>
        <v>0.625</v>
      </c>
      <c r="F131">
        <f t="shared" si="5"/>
        <v>0.54825324588408508</v>
      </c>
    </row>
    <row r="132" spans="4:6" x14ac:dyDescent="0.3">
      <c r="D132">
        <f t="shared" si="6"/>
        <v>126</v>
      </c>
      <c r="E132">
        <f t="shared" si="4"/>
        <v>0.63</v>
      </c>
      <c r="F132">
        <f t="shared" si="5"/>
        <v>0.55820606525777783</v>
      </c>
    </row>
    <row r="133" spans="4:6" x14ac:dyDescent="0.3">
      <c r="D133">
        <f t="shared" si="6"/>
        <v>127</v>
      </c>
      <c r="E133">
        <f t="shared" si="4"/>
        <v>0.63500000000000001</v>
      </c>
      <c r="F133">
        <f t="shared" si="5"/>
        <v>0.56824677003874502</v>
      </c>
    </row>
    <row r="134" spans="4:6" x14ac:dyDescent="0.3">
      <c r="D134">
        <f t="shared" si="6"/>
        <v>128</v>
      </c>
      <c r="E134">
        <f t="shared" si="4"/>
        <v>0.64</v>
      </c>
      <c r="F134">
        <f t="shared" si="5"/>
        <v>0.57836899942163111</v>
      </c>
    </row>
    <row r="135" spans="4:6" x14ac:dyDescent="0.3">
      <c r="D135">
        <f t="shared" si="6"/>
        <v>129</v>
      </c>
      <c r="E135">
        <f t="shared" ref="E135:E198" si="7">+D135/$B$9</f>
        <v>0.64500000000000002</v>
      </c>
      <c r="F135">
        <f t="shared" ref="F135:F198" si="8">IF(F134=1,1,1/(1+((1-E135)/$B$5)^$B$6))</f>
        <v>0.5885659567472995</v>
      </c>
    </row>
    <row r="136" spans="4:6" x14ac:dyDescent="0.3">
      <c r="D136">
        <f t="shared" si="6"/>
        <v>130</v>
      </c>
      <c r="E136">
        <f t="shared" si="7"/>
        <v>0.65</v>
      </c>
      <c r="F136">
        <f t="shared" si="8"/>
        <v>0.59883040935672527</v>
      </c>
    </row>
    <row r="137" spans="4:6" x14ac:dyDescent="0.3">
      <c r="D137">
        <f t="shared" si="6"/>
        <v>131</v>
      </c>
      <c r="E137">
        <f t="shared" si="7"/>
        <v>0.65500000000000003</v>
      </c>
      <c r="F137">
        <f t="shared" si="8"/>
        <v>0.609154690788558</v>
      </c>
    </row>
    <row r="138" spans="4:6" x14ac:dyDescent="0.3">
      <c r="D138">
        <f t="shared" si="6"/>
        <v>132</v>
      </c>
      <c r="E138">
        <f t="shared" si="7"/>
        <v>0.66</v>
      </c>
      <c r="F138">
        <f t="shared" si="8"/>
        <v>0.61953070549059108</v>
      </c>
    </row>
    <row r="139" spans="4:6" x14ac:dyDescent="0.3">
      <c r="D139">
        <f t="shared" si="6"/>
        <v>133</v>
      </c>
      <c r="E139">
        <f t="shared" si="7"/>
        <v>0.66500000000000004</v>
      </c>
      <c r="F139">
        <f t="shared" si="8"/>
        <v>0.62994993620526529</v>
      </c>
    </row>
    <row r="140" spans="4:6" x14ac:dyDescent="0.3">
      <c r="D140">
        <f t="shared" si="6"/>
        <v>134</v>
      </c>
      <c r="E140">
        <f t="shared" si="7"/>
        <v>0.67</v>
      </c>
      <c r="F140">
        <f t="shared" si="8"/>
        <v>0.64040345417613109</v>
      </c>
    </row>
    <row r="141" spans="4:6" x14ac:dyDescent="0.3">
      <c r="D141">
        <f t="shared" si="6"/>
        <v>135</v>
      </c>
      <c r="E141">
        <f t="shared" si="7"/>
        <v>0.67500000000000004</v>
      </c>
      <c r="F141">
        <f t="shared" si="8"/>
        <v>0.65088193230573665</v>
      </c>
    </row>
    <row r="142" spans="4:6" x14ac:dyDescent="0.3">
      <c r="D142">
        <f t="shared" si="6"/>
        <v>136</v>
      </c>
      <c r="E142">
        <f t="shared" si="7"/>
        <v>0.68</v>
      </c>
      <c r="F142">
        <f t="shared" si="8"/>
        <v>0.66137566137566162</v>
      </c>
    </row>
    <row r="143" spans="4:6" x14ac:dyDescent="0.3">
      <c r="D143">
        <f t="shared" si="6"/>
        <v>137</v>
      </c>
      <c r="E143">
        <f t="shared" si="7"/>
        <v>0.68500000000000005</v>
      </c>
      <c r="F143">
        <f t="shared" si="8"/>
        <v>0.67187456941632229</v>
      </c>
    </row>
    <row r="144" spans="4:6" x14ac:dyDescent="0.3">
      <c r="D144">
        <f t="shared" si="6"/>
        <v>138</v>
      </c>
      <c r="E144">
        <f t="shared" si="7"/>
        <v>0.69</v>
      </c>
      <c r="F144">
        <f t="shared" si="8"/>
        <v>0.68236824428783138</v>
      </c>
    </row>
    <row r="145" spans="4:6" x14ac:dyDescent="0.3">
      <c r="D145">
        <f t="shared" si="6"/>
        <v>139</v>
      </c>
      <c r="E145">
        <f t="shared" si="7"/>
        <v>0.69499999999999995</v>
      </c>
      <c r="F145">
        <f t="shared" si="8"/>
        <v>0.69284595950369487</v>
      </c>
    </row>
    <row r="146" spans="4:6" x14ac:dyDescent="0.3">
      <c r="D146">
        <f t="shared" si="6"/>
        <v>140</v>
      </c>
      <c r="E146">
        <f t="shared" si="7"/>
        <v>0.7</v>
      </c>
      <c r="F146">
        <f t="shared" si="8"/>
        <v>0.70329670329670324</v>
      </c>
    </row>
    <row r="147" spans="4:6" x14ac:dyDescent="0.3">
      <c r="D147">
        <f t="shared" si="6"/>
        <v>141</v>
      </c>
      <c r="E147">
        <f t="shared" si="7"/>
        <v>0.70499999999999996</v>
      </c>
      <c r="F147">
        <f t="shared" si="8"/>
        <v>0.71370921089131401</v>
      </c>
    </row>
    <row r="148" spans="4:6" x14ac:dyDescent="0.3">
      <c r="D148">
        <f t="shared" si="6"/>
        <v>142</v>
      </c>
      <c r="E148">
        <f t="shared" si="7"/>
        <v>0.71</v>
      </c>
      <c r="F148">
        <f t="shared" si="8"/>
        <v>0.72407199990949089</v>
      </c>
    </row>
    <row r="149" spans="4:6" x14ac:dyDescent="0.3">
      <c r="D149">
        <f t="shared" si="6"/>
        <v>143</v>
      </c>
      <c r="E149">
        <f t="shared" si="7"/>
        <v>0.71499999999999997</v>
      </c>
      <c r="F149">
        <f t="shared" si="8"/>
        <v>0.73437340879785085</v>
      </c>
    </row>
    <row r="150" spans="4:6" x14ac:dyDescent="0.3">
      <c r="D150">
        <f t="shared" si="6"/>
        <v>144</v>
      </c>
      <c r="E150">
        <f t="shared" si="7"/>
        <v>0.72</v>
      </c>
      <c r="F150">
        <f t="shared" si="8"/>
        <v>0.74460163812360391</v>
      </c>
    </row>
    <row r="151" spans="4:6" x14ac:dyDescent="0.3">
      <c r="D151">
        <f t="shared" si="6"/>
        <v>145</v>
      </c>
      <c r="E151">
        <f t="shared" si="7"/>
        <v>0.72499999999999998</v>
      </c>
      <c r="F151">
        <f t="shared" si="8"/>
        <v>0.75474479454578958</v>
      </c>
    </row>
    <row r="152" spans="4:6" x14ac:dyDescent="0.3">
      <c r="D152">
        <f t="shared" si="6"/>
        <v>146</v>
      </c>
      <c r="E152">
        <f t="shared" si="7"/>
        <v>0.73</v>
      </c>
      <c r="F152">
        <f t="shared" si="8"/>
        <v>0.76479093722739377</v>
      </c>
    </row>
    <row r="153" spans="4:6" x14ac:dyDescent="0.3">
      <c r="D153">
        <f t="shared" si="6"/>
        <v>147</v>
      </c>
      <c r="E153">
        <f t="shared" si="7"/>
        <v>0.73499999999999999</v>
      </c>
      <c r="F153">
        <f t="shared" si="8"/>
        <v>0.77472812641384103</v>
      </c>
    </row>
    <row r="154" spans="4:6" x14ac:dyDescent="0.3">
      <c r="D154">
        <f t="shared" si="6"/>
        <v>148</v>
      </c>
      <c r="E154">
        <f t="shared" si="7"/>
        <v>0.74</v>
      </c>
      <c r="F154">
        <f t="shared" si="8"/>
        <v>0.78454447386486215</v>
      </c>
    </row>
    <row r="155" spans="4:6" x14ac:dyDescent="0.3">
      <c r="D155">
        <f t="shared" si="6"/>
        <v>149</v>
      </c>
      <c r="E155">
        <f t="shared" si="7"/>
        <v>0.745</v>
      </c>
      <c r="F155">
        <f t="shared" si="8"/>
        <v>0.79422819479066975</v>
      </c>
    </row>
    <row r="156" spans="4:6" x14ac:dyDescent="0.3">
      <c r="D156">
        <f t="shared" si="6"/>
        <v>150</v>
      </c>
      <c r="E156">
        <f t="shared" si="7"/>
        <v>0.75</v>
      </c>
      <c r="F156">
        <f t="shared" si="8"/>
        <v>0.8037676609105181</v>
      </c>
    </row>
    <row r="157" spans="4:6" x14ac:dyDescent="0.3">
      <c r="D157">
        <f t="shared" si="6"/>
        <v>151</v>
      </c>
      <c r="E157">
        <f t="shared" si="7"/>
        <v>0.755</v>
      </c>
      <c r="F157">
        <f t="shared" si="8"/>
        <v>0.81315145422290835</v>
      </c>
    </row>
    <row r="158" spans="4:6" x14ac:dyDescent="0.3">
      <c r="D158">
        <f t="shared" si="6"/>
        <v>152</v>
      </c>
      <c r="E158">
        <f t="shared" si="7"/>
        <v>0.76</v>
      </c>
      <c r="F158">
        <f t="shared" si="8"/>
        <v>0.82236842105263164</v>
      </c>
    </row>
    <row r="159" spans="4:6" x14ac:dyDescent="0.3">
      <c r="D159">
        <f t="shared" si="6"/>
        <v>153</v>
      </c>
      <c r="E159">
        <f t="shared" si="7"/>
        <v>0.76500000000000001</v>
      </c>
      <c r="F159">
        <f t="shared" si="8"/>
        <v>0.8314077259212469</v>
      </c>
    </row>
    <row r="160" spans="4:6" x14ac:dyDescent="0.3">
      <c r="D160">
        <f t="shared" si="6"/>
        <v>154</v>
      </c>
      <c r="E160">
        <f t="shared" si="7"/>
        <v>0.77</v>
      </c>
      <c r="F160">
        <f t="shared" si="8"/>
        <v>0.84025890477503384</v>
      </c>
    </row>
    <row r="161" spans="4:6" x14ac:dyDescent="0.3">
      <c r="D161">
        <f t="shared" si="6"/>
        <v>155</v>
      </c>
      <c r="E161">
        <f t="shared" si="7"/>
        <v>0.77500000000000002</v>
      </c>
      <c r="F161">
        <f t="shared" si="8"/>
        <v>0.8489119170984456</v>
      </c>
    </row>
    <row r="162" spans="4:6" x14ac:dyDescent="0.3">
      <c r="D162">
        <f t="shared" si="6"/>
        <v>156</v>
      </c>
      <c r="E162">
        <f t="shared" si="7"/>
        <v>0.78</v>
      </c>
      <c r="F162">
        <f t="shared" si="8"/>
        <v>0.85735719644196773</v>
      </c>
    </row>
    <row r="163" spans="4:6" x14ac:dyDescent="0.3">
      <c r="D163">
        <f t="shared" si="6"/>
        <v>157</v>
      </c>
      <c r="E163">
        <f t="shared" si="7"/>
        <v>0.78500000000000003</v>
      </c>
      <c r="F163">
        <f t="shared" si="8"/>
        <v>0.86558569890128101</v>
      </c>
    </row>
    <row r="164" spans="4:6" x14ac:dyDescent="0.3">
      <c r="D164">
        <f t="shared" si="6"/>
        <v>158</v>
      </c>
      <c r="E164">
        <f t="shared" si="7"/>
        <v>0.79</v>
      </c>
      <c r="F164">
        <f t="shared" si="8"/>
        <v>0.8735889490997939</v>
      </c>
    </row>
    <row r="165" spans="4:6" x14ac:dyDescent="0.3">
      <c r="D165">
        <f t="shared" si="6"/>
        <v>159</v>
      </c>
      <c r="E165">
        <f t="shared" si="7"/>
        <v>0.79500000000000004</v>
      </c>
      <c r="F165">
        <f t="shared" si="8"/>
        <v>0.88135908324884116</v>
      </c>
    </row>
    <row r="166" spans="4:6" x14ac:dyDescent="0.3">
      <c r="D166">
        <f t="shared" si="6"/>
        <v>160</v>
      </c>
      <c r="E166">
        <f t="shared" si="7"/>
        <v>0.8</v>
      </c>
      <c r="F166">
        <f t="shared" si="8"/>
        <v>0.88888888888888884</v>
      </c>
    </row>
    <row r="167" spans="4:6" x14ac:dyDescent="0.3">
      <c r="D167">
        <f t="shared" si="6"/>
        <v>161</v>
      </c>
      <c r="E167">
        <f t="shared" si="7"/>
        <v>0.80500000000000005</v>
      </c>
      <c r="F167">
        <f t="shared" si="8"/>
        <v>0.89617184095050229</v>
      </c>
    </row>
    <row r="168" spans="4:6" x14ac:dyDescent="0.3">
      <c r="D168">
        <f t="shared" si="6"/>
        <v>162</v>
      </c>
      <c r="E168">
        <f t="shared" si="7"/>
        <v>0.81</v>
      </c>
      <c r="F168">
        <f t="shared" si="8"/>
        <v>0.90320213381504122</v>
      </c>
    </row>
    <row r="169" spans="4:6" x14ac:dyDescent="0.3">
      <c r="D169">
        <f t="shared" si="6"/>
        <v>163</v>
      </c>
      <c r="E169">
        <f t="shared" si="7"/>
        <v>0.81499999999999995</v>
      </c>
      <c r="F169">
        <f t="shared" si="8"/>
        <v>0.90997470910134659</v>
      </c>
    </row>
    <row r="170" spans="4:6" x14ac:dyDescent="0.3">
      <c r="D170">
        <f t="shared" si="6"/>
        <v>164</v>
      </c>
      <c r="E170">
        <f t="shared" si="7"/>
        <v>0.82</v>
      </c>
      <c r="F170">
        <f t="shared" si="8"/>
        <v>0.91648527895520671</v>
      </c>
    </row>
    <row r="171" spans="4:6" x14ac:dyDescent="0.3">
      <c r="D171">
        <f t="shared" si="6"/>
        <v>165</v>
      </c>
      <c r="E171">
        <f t="shared" si="7"/>
        <v>0.82499999999999996</v>
      </c>
      <c r="F171">
        <f t="shared" si="8"/>
        <v>0.92273034467222348</v>
      </c>
    </row>
    <row r="172" spans="4:6" x14ac:dyDescent="0.3">
      <c r="D172">
        <f t="shared" si="6"/>
        <v>166</v>
      </c>
      <c r="E172">
        <f t="shared" si="7"/>
        <v>0.83</v>
      </c>
      <c r="F172">
        <f t="shared" si="8"/>
        <v>0.92870721054082672</v>
      </c>
    </row>
    <row r="173" spans="4:6" x14ac:dyDescent="0.3">
      <c r="D173">
        <f t="shared" si="6"/>
        <v>167</v>
      </c>
      <c r="E173">
        <f t="shared" si="7"/>
        <v>0.83499999999999996</v>
      </c>
      <c r="F173">
        <f t="shared" si="8"/>
        <v>0.93441399284954285</v>
      </c>
    </row>
    <row r="174" spans="4:6" x14ac:dyDescent="0.3">
      <c r="D174">
        <f t="shared" si="6"/>
        <v>168</v>
      </c>
      <c r="E174">
        <f t="shared" si="7"/>
        <v>0.84</v>
      </c>
      <c r="F174">
        <f t="shared" si="8"/>
        <v>0.93984962406015038</v>
      </c>
    </row>
    <row r="175" spans="4:6" x14ac:dyDescent="0.3">
      <c r="D175">
        <f t="shared" ref="D175:D238" si="9">+D174+1</f>
        <v>169</v>
      </c>
      <c r="E175">
        <f t="shared" si="7"/>
        <v>0.84499999999999997</v>
      </c>
      <c r="F175">
        <f t="shared" si="8"/>
        <v>0.94501385220500145</v>
      </c>
    </row>
    <row r="176" spans="4:6" x14ac:dyDescent="0.3">
      <c r="D176">
        <f t="shared" si="9"/>
        <v>170</v>
      </c>
      <c r="E176">
        <f t="shared" si="7"/>
        <v>0.85</v>
      </c>
      <c r="F176">
        <f t="shared" si="8"/>
        <v>0.94990723562152135</v>
      </c>
    </row>
    <row r="177" spans="4:6" x14ac:dyDescent="0.3">
      <c r="D177">
        <f t="shared" si="9"/>
        <v>171</v>
      </c>
      <c r="E177">
        <f t="shared" si="7"/>
        <v>0.85499999999999998</v>
      </c>
      <c r="F177">
        <f t="shared" si="8"/>
        <v>0.95453113318878646</v>
      </c>
    </row>
    <row r="178" spans="4:6" x14ac:dyDescent="0.3">
      <c r="D178">
        <f t="shared" si="9"/>
        <v>172</v>
      </c>
      <c r="E178">
        <f t="shared" si="7"/>
        <v>0.86</v>
      </c>
      <c r="F178">
        <f t="shared" si="8"/>
        <v>0.95888769027927601</v>
      </c>
    </row>
    <row r="179" spans="4:6" x14ac:dyDescent="0.3">
      <c r="D179">
        <f t="shared" si="9"/>
        <v>173</v>
      </c>
      <c r="E179">
        <f t="shared" si="7"/>
        <v>0.86499999999999999</v>
      </c>
      <c r="F179">
        <f t="shared" si="8"/>
        <v>0.96297982068262478</v>
      </c>
    </row>
    <row r="180" spans="4:6" x14ac:dyDescent="0.3">
      <c r="D180">
        <f t="shared" si="9"/>
        <v>174</v>
      </c>
      <c r="E180">
        <f t="shared" si="7"/>
        <v>0.87</v>
      </c>
      <c r="F180">
        <f t="shared" si="8"/>
        <v>0.9668111847968941</v>
      </c>
    </row>
    <row r="181" spans="4:6" x14ac:dyDescent="0.3">
      <c r="D181">
        <f t="shared" si="9"/>
        <v>175</v>
      </c>
      <c r="E181">
        <f t="shared" si="7"/>
        <v>0.875</v>
      </c>
      <c r="F181">
        <f t="shared" si="8"/>
        <v>0.97038616441601522</v>
      </c>
    </row>
    <row r="182" spans="4:6" x14ac:dyDescent="0.3">
      <c r="D182">
        <f t="shared" si="9"/>
        <v>176</v>
      </c>
      <c r="E182">
        <f t="shared" si="7"/>
        <v>0.88</v>
      </c>
      <c r="F182">
        <f t="shared" si="8"/>
        <v>0.97370983446932824</v>
      </c>
    </row>
    <row r="183" spans="4:6" x14ac:dyDescent="0.3">
      <c r="D183">
        <f t="shared" si="9"/>
        <v>177</v>
      </c>
      <c r="E183">
        <f t="shared" si="7"/>
        <v>0.88500000000000001</v>
      </c>
      <c r="F183">
        <f t="shared" si="8"/>
        <v>0.9767879320903452</v>
      </c>
    </row>
    <row r="184" spans="4:6" x14ac:dyDescent="0.3">
      <c r="D184">
        <f t="shared" si="9"/>
        <v>178</v>
      </c>
      <c r="E184">
        <f t="shared" si="7"/>
        <v>0.89</v>
      </c>
      <c r="F184">
        <f t="shared" si="8"/>
        <v>0.97962682340695839</v>
      </c>
    </row>
    <row r="185" spans="4:6" x14ac:dyDescent="0.3">
      <c r="D185">
        <f t="shared" si="9"/>
        <v>179</v>
      </c>
      <c r="E185">
        <f t="shared" si="7"/>
        <v>0.89500000000000002</v>
      </c>
      <c r="F185">
        <f t="shared" si="8"/>
        <v>0.98223346845438275</v>
      </c>
    </row>
    <row r="186" spans="4:6" x14ac:dyDescent="0.3">
      <c r="D186">
        <f t="shared" si="9"/>
        <v>180</v>
      </c>
      <c r="E186">
        <f t="shared" si="7"/>
        <v>0.9</v>
      </c>
      <c r="F186">
        <f t="shared" si="8"/>
        <v>0.98461538461538467</v>
      </c>
    </row>
    <row r="187" spans="4:6" x14ac:dyDescent="0.3">
      <c r="D187">
        <f t="shared" si="9"/>
        <v>181</v>
      </c>
      <c r="E187">
        <f t="shared" si="7"/>
        <v>0.90500000000000003</v>
      </c>
      <c r="F187">
        <f t="shared" si="8"/>
        <v>0.98678060899011089</v>
      </c>
    </row>
    <row r="188" spans="4:6" x14ac:dyDescent="0.3">
      <c r="D188">
        <f t="shared" si="9"/>
        <v>182</v>
      </c>
      <c r="E188">
        <f t="shared" si="7"/>
        <v>0.91</v>
      </c>
      <c r="F188">
        <f t="shared" si="8"/>
        <v>0.98873766009053132</v>
      </c>
    </row>
    <row r="189" spans="4:6" x14ac:dyDescent="0.3">
      <c r="D189">
        <f t="shared" si="9"/>
        <v>183</v>
      </c>
      <c r="E189">
        <f t="shared" si="7"/>
        <v>0.91500000000000004</v>
      </c>
      <c r="F189">
        <f t="shared" si="8"/>
        <v>0.99049549924261915</v>
      </c>
    </row>
    <row r="190" spans="4:6" x14ac:dyDescent="0.3">
      <c r="D190">
        <f t="shared" si="9"/>
        <v>184</v>
      </c>
      <c r="E190">
        <f t="shared" si="7"/>
        <v>0.92</v>
      </c>
      <c r="F190">
        <f t="shared" si="8"/>
        <v>0.99206349206349209</v>
      </c>
    </row>
    <row r="191" spans="4:6" x14ac:dyDescent="0.3">
      <c r="D191">
        <f t="shared" si="9"/>
        <v>185</v>
      </c>
      <c r="E191">
        <f t="shared" si="7"/>
        <v>0.92500000000000004</v>
      </c>
      <c r="F191">
        <f t="shared" si="8"/>
        <v>0.99345137036138731</v>
      </c>
    </row>
    <row r="192" spans="4:6" x14ac:dyDescent="0.3">
      <c r="D192">
        <f t="shared" si="9"/>
        <v>186</v>
      </c>
      <c r="E192">
        <f t="shared" si="7"/>
        <v>0.93</v>
      </c>
      <c r="F192">
        <f t="shared" si="8"/>
        <v>0.99466919478420335</v>
      </c>
    </row>
    <row r="193" spans="4:6" x14ac:dyDescent="0.3">
      <c r="D193">
        <f t="shared" si="9"/>
        <v>187</v>
      </c>
      <c r="E193">
        <f t="shared" si="7"/>
        <v>0.93500000000000005</v>
      </c>
      <c r="F193">
        <f t="shared" si="8"/>
        <v>0.99572731851799989</v>
      </c>
    </row>
    <row r="194" spans="4:6" x14ac:dyDescent="0.3">
      <c r="D194">
        <f t="shared" si="9"/>
        <v>188</v>
      </c>
      <c r="E194">
        <f t="shared" si="7"/>
        <v>0.94</v>
      </c>
      <c r="F194">
        <f t="shared" si="8"/>
        <v>0.9966363523109506</v>
      </c>
    </row>
    <row r="195" spans="4:6" x14ac:dyDescent="0.3">
      <c r="D195">
        <f t="shared" si="9"/>
        <v>189</v>
      </c>
      <c r="E195">
        <f t="shared" si="7"/>
        <v>0.94499999999999995</v>
      </c>
      <c r="F195">
        <f t="shared" si="8"/>
        <v>0.99740713107137502</v>
      </c>
    </row>
    <row r="196" spans="4:6" x14ac:dyDescent="0.3">
      <c r="D196">
        <f t="shared" si="9"/>
        <v>190</v>
      </c>
      <c r="E196">
        <f t="shared" si="7"/>
        <v>0.95</v>
      </c>
      <c r="F196">
        <f t="shared" si="8"/>
        <v>0.99805068226120852</v>
      </c>
    </row>
    <row r="197" spans="4:6" x14ac:dyDescent="0.3">
      <c r="D197">
        <f t="shared" si="9"/>
        <v>191</v>
      </c>
      <c r="E197">
        <f t="shared" si="7"/>
        <v>0.95499999999999996</v>
      </c>
      <c r="F197">
        <f t="shared" si="8"/>
        <v>0.99857819627912592</v>
      </c>
    </row>
    <row r="198" spans="4:6" x14ac:dyDescent="0.3">
      <c r="D198">
        <f t="shared" si="9"/>
        <v>192</v>
      </c>
      <c r="E198">
        <f t="shared" si="7"/>
        <v>0.96</v>
      </c>
      <c r="F198">
        <f t="shared" si="8"/>
        <v>0.99900099900099892</v>
      </c>
    </row>
    <row r="199" spans="4:6" x14ac:dyDescent="0.3">
      <c r="D199">
        <f t="shared" si="9"/>
        <v>193</v>
      </c>
      <c r="E199">
        <f t="shared" ref="E199:E262" si="10">+D199/$B$9</f>
        <v>0.96499999999999997</v>
      </c>
      <c r="F199">
        <f t="shared" ref="F199:F262" si="11">IF(F198=1,1,1/(1+((1-E199)/$B$5)^$B$6))</f>
        <v>0.99933052661986221</v>
      </c>
    </row>
    <row r="200" spans="4:6" x14ac:dyDescent="0.3">
      <c r="D200">
        <f t="shared" si="9"/>
        <v>194</v>
      </c>
      <c r="E200">
        <f t="shared" si="10"/>
        <v>0.97</v>
      </c>
      <c r="F200">
        <f t="shared" si="11"/>
        <v>0.99957830290346261</v>
      </c>
    </row>
    <row r="201" spans="4:6" x14ac:dyDescent="0.3">
      <c r="D201">
        <f t="shared" si="9"/>
        <v>195</v>
      </c>
      <c r="E201">
        <f t="shared" si="10"/>
        <v>0.97499999999999998</v>
      </c>
      <c r="F201">
        <f t="shared" si="11"/>
        <v>0.99975591896509641</v>
      </c>
    </row>
    <row r="202" spans="4:6" x14ac:dyDescent="0.3">
      <c r="D202">
        <f t="shared" si="9"/>
        <v>196</v>
      </c>
      <c r="E202">
        <f t="shared" si="10"/>
        <v>0.98</v>
      </c>
      <c r="F202">
        <f t="shared" si="11"/>
        <v>0.99987501562304715</v>
      </c>
    </row>
    <row r="203" spans="4:6" x14ac:dyDescent="0.3">
      <c r="D203">
        <f t="shared" si="9"/>
        <v>197</v>
      </c>
      <c r="E203">
        <f t="shared" si="10"/>
        <v>0.98499999999999999</v>
      </c>
      <c r="F203">
        <f t="shared" si="11"/>
        <v>0.99994726840576753</v>
      </c>
    </row>
    <row r="204" spans="4:6" x14ac:dyDescent="0.3">
      <c r="D204">
        <f t="shared" si="9"/>
        <v>198</v>
      </c>
      <c r="E204">
        <f t="shared" si="10"/>
        <v>0.99</v>
      </c>
      <c r="F204">
        <f t="shared" si="11"/>
        <v>0.99998437524413675</v>
      </c>
    </row>
    <row r="205" spans="4:6" x14ac:dyDescent="0.3">
      <c r="D205">
        <f t="shared" si="9"/>
        <v>199</v>
      </c>
      <c r="E205">
        <f t="shared" si="10"/>
        <v>0.995</v>
      </c>
      <c r="F205">
        <f t="shared" si="11"/>
        <v>0.99999804687881477</v>
      </c>
    </row>
    <row r="206" spans="4:6" x14ac:dyDescent="0.3">
      <c r="D206">
        <f t="shared" si="9"/>
        <v>200</v>
      </c>
      <c r="E206">
        <f t="shared" si="10"/>
        <v>1</v>
      </c>
      <c r="F206">
        <f t="shared" si="11"/>
        <v>1</v>
      </c>
    </row>
    <row r="207" spans="4:6" x14ac:dyDescent="0.3">
      <c r="D207">
        <f t="shared" si="9"/>
        <v>201</v>
      </c>
      <c r="E207">
        <f t="shared" si="10"/>
        <v>1.0049999999999999</v>
      </c>
      <c r="F207">
        <f t="shared" si="11"/>
        <v>1</v>
      </c>
    </row>
    <row r="208" spans="4:6" x14ac:dyDescent="0.3">
      <c r="D208">
        <f t="shared" si="9"/>
        <v>202</v>
      </c>
      <c r="E208">
        <f t="shared" si="10"/>
        <v>1.01</v>
      </c>
      <c r="F208">
        <f t="shared" si="11"/>
        <v>1</v>
      </c>
    </row>
    <row r="209" spans="4:6" x14ac:dyDescent="0.3">
      <c r="D209">
        <f t="shared" si="9"/>
        <v>203</v>
      </c>
      <c r="E209">
        <f t="shared" si="10"/>
        <v>1.0149999999999999</v>
      </c>
      <c r="F209">
        <f t="shared" si="11"/>
        <v>1</v>
      </c>
    </row>
    <row r="210" spans="4:6" x14ac:dyDescent="0.3">
      <c r="D210">
        <f t="shared" si="9"/>
        <v>204</v>
      </c>
      <c r="E210">
        <f t="shared" si="10"/>
        <v>1.02</v>
      </c>
      <c r="F210">
        <f t="shared" si="11"/>
        <v>1</v>
      </c>
    </row>
    <row r="211" spans="4:6" x14ac:dyDescent="0.3">
      <c r="D211">
        <f t="shared" si="9"/>
        <v>205</v>
      </c>
      <c r="E211">
        <f t="shared" si="10"/>
        <v>1.0249999999999999</v>
      </c>
      <c r="F211">
        <f t="shared" si="11"/>
        <v>1</v>
      </c>
    </row>
    <row r="212" spans="4:6" x14ac:dyDescent="0.3">
      <c r="D212">
        <f t="shared" si="9"/>
        <v>206</v>
      </c>
      <c r="E212">
        <f t="shared" si="10"/>
        <v>1.03</v>
      </c>
      <c r="F212">
        <f t="shared" si="11"/>
        <v>1</v>
      </c>
    </row>
    <row r="213" spans="4:6" x14ac:dyDescent="0.3">
      <c r="D213">
        <f t="shared" si="9"/>
        <v>207</v>
      </c>
      <c r="E213">
        <f t="shared" si="10"/>
        <v>1.0349999999999999</v>
      </c>
      <c r="F213">
        <f t="shared" si="11"/>
        <v>1</v>
      </c>
    </row>
    <row r="214" spans="4:6" x14ac:dyDescent="0.3">
      <c r="D214">
        <f t="shared" si="9"/>
        <v>208</v>
      </c>
      <c r="E214">
        <f t="shared" si="10"/>
        <v>1.04</v>
      </c>
      <c r="F214">
        <f t="shared" si="11"/>
        <v>1</v>
      </c>
    </row>
    <row r="215" spans="4:6" x14ac:dyDescent="0.3">
      <c r="D215">
        <f t="shared" si="9"/>
        <v>209</v>
      </c>
      <c r="E215">
        <f t="shared" si="10"/>
        <v>1.0449999999999999</v>
      </c>
      <c r="F215">
        <f t="shared" si="11"/>
        <v>1</v>
      </c>
    </row>
    <row r="216" spans="4:6" x14ac:dyDescent="0.3">
      <c r="D216">
        <f t="shared" si="9"/>
        <v>210</v>
      </c>
      <c r="E216">
        <f t="shared" si="10"/>
        <v>1.05</v>
      </c>
      <c r="F216">
        <f t="shared" si="11"/>
        <v>1</v>
      </c>
    </row>
    <row r="217" spans="4:6" x14ac:dyDescent="0.3">
      <c r="D217">
        <f t="shared" si="9"/>
        <v>211</v>
      </c>
      <c r="E217">
        <f t="shared" si="10"/>
        <v>1.0549999999999999</v>
      </c>
      <c r="F217">
        <f t="shared" si="11"/>
        <v>1</v>
      </c>
    </row>
    <row r="218" spans="4:6" x14ac:dyDescent="0.3">
      <c r="D218">
        <f t="shared" si="9"/>
        <v>212</v>
      </c>
      <c r="E218">
        <f t="shared" si="10"/>
        <v>1.06</v>
      </c>
      <c r="F218">
        <f t="shared" si="11"/>
        <v>1</v>
      </c>
    </row>
    <row r="219" spans="4:6" x14ac:dyDescent="0.3">
      <c r="D219">
        <f t="shared" si="9"/>
        <v>213</v>
      </c>
      <c r="E219">
        <f t="shared" si="10"/>
        <v>1.0649999999999999</v>
      </c>
      <c r="F219">
        <f t="shared" si="11"/>
        <v>1</v>
      </c>
    </row>
    <row r="220" spans="4:6" x14ac:dyDescent="0.3">
      <c r="D220">
        <f t="shared" si="9"/>
        <v>214</v>
      </c>
      <c r="E220">
        <f t="shared" si="10"/>
        <v>1.07</v>
      </c>
      <c r="F220">
        <f t="shared" si="11"/>
        <v>1</v>
      </c>
    </row>
    <row r="221" spans="4:6" x14ac:dyDescent="0.3">
      <c r="D221">
        <f t="shared" si="9"/>
        <v>215</v>
      </c>
      <c r="E221">
        <f t="shared" si="10"/>
        <v>1.075</v>
      </c>
      <c r="F221">
        <f t="shared" si="11"/>
        <v>1</v>
      </c>
    </row>
    <row r="222" spans="4:6" x14ac:dyDescent="0.3">
      <c r="D222">
        <f t="shared" si="9"/>
        <v>216</v>
      </c>
      <c r="E222">
        <f t="shared" si="10"/>
        <v>1.08</v>
      </c>
      <c r="F222">
        <f t="shared" si="11"/>
        <v>1</v>
      </c>
    </row>
    <row r="223" spans="4:6" x14ac:dyDescent="0.3">
      <c r="D223">
        <f t="shared" si="9"/>
        <v>217</v>
      </c>
      <c r="E223">
        <f t="shared" si="10"/>
        <v>1.085</v>
      </c>
      <c r="F223">
        <f t="shared" si="11"/>
        <v>1</v>
      </c>
    </row>
    <row r="224" spans="4:6" x14ac:dyDescent="0.3">
      <c r="D224">
        <f t="shared" si="9"/>
        <v>218</v>
      </c>
      <c r="E224">
        <f t="shared" si="10"/>
        <v>1.0900000000000001</v>
      </c>
      <c r="F224">
        <f t="shared" si="11"/>
        <v>1</v>
      </c>
    </row>
    <row r="225" spans="4:6" x14ac:dyDescent="0.3">
      <c r="D225">
        <f t="shared" si="9"/>
        <v>219</v>
      </c>
      <c r="E225">
        <f t="shared" si="10"/>
        <v>1.095</v>
      </c>
      <c r="F225">
        <f t="shared" si="11"/>
        <v>1</v>
      </c>
    </row>
    <row r="226" spans="4:6" x14ac:dyDescent="0.3">
      <c r="D226">
        <f t="shared" si="9"/>
        <v>220</v>
      </c>
      <c r="E226">
        <f t="shared" si="10"/>
        <v>1.1000000000000001</v>
      </c>
      <c r="F226">
        <f t="shared" si="11"/>
        <v>1</v>
      </c>
    </row>
    <row r="227" spans="4:6" x14ac:dyDescent="0.3">
      <c r="D227">
        <f t="shared" si="9"/>
        <v>221</v>
      </c>
      <c r="E227">
        <f t="shared" si="10"/>
        <v>1.105</v>
      </c>
      <c r="F227">
        <f t="shared" si="11"/>
        <v>1</v>
      </c>
    </row>
    <row r="228" spans="4:6" x14ac:dyDescent="0.3">
      <c r="D228">
        <f t="shared" si="9"/>
        <v>222</v>
      </c>
      <c r="E228">
        <f t="shared" si="10"/>
        <v>1.1100000000000001</v>
      </c>
      <c r="F228">
        <f t="shared" si="11"/>
        <v>1</v>
      </c>
    </row>
    <row r="229" spans="4:6" x14ac:dyDescent="0.3">
      <c r="D229">
        <f t="shared" si="9"/>
        <v>223</v>
      </c>
      <c r="E229">
        <f t="shared" si="10"/>
        <v>1.115</v>
      </c>
      <c r="F229">
        <f t="shared" si="11"/>
        <v>1</v>
      </c>
    </row>
    <row r="230" spans="4:6" x14ac:dyDescent="0.3">
      <c r="D230">
        <f t="shared" si="9"/>
        <v>224</v>
      </c>
      <c r="E230">
        <f t="shared" si="10"/>
        <v>1.1200000000000001</v>
      </c>
      <c r="F230">
        <f t="shared" si="11"/>
        <v>1</v>
      </c>
    </row>
    <row r="231" spans="4:6" x14ac:dyDescent="0.3">
      <c r="D231">
        <f t="shared" si="9"/>
        <v>225</v>
      </c>
      <c r="E231">
        <f t="shared" si="10"/>
        <v>1.125</v>
      </c>
      <c r="F231">
        <f t="shared" si="11"/>
        <v>1</v>
      </c>
    </row>
    <row r="232" spans="4:6" x14ac:dyDescent="0.3">
      <c r="D232">
        <f t="shared" si="9"/>
        <v>226</v>
      </c>
      <c r="E232">
        <f t="shared" si="10"/>
        <v>1.1299999999999999</v>
      </c>
      <c r="F232">
        <f t="shared" si="11"/>
        <v>1</v>
      </c>
    </row>
    <row r="233" spans="4:6" x14ac:dyDescent="0.3">
      <c r="D233">
        <f t="shared" si="9"/>
        <v>227</v>
      </c>
      <c r="E233">
        <f t="shared" si="10"/>
        <v>1.135</v>
      </c>
      <c r="F233">
        <f t="shared" si="11"/>
        <v>1</v>
      </c>
    </row>
    <row r="234" spans="4:6" x14ac:dyDescent="0.3">
      <c r="D234">
        <f t="shared" si="9"/>
        <v>228</v>
      </c>
      <c r="E234">
        <f t="shared" si="10"/>
        <v>1.1399999999999999</v>
      </c>
      <c r="F234">
        <f t="shared" si="11"/>
        <v>1</v>
      </c>
    </row>
    <row r="235" spans="4:6" x14ac:dyDescent="0.3">
      <c r="D235">
        <f t="shared" si="9"/>
        <v>229</v>
      </c>
      <c r="E235">
        <f t="shared" si="10"/>
        <v>1.145</v>
      </c>
      <c r="F235">
        <f t="shared" si="11"/>
        <v>1</v>
      </c>
    </row>
    <row r="236" spans="4:6" x14ac:dyDescent="0.3">
      <c r="D236">
        <f t="shared" si="9"/>
        <v>230</v>
      </c>
      <c r="E236">
        <f t="shared" si="10"/>
        <v>1.1499999999999999</v>
      </c>
      <c r="F236">
        <f t="shared" si="11"/>
        <v>1</v>
      </c>
    </row>
    <row r="237" spans="4:6" x14ac:dyDescent="0.3">
      <c r="D237">
        <f t="shared" si="9"/>
        <v>231</v>
      </c>
      <c r="E237">
        <f t="shared" si="10"/>
        <v>1.155</v>
      </c>
      <c r="F237">
        <f t="shared" si="11"/>
        <v>1</v>
      </c>
    </row>
    <row r="238" spans="4:6" x14ac:dyDescent="0.3">
      <c r="D238">
        <f t="shared" si="9"/>
        <v>232</v>
      </c>
      <c r="E238">
        <f t="shared" si="10"/>
        <v>1.1599999999999999</v>
      </c>
      <c r="F238">
        <f t="shared" si="11"/>
        <v>1</v>
      </c>
    </row>
    <row r="239" spans="4:6" x14ac:dyDescent="0.3">
      <c r="D239">
        <f t="shared" ref="D239:D246" si="12">+D238+1</f>
        <v>233</v>
      </c>
      <c r="E239">
        <f t="shared" si="10"/>
        <v>1.165</v>
      </c>
      <c r="F239">
        <f t="shared" si="11"/>
        <v>1</v>
      </c>
    </row>
    <row r="240" spans="4:6" x14ac:dyDescent="0.3">
      <c r="D240">
        <f t="shared" si="12"/>
        <v>234</v>
      </c>
      <c r="E240">
        <f t="shared" si="10"/>
        <v>1.17</v>
      </c>
      <c r="F240">
        <f t="shared" si="11"/>
        <v>1</v>
      </c>
    </row>
    <row r="241" spans="4:6" x14ac:dyDescent="0.3">
      <c r="D241">
        <f t="shared" si="12"/>
        <v>235</v>
      </c>
      <c r="E241">
        <f t="shared" si="10"/>
        <v>1.175</v>
      </c>
      <c r="F241">
        <f t="shared" si="11"/>
        <v>1</v>
      </c>
    </row>
    <row r="242" spans="4:6" x14ac:dyDescent="0.3">
      <c r="D242">
        <f t="shared" si="12"/>
        <v>236</v>
      </c>
      <c r="E242">
        <f t="shared" si="10"/>
        <v>1.18</v>
      </c>
      <c r="F242">
        <f t="shared" si="11"/>
        <v>1</v>
      </c>
    </row>
    <row r="243" spans="4:6" x14ac:dyDescent="0.3">
      <c r="D243">
        <f t="shared" si="12"/>
        <v>237</v>
      </c>
      <c r="E243">
        <f t="shared" si="10"/>
        <v>1.1850000000000001</v>
      </c>
      <c r="F243">
        <f t="shared" si="11"/>
        <v>1</v>
      </c>
    </row>
    <row r="244" spans="4:6" x14ac:dyDescent="0.3">
      <c r="D244">
        <f t="shared" si="12"/>
        <v>238</v>
      </c>
      <c r="E244">
        <f t="shared" si="10"/>
        <v>1.19</v>
      </c>
      <c r="F244">
        <f t="shared" si="11"/>
        <v>1</v>
      </c>
    </row>
    <row r="245" spans="4:6" x14ac:dyDescent="0.3">
      <c r="D245">
        <f t="shared" si="12"/>
        <v>239</v>
      </c>
      <c r="E245">
        <f t="shared" si="10"/>
        <v>1.1950000000000001</v>
      </c>
      <c r="F245">
        <f t="shared" si="11"/>
        <v>1</v>
      </c>
    </row>
    <row r="246" spans="4:6" x14ac:dyDescent="0.3">
      <c r="D246">
        <f t="shared" si="12"/>
        <v>240</v>
      </c>
      <c r="E246">
        <f t="shared" si="10"/>
        <v>1.2</v>
      </c>
      <c r="F246">
        <f t="shared" si="11"/>
        <v>1</v>
      </c>
    </row>
    <row r="247" spans="4:6" x14ac:dyDescent="0.3">
      <c r="D247">
        <f t="shared" ref="D247:D310" si="13">+D246+1</f>
        <v>241</v>
      </c>
      <c r="E247">
        <f t="shared" si="10"/>
        <v>1.2050000000000001</v>
      </c>
      <c r="F247">
        <f t="shared" si="11"/>
        <v>1</v>
      </c>
    </row>
    <row r="248" spans="4:6" x14ac:dyDescent="0.3">
      <c r="D248">
        <f t="shared" si="13"/>
        <v>242</v>
      </c>
      <c r="E248">
        <f t="shared" si="10"/>
        <v>1.21</v>
      </c>
      <c r="F248">
        <f t="shared" si="11"/>
        <v>1</v>
      </c>
    </row>
    <row r="249" spans="4:6" x14ac:dyDescent="0.3">
      <c r="D249">
        <f t="shared" si="13"/>
        <v>243</v>
      </c>
      <c r="E249">
        <f t="shared" si="10"/>
        <v>1.2150000000000001</v>
      </c>
      <c r="F249">
        <f t="shared" si="11"/>
        <v>1</v>
      </c>
    </row>
    <row r="250" spans="4:6" x14ac:dyDescent="0.3">
      <c r="D250">
        <f t="shared" si="13"/>
        <v>244</v>
      </c>
      <c r="E250">
        <f t="shared" si="10"/>
        <v>1.22</v>
      </c>
      <c r="F250">
        <f t="shared" si="11"/>
        <v>1</v>
      </c>
    </row>
    <row r="251" spans="4:6" x14ac:dyDescent="0.3">
      <c r="D251">
        <f t="shared" si="13"/>
        <v>245</v>
      </c>
      <c r="E251">
        <f t="shared" si="10"/>
        <v>1.2250000000000001</v>
      </c>
      <c r="F251">
        <f t="shared" si="11"/>
        <v>1</v>
      </c>
    </row>
    <row r="252" spans="4:6" x14ac:dyDescent="0.3">
      <c r="D252">
        <f t="shared" si="13"/>
        <v>246</v>
      </c>
      <c r="E252">
        <f t="shared" si="10"/>
        <v>1.23</v>
      </c>
      <c r="F252">
        <f t="shared" si="11"/>
        <v>1</v>
      </c>
    </row>
    <row r="253" spans="4:6" x14ac:dyDescent="0.3">
      <c r="D253">
        <f t="shared" si="13"/>
        <v>247</v>
      </c>
      <c r="E253">
        <f t="shared" si="10"/>
        <v>1.2350000000000001</v>
      </c>
      <c r="F253">
        <f t="shared" si="11"/>
        <v>1</v>
      </c>
    </row>
    <row r="254" spans="4:6" x14ac:dyDescent="0.3">
      <c r="D254">
        <f t="shared" si="13"/>
        <v>248</v>
      </c>
      <c r="E254">
        <f t="shared" si="10"/>
        <v>1.24</v>
      </c>
      <c r="F254">
        <f t="shared" si="11"/>
        <v>1</v>
      </c>
    </row>
    <row r="255" spans="4:6" x14ac:dyDescent="0.3">
      <c r="D255">
        <f t="shared" si="13"/>
        <v>249</v>
      </c>
      <c r="E255">
        <f t="shared" si="10"/>
        <v>1.2450000000000001</v>
      </c>
      <c r="F255">
        <f t="shared" si="11"/>
        <v>1</v>
      </c>
    </row>
    <row r="256" spans="4:6" x14ac:dyDescent="0.3">
      <c r="D256">
        <f t="shared" si="13"/>
        <v>250</v>
      </c>
      <c r="E256">
        <f t="shared" si="10"/>
        <v>1.25</v>
      </c>
      <c r="F256">
        <f t="shared" si="11"/>
        <v>1</v>
      </c>
    </row>
    <row r="257" spans="4:6" x14ac:dyDescent="0.3">
      <c r="D257">
        <f t="shared" si="13"/>
        <v>251</v>
      </c>
      <c r="E257">
        <f t="shared" si="10"/>
        <v>1.2549999999999999</v>
      </c>
      <c r="F257">
        <f t="shared" si="11"/>
        <v>1</v>
      </c>
    </row>
    <row r="258" spans="4:6" x14ac:dyDescent="0.3">
      <c r="D258">
        <f t="shared" si="13"/>
        <v>252</v>
      </c>
      <c r="E258">
        <f t="shared" si="10"/>
        <v>1.26</v>
      </c>
      <c r="F258">
        <f t="shared" si="11"/>
        <v>1</v>
      </c>
    </row>
    <row r="259" spans="4:6" x14ac:dyDescent="0.3">
      <c r="D259">
        <f t="shared" si="13"/>
        <v>253</v>
      </c>
      <c r="E259">
        <f t="shared" si="10"/>
        <v>1.2649999999999999</v>
      </c>
      <c r="F259">
        <f t="shared" si="11"/>
        <v>1</v>
      </c>
    </row>
    <row r="260" spans="4:6" x14ac:dyDescent="0.3">
      <c r="D260">
        <f t="shared" si="13"/>
        <v>254</v>
      </c>
      <c r="E260">
        <f t="shared" si="10"/>
        <v>1.27</v>
      </c>
      <c r="F260">
        <f t="shared" si="11"/>
        <v>1</v>
      </c>
    </row>
    <row r="261" spans="4:6" x14ac:dyDescent="0.3">
      <c r="D261">
        <f t="shared" si="13"/>
        <v>255</v>
      </c>
      <c r="E261">
        <f t="shared" si="10"/>
        <v>1.2749999999999999</v>
      </c>
      <c r="F261">
        <f t="shared" si="11"/>
        <v>1</v>
      </c>
    </row>
    <row r="262" spans="4:6" x14ac:dyDescent="0.3">
      <c r="D262">
        <f t="shared" si="13"/>
        <v>256</v>
      </c>
      <c r="E262">
        <f t="shared" si="10"/>
        <v>1.28</v>
      </c>
      <c r="F262">
        <f t="shared" si="11"/>
        <v>1</v>
      </c>
    </row>
    <row r="263" spans="4:6" x14ac:dyDescent="0.3">
      <c r="D263">
        <f t="shared" si="13"/>
        <v>257</v>
      </c>
      <c r="E263">
        <f t="shared" ref="E263:E326" si="14">+D263/$B$9</f>
        <v>1.2849999999999999</v>
      </c>
      <c r="F263">
        <f t="shared" ref="F263:F326" si="15">IF(F262=1,1,1/(1+((1-E263)/$B$5)^$B$6))</f>
        <v>1</v>
      </c>
    </row>
    <row r="264" spans="4:6" x14ac:dyDescent="0.3">
      <c r="D264">
        <f t="shared" si="13"/>
        <v>258</v>
      </c>
      <c r="E264">
        <f t="shared" si="14"/>
        <v>1.29</v>
      </c>
      <c r="F264">
        <f t="shared" si="15"/>
        <v>1</v>
      </c>
    </row>
    <row r="265" spans="4:6" x14ac:dyDescent="0.3">
      <c r="D265">
        <f t="shared" si="13"/>
        <v>259</v>
      </c>
      <c r="E265">
        <f t="shared" si="14"/>
        <v>1.2949999999999999</v>
      </c>
      <c r="F265">
        <f t="shared" si="15"/>
        <v>1</v>
      </c>
    </row>
    <row r="266" spans="4:6" x14ac:dyDescent="0.3">
      <c r="D266">
        <f t="shared" si="13"/>
        <v>260</v>
      </c>
      <c r="E266">
        <f t="shared" si="14"/>
        <v>1.3</v>
      </c>
      <c r="F266">
        <f t="shared" si="15"/>
        <v>1</v>
      </c>
    </row>
    <row r="267" spans="4:6" x14ac:dyDescent="0.3">
      <c r="D267">
        <f t="shared" si="13"/>
        <v>261</v>
      </c>
      <c r="E267">
        <f t="shared" si="14"/>
        <v>1.3049999999999999</v>
      </c>
      <c r="F267">
        <f t="shared" si="15"/>
        <v>1</v>
      </c>
    </row>
    <row r="268" spans="4:6" x14ac:dyDescent="0.3">
      <c r="D268">
        <f t="shared" si="13"/>
        <v>262</v>
      </c>
      <c r="E268">
        <f t="shared" si="14"/>
        <v>1.31</v>
      </c>
      <c r="F268">
        <f t="shared" si="15"/>
        <v>1</v>
      </c>
    </row>
    <row r="269" spans="4:6" x14ac:dyDescent="0.3">
      <c r="D269">
        <f t="shared" si="13"/>
        <v>263</v>
      </c>
      <c r="E269">
        <f t="shared" si="14"/>
        <v>1.3149999999999999</v>
      </c>
      <c r="F269">
        <f t="shared" si="15"/>
        <v>1</v>
      </c>
    </row>
    <row r="270" spans="4:6" x14ac:dyDescent="0.3">
      <c r="D270">
        <f t="shared" si="13"/>
        <v>264</v>
      </c>
      <c r="E270">
        <f t="shared" si="14"/>
        <v>1.32</v>
      </c>
      <c r="F270">
        <f t="shared" si="15"/>
        <v>1</v>
      </c>
    </row>
    <row r="271" spans="4:6" x14ac:dyDescent="0.3">
      <c r="D271">
        <f t="shared" si="13"/>
        <v>265</v>
      </c>
      <c r="E271">
        <f t="shared" si="14"/>
        <v>1.325</v>
      </c>
      <c r="F271">
        <f t="shared" si="15"/>
        <v>1</v>
      </c>
    </row>
    <row r="272" spans="4:6" x14ac:dyDescent="0.3">
      <c r="D272">
        <f t="shared" si="13"/>
        <v>266</v>
      </c>
      <c r="E272">
        <f t="shared" si="14"/>
        <v>1.33</v>
      </c>
      <c r="F272">
        <f t="shared" si="15"/>
        <v>1</v>
      </c>
    </row>
    <row r="273" spans="4:6" x14ac:dyDescent="0.3">
      <c r="D273">
        <f t="shared" si="13"/>
        <v>267</v>
      </c>
      <c r="E273">
        <f t="shared" si="14"/>
        <v>1.335</v>
      </c>
      <c r="F273">
        <f t="shared" si="15"/>
        <v>1</v>
      </c>
    </row>
    <row r="274" spans="4:6" x14ac:dyDescent="0.3">
      <c r="D274">
        <f t="shared" si="13"/>
        <v>268</v>
      </c>
      <c r="E274">
        <f t="shared" si="14"/>
        <v>1.34</v>
      </c>
      <c r="F274">
        <f t="shared" si="15"/>
        <v>1</v>
      </c>
    </row>
    <row r="275" spans="4:6" x14ac:dyDescent="0.3">
      <c r="D275">
        <f t="shared" si="13"/>
        <v>269</v>
      </c>
      <c r="E275">
        <f t="shared" si="14"/>
        <v>1.345</v>
      </c>
      <c r="F275">
        <f t="shared" si="15"/>
        <v>1</v>
      </c>
    </row>
    <row r="276" spans="4:6" x14ac:dyDescent="0.3">
      <c r="D276">
        <f t="shared" si="13"/>
        <v>270</v>
      </c>
      <c r="E276">
        <f t="shared" si="14"/>
        <v>1.35</v>
      </c>
      <c r="F276">
        <f t="shared" si="15"/>
        <v>1</v>
      </c>
    </row>
    <row r="277" spans="4:6" x14ac:dyDescent="0.3">
      <c r="D277">
        <f t="shared" si="13"/>
        <v>271</v>
      </c>
      <c r="E277">
        <f t="shared" si="14"/>
        <v>1.355</v>
      </c>
      <c r="F277">
        <f t="shared" si="15"/>
        <v>1</v>
      </c>
    </row>
    <row r="278" spans="4:6" x14ac:dyDescent="0.3">
      <c r="D278">
        <f t="shared" si="13"/>
        <v>272</v>
      </c>
      <c r="E278">
        <f t="shared" si="14"/>
        <v>1.36</v>
      </c>
      <c r="F278">
        <f t="shared" si="15"/>
        <v>1</v>
      </c>
    </row>
    <row r="279" spans="4:6" x14ac:dyDescent="0.3">
      <c r="D279">
        <f t="shared" si="13"/>
        <v>273</v>
      </c>
      <c r="E279">
        <f t="shared" si="14"/>
        <v>1.365</v>
      </c>
      <c r="F279">
        <f t="shared" si="15"/>
        <v>1</v>
      </c>
    </row>
    <row r="280" spans="4:6" x14ac:dyDescent="0.3">
      <c r="D280">
        <f t="shared" si="13"/>
        <v>274</v>
      </c>
      <c r="E280">
        <f t="shared" si="14"/>
        <v>1.37</v>
      </c>
      <c r="F280">
        <f t="shared" si="15"/>
        <v>1</v>
      </c>
    </row>
    <row r="281" spans="4:6" x14ac:dyDescent="0.3">
      <c r="D281">
        <f t="shared" si="13"/>
        <v>275</v>
      </c>
      <c r="E281">
        <f t="shared" si="14"/>
        <v>1.375</v>
      </c>
      <c r="F281">
        <f t="shared" si="15"/>
        <v>1</v>
      </c>
    </row>
    <row r="282" spans="4:6" x14ac:dyDescent="0.3">
      <c r="D282">
        <f t="shared" si="13"/>
        <v>276</v>
      </c>
      <c r="E282">
        <f t="shared" si="14"/>
        <v>1.38</v>
      </c>
      <c r="F282">
        <f t="shared" si="15"/>
        <v>1</v>
      </c>
    </row>
    <row r="283" spans="4:6" x14ac:dyDescent="0.3">
      <c r="D283">
        <f t="shared" si="13"/>
        <v>277</v>
      </c>
      <c r="E283">
        <f t="shared" si="14"/>
        <v>1.385</v>
      </c>
      <c r="F283">
        <f t="shared" si="15"/>
        <v>1</v>
      </c>
    </row>
    <row r="284" spans="4:6" x14ac:dyDescent="0.3">
      <c r="D284">
        <f t="shared" si="13"/>
        <v>278</v>
      </c>
      <c r="E284">
        <f t="shared" si="14"/>
        <v>1.39</v>
      </c>
      <c r="F284">
        <f t="shared" si="15"/>
        <v>1</v>
      </c>
    </row>
    <row r="285" spans="4:6" x14ac:dyDescent="0.3">
      <c r="D285">
        <f t="shared" si="13"/>
        <v>279</v>
      </c>
      <c r="E285">
        <f t="shared" si="14"/>
        <v>1.395</v>
      </c>
      <c r="F285">
        <f t="shared" si="15"/>
        <v>1</v>
      </c>
    </row>
    <row r="286" spans="4:6" x14ac:dyDescent="0.3">
      <c r="D286">
        <f t="shared" si="13"/>
        <v>280</v>
      </c>
      <c r="E286">
        <f t="shared" si="14"/>
        <v>1.4</v>
      </c>
      <c r="F286">
        <f t="shared" si="15"/>
        <v>1</v>
      </c>
    </row>
    <row r="287" spans="4:6" x14ac:dyDescent="0.3">
      <c r="D287">
        <f t="shared" si="13"/>
        <v>281</v>
      </c>
      <c r="E287">
        <f t="shared" si="14"/>
        <v>1.405</v>
      </c>
      <c r="F287">
        <f t="shared" si="15"/>
        <v>1</v>
      </c>
    </row>
    <row r="288" spans="4:6" x14ac:dyDescent="0.3">
      <c r="D288">
        <f t="shared" si="13"/>
        <v>282</v>
      </c>
      <c r="E288">
        <f t="shared" si="14"/>
        <v>1.41</v>
      </c>
      <c r="F288">
        <f t="shared" si="15"/>
        <v>1</v>
      </c>
    </row>
    <row r="289" spans="4:6" x14ac:dyDescent="0.3">
      <c r="D289">
        <f t="shared" si="13"/>
        <v>283</v>
      </c>
      <c r="E289">
        <f t="shared" si="14"/>
        <v>1.415</v>
      </c>
      <c r="F289">
        <f t="shared" si="15"/>
        <v>1</v>
      </c>
    </row>
    <row r="290" spans="4:6" x14ac:dyDescent="0.3">
      <c r="D290">
        <f t="shared" si="13"/>
        <v>284</v>
      </c>
      <c r="E290">
        <f t="shared" si="14"/>
        <v>1.42</v>
      </c>
      <c r="F290">
        <f t="shared" si="15"/>
        <v>1</v>
      </c>
    </row>
    <row r="291" spans="4:6" x14ac:dyDescent="0.3">
      <c r="D291">
        <f t="shared" si="13"/>
        <v>285</v>
      </c>
      <c r="E291">
        <f t="shared" si="14"/>
        <v>1.425</v>
      </c>
      <c r="F291">
        <f t="shared" si="15"/>
        <v>1</v>
      </c>
    </row>
    <row r="292" spans="4:6" x14ac:dyDescent="0.3">
      <c r="D292">
        <f t="shared" si="13"/>
        <v>286</v>
      </c>
      <c r="E292">
        <f t="shared" si="14"/>
        <v>1.43</v>
      </c>
      <c r="F292">
        <f t="shared" si="15"/>
        <v>1</v>
      </c>
    </row>
    <row r="293" spans="4:6" x14ac:dyDescent="0.3">
      <c r="D293">
        <f t="shared" si="13"/>
        <v>287</v>
      </c>
      <c r="E293">
        <f t="shared" si="14"/>
        <v>1.4350000000000001</v>
      </c>
      <c r="F293">
        <f t="shared" si="15"/>
        <v>1</v>
      </c>
    </row>
    <row r="294" spans="4:6" x14ac:dyDescent="0.3">
      <c r="D294">
        <f t="shared" si="13"/>
        <v>288</v>
      </c>
      <c r="E294">
        <f t="shared" si="14"/>
        <v>1.44</v>
      </c>
      <c r="F294">
        <f t="shared" si="15"/>
        <v>1</v>
      </c>
    </row>
    <row r="295" spans="4:6" x14ac:dyDescent="0.3">
      <c r="D295">
        <f t="shared" si="13"/>
        <v>289</v>
      </c>
      <c r="E295">
        <f t="shared" si="14"/>
        <v>1.4450000000000001</v>
      </c>
      <c r="F295">
        <f t="shared" si="15"/>
        <v>1</v>
      </c>
    </row>
    <row r="296" spans="4:6" x14ac:dyDescent="0.3">
      <c r="D296">
        <f t="shared" si="13"/>
        <v>290</v>
      </c>
      <c r="E296">
        <f t="shared" si="14"/>
        <v>1.45</v>
      </c>
      <c r="F296">
        <f t="shared" si="15"/>
        <v>1</v>
      </c>
    </row>
    <row r="297" spans="4:6" x14ac:dyDescent="0.3">
      <c r="D297">
        <f t="shared" si="13"/>
        <v>291</v>
      </c>
      <c r="E297">
        <f t="shared" si="14"/>
        <v>1.4550000000000001</v>
      </c>
      <c r="F297">
        <f t="shared" si="15"/>
        <v>1</v>
      </c>
    </row>
    <row r="298" spans="4:6" x14ac:dyDescent="0.3">
      <c r="D298">
        <f t="shared" si="13"/>
        <v>292</v>
      </c>
      <c r="E298">
        <f t="shared" si="14"/>
        <v>1.46</v>
      </c>
      <c r="F298">
        <f t="shared" si="15"/>
        <v>1</v>
      </c>
    </row>
    <row r="299" spans="4:6" x14ac:dyDescent="0.3">
      <c r="D299">
        <f t="shared" si="13"/>
        <v>293</v>
      </c>
      <c r="E299">
        <f t="shared" si="14"/>
        <v>1.4650000000000001</v>
      </c>
      <c r="F299">
        <f t="shared" si="15"/>
        <v>1</v>
      </c>
    </row>
    <row r="300" spans="4:6" x14ac:dyDescent="0.3">
      <c r="D300">
        <f t="shared" si="13"/>
        <v>294</v>
      </c>
      <c r="E300">
        <f t="shared" si="14"/>
        <v>1.47</v>
      </c>
      <c r="F300">
        <f t="shared" si="15"/>
        <v>1</v>
      </c>
    </row>
    <row r="301" spans="4:6" x14ac:dyDescent="0.3">
      <c r="D301">
        <f t="shared" si="13"/>
        <v>295</v>
      </c>
      <c r="E301">
        <f t="shared" si="14"/>
        <v>1.4750000000000001</v>
      </c>
      <c r="F301">
        <f t="shared" si="15"/>
        <v>1</v>
      </c>
    </row>
    <row r="302" spans="4:6" x14ac:dyDescent="0.3">
      <c r="D302">
        <f t="shared" si="13"/>
        <v>296</v>
      </c>
      <c r="E302">
        <f t="shared" si="14"/>
        <v>1.48</v>
      </c>
      <c r="F302">
        <f t="shared" si="15"/>
        <v>1</v>
      </c>
    </row>
    <row r="303" spans="4:6" x14ac:dyDescent="0.3">
      <c r="D303">
        <f t="shared" si="13"/>
        <v>297</v>
      </c>
      <c r="E303">
        <f t="shared" si="14"/>
        <v>1.4850000000000001</v>
      </c>
      <c r="F303">
        <f t="shared" si="15"/>
        <v>1</v>
      </c>
    </row>
    <row r="304" spans="4:6" x14ac:dyDescent="0.3">
      <c r="D304">
        <f t="shared" si="13"/>
        <v>298</v>
      </c>
      <c r="E304">
        <f t="shared" si="14"/>
        <v>1.49</v>
      </c>
      <c r="F304">
        <f t="shared" si="15"/>
        <v>1</v>
      </c>
    </row>
    <row r="305" spans="4:6" x14ac:dyDescent="0.3">
      <c r="D305">
        <f t="shared" si="13"/>
        <v>299</v>
      </c>
      <c r="E305">
        <f t="shared" si="14"/>
        <v>1.4950000000000001</v>
      </c>
      <c r="F305">
        <f t="shared" si="15"/>
        <v>1</v>
      </c>
    </row>
    <row r="306" spans="4:6" x14ac:dyDescent="0.3">
      <c r="D306">
        <f t="shared" si="13"/>
        <v>300</v>
      </c>
      <c r="E306">
        <f t="shared" si="14"/>
        <v>1.5</v>
      </c>
      <c r="F306">
        <f t="shared" si="15"/>
        <v>1</v>
      </c>
    </row>
    <row r="307" spans="4:6" x14ac:dyDescent="0.3">
      <c r="D307">
        <f t="shared" si="13"/>
        <v>301</v>
      </c>
      <c r="E307">
        <f t="shared" si="14"/>
        <v>1.5049999999999999</v>
      </c>
      <c r="F307">
        <f t="shared" si="15"/>
        <v>1</v>
      </c>
    </row>
    <row r="308" spans="4:6" x14ac:dyDescent="0.3">
      <c r="D308">
        <f t="shared" si="13"/>
        <v>302</v>
      </c>
      <c r="E308">
        <f t="shared" si="14"/>
        <v>1.51</v>
      </c>
      <c r="F308">
        <f t="shared" si="15"/>
        <v>1</v>
      </c>
    </row>
    <row r="309" spans="4:6" x14ac:dyDescent="0.3">
      <c r="D309">
        <f t="shared" si="13"/>
        <v>303</v>
      </c>
      <c r="E309">
        <f t="shared" si="14"/>
        <v>1.5149999999999999</v>
      </c>
      <c r="F309">
        <f t="shared" si="15"/>
        <v>1</v>
      </c>
    </row>
    <row r="310" spans="4:6" x14ac:dyDescent="0.3">
      <c r="D310">
        <f t="shared" si="13"/>
        <v>304</v>
      </c>
      <c r="E310">
        <f t="shared" si="14"/>
        <v>1.52</v>
      </c>
      <c r="F310">
        <f t="shared" si="15"/>
        <v>1</v>
      </c>
    </row>
    <row r="311" spans="4:6" x14ac:dyDescent="0.3">
      <c r="D311">
        <f t="shared" ref="D311:D326" si="16">+D310+1</f>
        <v>305</v>
      </c>
      <c r="E311">
        <f t="shared" si="14"/>
        <v>1.5249999999999999</v>
      </c>
      <c r="F311">
        <f t="shared" si="15"/>
        <v>1</v>
      </c>
    </row>
    <row r="312" spans="4:6" x14ac:dyDescent="0.3">
      <c r="D312">
        <f t="shared" si="16"/>
        <v>306</v>
      </c>
      <c r="E312">
        <f t="shared" si="14"/>
        <v>1.53</v>
      </c>
      <c r="F312">
        <f t="shared" si="15"/>
        <v>1</v>
      </c>
    </row>
    <row r="313" spans="4:6" x14ac:dyDescent="0.3">
      <c r="D313">
        <f t="shared" si="16"/>
        <v>307</v>
      </c>
      <c r="E313">
        <f t="shared" si="14"/>
        <v>1.5349999999999999</v>
      </c>
      <c r="F313">
        <f t="shared" si="15"/>
        <v>1</v>
      </c>
    </row>
    <row r="314" spans="4:6" x14ac:dyDescent="0.3">
      <c r="D314">
        <f t="shared" si="16"/>
        <v>308</v>
      </c>
      <c r="E314">
        <f t="shared" si="14"/>
        <v>1.54</v>
      </c>
      <c r="F314">
        <f t="shared" si="15"/>
        <v>1</v>
      </c>
    </row>
    <row r="315" spans="4:6" x14ac:dyDescent="0.3">
      <c r="D315">
        <f t="shared" si="16"/>
        <v>309</v>
      </c>
      <c r="E315">
        <f t="shared" si="14"/>
        <v>1.5449999999999999</v>
      </c>
      <c r="F315">
        <f t="shared" si="15"/>
        <v>1</v>
      </c>
    </row>
    <row r="316" spans="4:6" x14ac:dyDescent="0.3">
      <c r="D316">
        <f t="shared" si="16"/>
        <v>310</v>
      </c>
      <c r="E316">
        <f t="shared" si="14"/>
        <v>1.55</v>
      </c>
      <c r="F316">
        <f t="shared" si="15"/>
        <v>1</v>
      </c>
    </row>
    <row r="317" spans="4:6" x14ac:dyDescent="0.3">
      <c r="D317">
        <f t="shared" si="16"/>
        <v>311</v>
      </c>
      <c r="E317">
        <f t="shared" si="14"/>
        <v>1.5549999999999999</v>
      </c>
      <c r="F317">
        <f t="shared" si="15"/>
        <v>1</v>
      </c>
    </row>
    <row r="318" spans="4:6" x14ac:dyDescent="0.3">
      <c r="D318">
        <f t="shared" si="16"/>
        <v>312</v>
      </c>
      <c r="E318">
        <f t="shared" si="14"/>
        <v>1.56</v>
      </c>
      <c r="F318">
        <f t="shared" si="15"/>
        <v>1</v>
      </c>
    </row>
    <row r="319" spans="4:6" x14ac:dyDescent="0.3">
      <c r="D319">
        <f t="shared" si="16"/>
        <v>313</v>
      </c>
      <c r="E319">
        <f t="shared" si="14"/>
        <v>1.5649999999999999</v>
      </c>
      <c r="F319">
        <f t="shared" si="15"/>
        <v>1</v>
      </c>
    </row>
    <row r="320" spans="4:6" x14ac:dyDescent="0.3">
      <c r="D320">
        <f t="shared" si="16"/>
        <v>314</v>
      </c>
      <c r="E320">
        <f t="shared" si="14"/>
        <v>1.57</v>
      </c>
      <c r="F320">
        <f t="shared" si="15"/>
        <v>1</v>
      </c>
    </row>
    <row r="321" spans="4:6" x14ac:dyDescent="0.3">
      <c r="D321">
        <f t="shared" si="16"/>
        <v>315</v>
      </c>
      <c r="E321">
        <f t="shared" si="14"/>
        <v>1.575</v>
      </c>
      <c r="F321">
        <f t="shared" si="15"/>
        <v>1</v>
      </c>
    </row>
    <row r="322" spans="4:6" x14ac:dyDescent="0.3">
      <c r="D322">
        <f t="shared" si="16"/>
        <v>316</v>
      </c>
      <c r="E322">
        <f t="shared" si="14"/>
        <v>1.58</v>
      </c>
      <c r="F322">
        <f t="shared" si="15"/>
        <v>1</v>
      </c>
    </row>
    <row r="323" spans="4:6" x14ac:dyDescent="0.3">
      <c r="D323">
        <f t="shared" si="16"/>
        <v>317</v>
      </c>
      <c r="E323">
        <f t="shared" si="14"/>
        <v>1.585</v>
      </c>
      <c r="F323">
        <f t="shared" si="15"/>
        <v>1</v>
      </c>
    </row>
    <row r="324" spans="4:6" x14ac:dyDescent="0.3">
      <c r="D324">
        <f t="shared" si="16"/>
        <v>318</v>
      </c>
      <c r="E324">
        <f t="shared" si="14"/>
        <v>1.59</v>
      </c>
      <c r="F324">
        <f t="shared" si="15"/>
        <v>1</v>
      </c>
    </row>
    <row r="325" spans="4:6" x14ac:dyDescent="0.3">
      <c r="D325">
        <f t="shared" si="16"/>
        <v>319</v>
      </c>
      <c r="E325">
        <f t="shared" si="14"/>
        <v>1.595</v>
      </c>
      <c r="F325">
        <f t="shared" si="15"/>
        <v>1</v>
      </c>
    </row>
    <row r="326" spans="4:6" x14ac:dyDescent="0.3">
      <c r="D326">
        <f t="shared" si="16"/>
        <v>320</v>
      </c>
      <c r="E326">
        <f t="shared" si="14"/>
        <v>1.6</v>
      </c>
      <c r="F326">
        <f t="shared" si="15"/>
        <v>1</v>
      </c>
    </row>
    <row r="327" spans="4:6" x14ac:dyDescent="0.3">
      <c r="D327">
        <f t="shared" ref="D327:D390" si="17">+D326+1</f>
        <v>321</v>
      </c>
      <c r="E327">
        <f t="shared" ref="E327:E390" si="18">+D327/$B$9</f>
        <v>1.605</v>
      </c>
      <c r="F327">
        <f t="shared" ref="F327:F390" si="19">IF(F326=1,1,1/(1+((1-E327)/$B$5)^$B$6))</f>
        <v>1</v>
      </c>
    </row>
    <row r="328" spans="4:6" x14ac:dyDescent="0.3">
      <c r="D328">
        <f t="shared" si="17"/>
        <v>322</v>
      </c>
      <c r="E328">
        <f t="shared" si="18"/>
        <v>1.61</v>
      </c>
      <c r="F328">
        <f t="shared" si="19"/>
        <v>1</v>
      </c>
    </row>
    <row r="329" spans="4:6" x14ac:dyDescent="0.3">
      <c r="D329">
        <f t="shared" si="17"/>
        <v>323</v>
      </c>
      <c r="E329">
        <f t="shared" si="18"/>
        <v>1.615</v>
      </c>
      <c r="F329">
        <f t="shared" si="19"/>
        <v>1</v>
      </c>
    </row>
    <row r="330" spans="4:6" x14ac:dyDescent="0.3">
      <c r="D330">
        <f t="shared" si="17"/>
        <v>324</v>
      </c>
      <c r="E330">
        <f t="shared" si="18"/>
        <v>1.62</v>
      </c>
      <c r="F330">
        <f t="shared" si="19"/>
        <v>1</v>
      </c>
    </row>
    <row r="331" spans="4:6" x14ac:dyDescent="0.3">
      <c r="D331">
        <f t="shared" si="17"/>
        <v>325</v>
      </c>
      <c r="E331">
        <f t="shared" si="18"/>
        <v>1.625</v>
      </c>
      <c r="F331">
        <f t="shared" si="19"/>
        <v>1</v>
      </c>
    </row>
    <row r="332" spans="4:6" x14ac:dyDescent="0.3">
      <c r="D332">
        <f t="shared" si="17"/>
        <v>326</v>
      </c>
      <c r="E332">
        <f t="shared" si="18"/>
        <v>1.63</v>
      </c>
      <c r="F332">
        <f t="shared" si="19"/>
        <v>1</v>
      </c>
    </row>
    <row r="333" spans="4:6" x14ac:dyDescent="0.3">
      <c r="D333">
        <f t="shared" si="17"/>
        <v>327</v>
      </c>
      <c r="E333">
        <f t="shared" si="18"/>
        <v>1.635</v>
      </c>
      <c r="F333">
        <f t="shared" si="19"/>
        <v>1</v>
      </c>
    </row>
    <row r="334" spans="4:6" x14ac:dyDescent="0.3">
      <c r="D334">
        <f t="shared" si="17"/>
        <v>328</v>
      </c>
      <c r="E334">
        <f t="shared" si="18"/>
        <v>1.64</v>
      </c>
      <c r="F334">
        <f t="shared" si="19"/>
        <v>1</v>
      </c>
    </row>
    <row r="335" spans="4:6" x14ac:dyDescent="0.3">
      <c r="D335">
        <f t="shared" si="17"/>
        <v>329</v>
      </c>
      <c r="E335">
        <f t="shared" si="18"/>
        <v>1.645</v>
      </c>
      <c r="F335">
        <f t="shared" si="19"/>
        <v>1</v>
      </c>
    </row>
    <row r="336" spans="4:6" x14ac:dyDescent="0.3">
      <c r="D336">
        <f t="shared" si="17"/>
        <v>330</v>
      </c>
      <c r="E336">
        <f t="shared" si="18"/>
        <v>1.65</v>
      </c>
      <c r="F336">
        <f t="shared" si="19"/>
        <v>1</v>
      </c>
    </row>
    <row r="337" spans="4:6" x14ac:dyDescent="0.3">
      <c r="D337">
        <f t="shared" si="17"/>
        <v>331</v>
      </c>
      <c r="E337">
        <f t="shared" si="18"/>
        <v>1.655</v>
      </c>
      <c r="F337">
        <f t="shared" si="19"/>
        <v>1</v>
      </c>
    </row>
    <row r="338" spans="4:6" x14ac:dyDescent="0.3">
      <c r="D338">
        <f t="shared" si="17"/>
        <v>332</v>
      </c>
      <c r="E338">
        <f t="shared" si="18"/>
        <v>1.66</v>
      </c>
      <c r="F338">
        <f t="shared" si="19"/>
        <v>1</v>
      </c>
    </row>
    <row r="339" spans="4:6" x14ac:dyDescent="0.3">
      <c r="D339">
        <f t="shared" si="17"/>
        <v>333</v>
      </c>
      <c r="E339">
        <f t="shared" si="18"/>
        <v>1.665</v>
      </c>
      <c r="F339">
        <f t="shared" si="19"/>
        <v>1</v>
      </c>
    </row>
    <row r="340" spans="4:6" x14ac:dyDescent="0.3">
      <c r="D340">
        <f t="shared" si="17"/>
        <v>334</v>
      </c>
      <c r="E340">
        <f t="shared" si="18"/>
        <v>1.67</v>
      </c>
      <c r="F340">
        <f t="shared" si="19"/>
        <v>1</v>
      </c>
    </row>
    <row r="341" spans="4:6" x14ac:dyDescent="0.3">
      <c r="D341">
        <f t="shared" si="17"/>
        <v>335</v>
      </c>
      <c r="E341">
        <f t="shared" si="18"/>
        <v>1.675</v>
      </c>
      <c r="F341">
        <f t="shared" si="19"/>
        <v>1</v>
      </c>
    </row>
    <row r="342" spans="4:6" x14ac:dyDescent="0.3">
      <c r="D342">
        <f t="shared" si="17"/>
        <v>336</v>
      </c>
      <c r="E342">
        <f t="shared" si="18"/>
        <v>1.68</v>
      </c>
      <c r="F342">
        <f t="shared" si="19"/>
        <v>1</v>
      </c>
    </row>
    <row r="343" spans="4:6" x14ac:dyDescent="0.3">
      <c r="D343">
        <f t="shared" si="17"/>
        <v>337</v>
      </c>
      <c r="E343">
        <f t="shared" si="18"/>
        <v>1.6850000000000001</v>
      </c>
      <c r="F343">
        <f t="shared" si="19"/>
        <v>1</v>
      </c>
    </row>
    <row r="344" spans="4:6" x14ac:dyDescent="0.3">
      <c r="D344">
        <f t="shared" si="17"/>
        <v>338</v>
      </c>
      <c r="E344">
        <f t="shared" si="18"/>
        <v>1.69</v>
      </c>
      <c r="F344">
        <f t="shared" si="19"/>
        <v>1</v>
      </c>
    </row>
    <row r="345" spans="4:6" x14ac:dyDescent="0.3">
      <c r="D345">
        <f t="shared" si="17"/>
        <v>339</v>
      </c>
      <c r="E345">
        <f t="shared" si="18"/>
        <v>1.6950000000000001</v>
      </c>
      <c r="F345">
        <f t="shared" si="19"/>
        <v>1</v>
      </c>
    </row>
    <row r="346" spans="4:6" x14ac:dyDescent="0.3">
      <c r="D346">
        <f t="shared" si="17"/>
        <v>340</v>
      </c>
      <c r="E346">
        <f t="shared" si="18"/>
        <v>1.7</v>
      </c>
      <c r="F346">
        <f t="shared" si="19"/>
        <v>1</v>
      </c>
    </row>
    <row r="347" spans="4:6" x14ac:dyDescent="0.3">
      <c r="D347">
        <f t="shared" si="17"/>
        <v>341</v>
      </c>
      <c r="E347">
        <f t="shared" si="18"/>
        <v>1.7050000000000001</v>
      </c>
      <c r="F347">
        <f t="shared" si="19"/>
        <v>1</v>
      </c>
    </row>
    <row r="348" spans="4:6" x14ac:dyDescent="0.3">
      <c r="D348">
        <f t="shared" si="17"/>
        <v>342</v>
      </c>
      <c r="E348">
        <f t="shared" si="18"/>
        <v>1.71</v>
      </c>
      <c r="F348">
        <f t="shared" si="19"/>
        <v>1</v>
      </c>
    </row>
    <row r="349" spans="4:6" x14ac:dyDescent="0.3">
      <c r="D349">
        <f t="shared" si="17"/>
        <v>343</v>
      </c>
      <c r="E349">
        <f t="shared" si="18"/>
        <v>1.7150000000000001</v>
      </c>
      <c r="F349">
        <f t="shared" si="19"/>
        <v>1</v>
      </c>
    </row>
    <row r="350" spans="4:6" x14ac:dyDescent="0.3">
      <c r="D350">
        <f t="shared" si="17"/>
        <v>344</v>
      </c>
      <c r="E350">
        <f t="shared" si="18"/>
        <v>1.72</v>
      </c>
      <c r="F350">
        <f t="shared" si="19"/>
        <v>1</v>
      </c>
    </row>
    <row r="351" spans="4:6" x14ac:dyDescent="0.3">
      <c r="D351">
        <f t="shared" si="17"/>
        <v>345</v>
      </c>
      <c r="E351">
        <f t="shared" si="18"/>
        <v>1.7250000000000001</v>
      </c>
      <c r="F351">
        <f t="shared" si="19"/>
        <v>1</v>
      </c>
    </row>
    <row r="352" spans="4:6" x14ac:dyDescent="0.3">
      <c r="D352">
        <f t="shared" si="17"/>
        <v>346</v>
      </c>
      <c r="E352">
        <f t="shared" si="18"/>
        <v>1.73</v>
      </c>
      <c r="F352">
        <f t="shared" si="19"/>
        <v>1</v>
      </c>
    </row>
    <row r="353" spans="4:6" x14ac:dyDescent="0.3">
      <c r="D353">
        <f t="shared" si="17"/>
        <v>347</v>
      </c>
      <c r="E353">
        <f t="shared" si="18"/>
        <v>1.7350000000000001</v>
      </c>
      <c r="F353">
        <f t="shared" si="19"/>
        <v>1</v>
      </c>
    </row>
    <row r="354" spans="4:6" x14ac:dyDescent="0.3">
      <c r="D354">
        <f t="shared" si="17"/>
        <v>348</v>
      </c>
      <c r="E354">
        <f t="shared" si="18"/>
        <v>1.74</v>
      </c>
      <c r="F354">
        <f t="shared" si="19"/>
        <v>1</v>
      </c>
    </row>
    <row r="355" spans="4:6" x14ac:dyDescent="0.3">
      <c r="D355">
        <f t="shared" si="17"/>
        <v>349</v>
      </c>
      <c r="E355">
        <f t="shared" si="18"/>
        <v>1.7450000000000001</v>
      </c>
      <c r="F355">
        <f t="shared" si="19"/>
        <v>1</v>
      </c>
    </row>
    <row r="356" spans="4:6" x14ac:dyDescent="0.3">
      <c r="D356">
        <f t="shared" si="17"/>
        <v>350</v>
      </c>
      <c r="E356">
        <f t="shared" si="18"/>
        <v>1.75</v>
      </c>
      <c r="F356">
        <f t="shared" si="19"/>
        <v>1</v>
      </c>
    </row>
    <row r="357" spans="4:6" x14ac:dyDescent="0.3">
      <c r="D357">
        <f t="shared" si="17"/>
        <v>351</v>
      </c>
      <c r="E357">
        <f t="shared" si="18"/>
        <v>1.7549999999999999</v>
      </c>
      <c r="F357">
        <f t="shared" si="19"/>
        <v>1</v>
      </c>
    </row>
    <row r="358" spans="4:6" x14ac:dyDescent="0.3">
      <c r="D358">
        <f t="shared" si="17"/>
        <v>352</v>
      </c>
      <c r="E358">
        <f t="shared" si="18"/>
        <v>1.76</v>
      </c>
      <c r="F358">
        <f t="shared" si="19"/>
        <v>1</v>
      </c>
    </row>
    <row r="359" spans="4:6" x14ac:dyDescent="0.3">
      <c r="D359">
        <f t="shared" si="17"/>
        <v>353</v>
      </c>
      <c r="E359">
        <f t="shared" si="18"/>
        <v>1.7649999999999999</v>
      </c>
      <c r="F359">
        <f t="shared" si="19"/>
        <v>1</v>
      </c>
    </row>
    <row r="360" spans="4:6" x14ac:dyDescent="0.3">
      <c r="D360">
        <f t="shared" si="17"/>
        <v>354</v>
      </c>
      <c r="E360">
        <f t="shared" si="18"/>
        <v>1.77</v>
      </c>
      <c r="F360">
        <f t="shared" si="19"/>
        <v>1</v>
      </c>
    </row>
    <row r="361" spans="4:6" x14ac:dyDescent="0.3">
      <c r="D361">
        <f t="shared" si="17"/>
        <v>355</v>
      </c>
      <c r="E361">
        <f t="shared" si="18"/>
        <v>1.7749999999999999</v>
      </c>
      <c r="F361">
        <f t="shared" si="19"/>
        <v>1</v>
      </c>
    </row>
    <row r="362" spans="4:6" x14ac:dyDescent="0.3">
      <c r="D362">
        <f t="shared" si="17"/>
        <v>356</v>
      </c>
      <c r="E362">
        <f t="shared" si="18"/>
        <v>1.78</v>
      </c>
      <c r="F362">
        <f t="shared" si="19"/>
        <v>1</v>
      </c>
    </row>
    <row r="363" spans="4:6" x14ac:dyDescent="0.3">
      <c r="D363">
        <f t="shared" si="17"/>
        <v>357</v>
      </c>
      <c r="E363">
        <f t="shared" si="18"/>
        <v>1.7849999999999999</v>
      </c>
      <c r="F363">
        <f t="shared" si="19"/>
        <v>1</v>
      </c>
    </row>
    <row r="364" spans="4:6" x14ac:dyDescent="0.3">
      <c r="D364">
        <f t="shared" si="17"/>
        <v>358</v>
      </c>
      <c r="E364">
        <f t="shared" si="18"/>
        <v>1.79</v>
      </c>
      <c r="F364">
        <f t="shared" si="19"/>
        <v>1</v>
      </c>
    </row>
    <row r="365" spans="4:6" x14ac:dyDescent="0.3">
      <c r="D365">
        <f t="shared" si="17"/>
        <v>359</v>
      </c>
      <c r="E365">
        <f t="shared" si="18"/>
        <v>1.7949999999999999</v>
      </c>
      <c r="F365">
        <f t="shared" si="19"/>
        <v>1</v>
      </c>
    </row>
    <row r="366" spans="4:6" x14ac:dyDescent="0.3">
      <c r="D366">
        <f t="shared" si="17"/>
        <v>360</v>
      </c>
      <c r="E366">
        <f t="shared" si="18"/>
        <v>1.8</v>
      </c>
      <c r="F366">
        <f t="shared" si="19"/>
        <v>1</v>
      </c>
    </row>
    <row r="367" spans="4:6" x14ac:dyDescent="0.3">
      <c r="D367">
        <f t="shared" si="17"/>
        <v>361</v>
      </c>
      <c r="E367">
        <f t="shared" si="18"/>
        <v>1.8049999999999999</v>
      </c>
      <c r="F367">
        <f t="shared" si="19"/>
        <v>1</v>
      </c>
    </row>
    <row r="368" spans="4:6" x14ac:dyDescent="0.3">
      <c r="D368">
        <f t="shared" si="17"/>
        <v>362</v>
      </c>
      <c r="E368">
        <f t="shared" si="18"/>
        <v>1.81</v>
      </c>
      <c r="F368">
        <f t="shared" si="19"/>
        <v>1</v>
      </c>
    </row>
    <row r="369" spans="4:6" x14ac:dyDescent="0.3">
      <c r="D369">
        <f t="shared" si="17"/>
        <v>363</v>
      </c>
      <c r="E369">
        <f t="shared" si="18"/>
        <v>1.8149999999999999</v>
      </c>
      <c r="F369">
        <f t="shared" si="19"/>
        <v>1</v>
      </c>
    </row>
    <row r="370" spans="4:6" x14ac:dyDescent="0.3">
      <c r="D370">
        <f t="shared" si="17"/>
        <v>364</v>
      </c>
      <c r="E370">
        <f t="shared" si="18"/>
        <v>1.82</v>
      </c>
      <c r="F370">
        <f t="shared" si="19"/>
        <v>1</v>
      </c>
    </row>
    <row r="371" spans="4:6" x14ac:dyDescent="0.3">
      <c r="D371">
        <f t="shared" si="17"/>
        <v>365</v>
      </c>
      <c r="E371">
        <f t="shared" si="18"/>
        <v>1.825</v>
      </c>
      <c r="F371">
        <f t="shared" si="19"/>
        <v>1</v>
      </c>
    </row>
    <row r="372" spans="4:6" x14ac:dyDescent="0.3">
      <c r="D372">
        <f t="shared" si="17"/>
        <v>366</v>
      </c>
      <c r="E372">
        <f t="shared" si="18"/>
        <v>1.83</v>
      </c>
      <c r="F372">
        <f t="shared" si="19"/>
        <v>1</v>
      </c>
    </row>
    <row r="373" spans="4:6" x14ac:dyDescent="0.3">
      <c r="D373">
        <f t="shared" si="17"/>
        <v>367</v>
      </c>
      <c r="E373">
        <f t="shared" si="18"/>
        <v>1.835</v>
      </c>
      <c r="F373">
        <f t="shared" si="19"/>
        <v>1</v>
      </c>
    </row>
    <row r="374" spans="4:6" x14ac:dyDescent="0.3">
      <c r="D374">
        <f t="shared" si="17"/>
        <v>368</v>
      </c>
      <c r="E374">
        <f t="shared" si="18"/>
        <v>1.84</v>
      </c>
      <c r="F374">
        <f t="shared" si="19"/>
        <v>1</v>
      </c>
    </row>
    <row r="375" spans="4:6" x14ac:dyDescent="0.3">
      <c r="D375">
        <f t="shared" si="17"/>
        <v>369</v>
      </c>
      <c r="E375">
        <f t="shared" si="18"/>
        <v>1.845</v>
      </c>
      <c r="F375">
        <f t="shared" si="19"/>
        <v>1</v>
      </c>
    </row>
    <row r="376" spans="4:6" x14ac:dyDescent="0.3">
      <c r="D376">
        <f t="shared" si="17"/>
        <v>370</v>
      </c>
      <c r="E376">
        <f t="shared" si="18"/>
        <v>1.85</v>
      </c>
      <c r="F376">
        <f t="shared" si="19"/>
        <v>1</v>
      </c>
    </row>
    <row r="377" spans="4:6" x14ac:dyDescent="0.3">
      <c r="D377">
        <f t="shared" si="17"/>
        <v>371</v>
      </c>
      <c r="E377">
        <f t="shared" si="18"/>
        <v>1.855</v>
      </c>
      <c r="F377">
        <f t="shared" si="19"/>
        <v>1</v>
      </c>
    </row>
    <row r="378" spans="4:6" x14ac:dyDescent="0.3">
      <c r="D378">
        <f t="shared" si="17"/>
        <v>372</v>
      </c>
      <c r="E378">
        <f t="shared" si="18"/>
        <v>1.86</v>
      </c>
      <c r="F378">
        <f t="shared" si="19"/>
        <v>1</v>
      </c>
    </row>
    <row r="379" spans="4:6" x14ac:dyDescent="0.3">
      <c r="D379">
        <f t="shared" si="17"/>
        <v>373</v>
      </c>
      <c r="E379">
        <f t="shared" si="18"/>
        <v>1.865</v>
      </c>
      <c r="F379">
        <f t="shared" si="19"/>
        <v>1</v>
      </c>
    </row>
    <row r="380" spans="4:6" x14ac:dyDescent="0.3">
      <c r="D380">
        <f t="shared" si="17"/>
        <v>374</v>
      </c>
      <c r="E380">
        <f t="shared" si="18"/>
        <v>1.87</v>
      </c>
      <c r="F380">
        <f t="shared" si="19"/>
        <v>1</v>
      </c>
    </row>
    <row r="381" spans="4:6" x14ac:dyDescent="0.3">
      <c r="D381">
        <f t="shared" si="17"/>
        <v>375</v>
      </c>
      <c r="E381">
        <f t="shared" si="18"/>
        <v>1.875</v>
      </c>
      <c r="F381">
        <f t="shared" si="19"/>
        <v>1</v>
      </c>
    </row>
    <row r="382" spans="4:6" x14ac:dyDescent="0.3">
      <c r="D382">
        <f t="shared" si="17"/>
        <v>376</v>
      </c>
      <c r="E382">
        <f t="shared" si="18"/>
        <v>1.88</v>
      </c>
      <c r="F382">
        <f t="shared" si="19"/>
        <v>1</v>
      </c>
    </row>
    <row r="383" spans="4:6" x14ac:dyDescent="0.3">
      <c r="D383">
        <f t="shared" si="17"/>
        <v>377</v>
      </c>
      <c r="E383">
        <f t="shared" si="18"/>
        <v>1.885</v>
      </c>
      <c r="F383">
        <f t="shared" si="19"/>
        <v>1</v>
      </c>
    </row>
    <row r="384" spans="4:6" x14ac:dyDescent="0.3">
      <c r="D384">
        <f t="shared" si="17"/>
        <v>378</v>
      </c>
      <c r="E384">
        <f t="shared" si="18"/>
        <v>1.89</v>
      </c>
      <c r="F384">
        <f t="shared" si="19"/>
        <v>1</v>
      </c>
    </row>
    <row r="385" spans="4:6" x14ac:dyDescent="0.3">
      <c r="D385">
        <f t="shared" si="17"/>
        <v>379</v>
      </c>
      <c r="E385">
        <f t="shared" si="18"/>
        <v>1.895</v>
      </c>
      <c r="F385">
        <f t="shared" si="19"/>
        <v>1</v>
      </c>
    </row>
    <row r="386" spans="4:6" x14ac:dyDescent="0.3">
      <c r="D386">
        <f t="shared" si="17"/>
        <v>380</v>
      </c>
      <c r="E386">
        <f t="shared" si="18"/>
        <v>1.9</v>
      </c>
      <c r="F386">
        <f t="shared" si="19"/>
        <v>1</v>
      </c>
    </row>
    <row r="387" spans="4:6" x14ac:dyDescent="0.3">
      <c r="D387">
        <f t="shared" si="17"/>
        <v>381</v>
      </c>
      <c r="E387">
        <f t="shared" si="18"/>
        <v>1.905</v>
      </c>
      <c r="F387">
        <f t="shared" si="19"/>
        <v>1</v>
      </c>
    </row>
    <row r="388" spans="4:6" x14ac:dyDescent="0.3">
      <c r="D388">
        <f t="shared" si="17"/>
        <v>382</v>
      </c>
      <c r="E388">
        <f t="shared" si="18"/>
        <v>1.91</v>
      </c>
      <c r="F388">
        <f t="shared" si="19"/>
        <v>1</v>
      </c>
    </row>
    <row r="389" spans="4:6" x14ac:dyDescent="0.3">
      <c r="D389">
        <f t="shared" si="17"/>
        <v>383</v>
      </c>
      <c r="E389">
        <f t="shared" si="18"/>
        <v>1.915</v>
      </c>
      <c r="F389">
        <f t="shared" si="19"/>
        <v>1</v>
      </c>
    </row>
    <row r="390" spans="4:6" x14ac:dyDescent="0.3">
      <c r="D390">
        <f t="shared" si="17"/>
        <v>384</v>
      </c>
      <c r="E390">
        <f t="shared" si="18"/>
        <v>1.92</v>
      </c>
      <c r="F390">
        <f t="shared" si="19"/>
        <v>1</v>
      </c>
    </row>
    <row r="391" spans="4:6" x14ac:dyDescent="0.3">
      <c r="D391">
        <f t="shared" ref="D391:D406" si="20">+D390+1</f>
        <v>385</v>
      </c>
      <c r="E391">
        <f t="shared" ref="E391:E406" si="21">+D391/$B$9</f>
        <v>1.925</v>
      </c>
      <c r="F391">
        <f t="shared" ref="F391:F406" si="22">IF(F390=1,1,1/(1+((1-E391)/$B$5)^$B$6))</f>
        <v>1</v>
      </c>
    </row>
    <row r="392" spans="4:6" x14ac:dyDescent="0.3">
      <c r="D392">
        <f t="shared" si="20"/>
        <v>386</v>
      </c>
      <c r="E392">
        <f t="shared" si="21"/>
        <v>1.93</v>
      </c>
      <c r="F392">
        <f t="shared" si="22"/>
        <v>1</v>
      </c>
    </row>
    <row r="393" spans="4:6" x14ac:dyDescent="0.3">
      <c r="D393">
        <f t="shared" si="20"/>
        <v>387</v>
      </c>
      <c r="E393">
        <f t="shared" si="21"/>
        <v>1.9350000000000001</v>
      </c>
      <c r="F393">
        <f t="shared" si="22"/>
        <v>1</v>
      </c>
    </row>
    <row r="394" spans="4:6" x14ac:dyDescent="0.3">
      <c r="D394">
        <f t="shared" si="20"/>
        <v>388</v>
      </c>
      <c r="E394">
        <f t="shared" si="21"/>
        <v>1.94</v>
      </c>
      <c r="F394">
        <f t="shared" si="22"/>
        <v>1</v>
      </c>
    </row>
    <row r="395" spans="4:6" x14ac:dyDescent="0.3">
      <c r="D395">
        <f t="shared" si="20"/>
        <v>389</v>
      </c>
      <c r="E395">
        <f t="shared" si="21"/>
        <v>1.9450000000000001</v>
      </c>
      <c r="F395">
        <f t="shared" si="22"/>
        <v>1</v>
      </c>
    </row>
    <row r="396" spans="4:6" x14ac:dyDescent="0.3">
      <c r="D396">
        <f t="shared" si="20"/>
        <v>390</v>
      </c>
      <c r="E396">
        <f t="shared" si="21"/>
        <v>1.95</v>
      </c>
      <c r="F396">
        <f t="shared" si="22"/>
        <v>1</v>
      </c>
    </row>
    <row r="397" spans="4:6" x14ac:dyDescent="0.3">
      <c r="D397">
        <f t="shared" si="20"/>
        <v>391</v>
      </c>
      <c r="E397">
        <f t="shared" si="21"/>
        <v>1.9550000000000001</v>
      </c>
      <c r="F397">
        <f t="shared" si="22"/>
        <v>1</v>
      </c>
    </row>
    <row r="398" spans="4:6" x14ac:dyDescent="0.3">
      <c r="D398">
        <f t="shared" si="20"/>
        <v>392</v>
      </c>
      <c r="E398">
        <f t="shared" si="21"/>
        <v>1.96</v>
      </c>
      <c r="F398">
        <f t="shared" si="22"/>
        <v>1</v>
      </c>
    </row>
    <row r="399" spans="4:6" x14ac:dyDescent="0.3">
      <c r="D399">
        <f t="shared" si="20"/>
        <v>393</v>
      </c>
      <c r="E399">
        <f t="shared" si="21"/>
        <v>1.9650000000000001</v>
      </c>
      <c r="F399">
        <f t="shared" si="22"/>
        <v>1</v>
      </c>
    </row>
    <row r="400" spans="4:6" x14ac:dyDescent="0.3">
      <c r="D400">
        <f t="shared" si="20"/>
        <v>394</v>
      </c>
      <c r="E400">
        <f t="shared" si="21"/>
        <v>1.97</v>
      </c>
      <c r="F400">
        <f t="shared" si="22"/>
        <v>1</v>
      </c>
    </row>
    <row r="401" spans="4:6" x14ac:dyDescent="0.3">
      <c r="D401">
        <f t="shared" si="20"/>
        <v>395</v>
      </c>
      <c r="E401">
        <f t="shared" si="21"/>
        <v>1.9750000000000001</v>
      </c>
      <c r="F401">
        <f t="shared" si="22"/>
        <v>1</v>
      </c>
    </row>
    <row r="402" spans="4:6" x14ac:dyDescent="0.3">
      <c r="D402">
        <f t="shared" si="20"/>
        <v>396</v>
      </c>
      <c r="E402">
        <f t="shared" si="21"/>
        <v>1.98</v>
      </c>
      <c r="F402">
        <f t="shared" si="22"/>
        <v>1</v>
      </c>
    </row>
    <row r="403" spans="4:6" x14ac:dyDescent="0.3">
      <c r="D403">
        <f t="shared" si="20"/>
        <v>397</v>
      </c>
      <c r="E403">
        <f t="shared" si="21"/>
        <v>1.9850000000000001</v>
      </c>
      <c r="F403">
        <f t="shared" si="22"/>
        <v>1</v>
      </c>
    </row>
    <row r="404" spans="4:6" x14ac:dyDescent="0.3">
      <c r="D404">
        <f t="shared" si="20"/>
        <v>398</v>
      </c>
      <c r="E404">
        <f t="shared" si="21"/>
        <v>1.99</v>
      </c>
      <c r="F404">
        <f t="shared" si="22"/>
        <v>1</v>
      </c>
    </row>
    <row r="405" spans="4:6" x14ac:dyDescent="0.3">
      <c r="D405">
        <f t="shared" si="20"/>
        <v>399</v>
      </c>
      <c r="E405">
        <f t="shared" si="21"/>
        <v>1.9950000000000001</v>
      </c>
      <c r="F405">
        <f t="shared" si="22"/>
        <v>1</v>
      </c>
    </row>
    <row r="406" spans="4:6" x14ac:dyDescent="0.3">
      <c r="D406">
        <f t="shared" si="20"/>
        <v>400</v>
      </c>
      <c r="E406">
        <f t="shared" si="21"/>
        <v>2</v>
      </c>
      <c r="F406">
        <f t="shared" si="22"/>
        <v>1</v>
      </c>
    </row>
  </sheetData>
  <mergeCells count="4">
    <mergeCell ref="Q5:R5"/>
    <mergeCell ref="Q4:R4"/>
    <mergeCell ref="S4:U4"/>
    <mergeCell ref="V4:W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E306"/>
  <sheetViews>
    <sheetView workbookViewId="0">
      <selection activeCell="A2" sqref="A2"/>
    </sheetView>
  </sheetViews>
  <sheetFormatPr defaultRowHeight="14.4" x14ac:dyDescent="0.3"/>
  <cols>
    <col min="1" max="1" width="10.44140625" customWidth="1"/>
    <col min="5" max="5" width="9.5546875" bestFit="1" customWidth="1"/>
  </cols>
  <sheetData>
    <row r="1" spans="1:5" x14ac:dyDescent="0.3">
      <c r="A1" t="s">
        <v>60</v>
      </c>
      <c r="B1" t="s">
        <v>8</v>
      </c>
    </row>
    <row r="2" spans="1:5" x14ac:dyDescent="0.3">
      <c r="A2" t="s">
        <v>61</v>
      </c>
    </row>
    <row r="3" spans="1:5" ht="15" thickBot="1" x14ac:dyDescent="0.35"/>
    <row r="4" spans="1:5" x14ac:dyDescent="0.3">
      <c r="A4" s="1"/>
      <c r="B4" s="2"/>
    </row>
    <row r="5" spans="1:5" x14ac:dyDescent="0.3">
      <c r="A5" s="3" t="s">
        <v>6</v>
      </c>
      <c r="B5" s="7">
        <v>0.05</v>
      </c>
      <c r="D5" t="s">
        <v>9</v>
      </c>
      <c r="E5" t="s">
        <v>54</v>
      </c>
    </row>
    <row r="6" spans="1:5" x14ac:dyDescent="0.3">
      <c r="A6" s="3"/>
      <c r="B6" s="4"/>
      <c r="D6">
        <v>0</v>
      </c>
      <c r="E6">
        <f>+EXP(-$B$5*D6)</f>
        <v>1</v>
      </c>
    </row>
    <row r="7" spans="1:5" ht="15" thickBot="1" x14ac:dyDescent="0.35">
      <c r="A7" s="5"/>
      <c r="B7" s="6"/>
      <c r="D7">
        <f>+D6+0.1</f>
        <v>0.1</v>
      </c>
      <c r="E7">
        <f t="shared" ref="E7:E70" si="0">+EXP(-$B$5*D7)</f>
        <v>0.99501247919268232</v>
      </c>
    </row>
    <row r="8" spans="1:5" x14ac:dyDescent="0.3">
      <c r="D8">
        <f t="shared" ref="D8:D56" si="1">+D7+0.1</f>
        <v>0.2</v>
      </c>
      <c r="E8">
        <f t="shared" si="0"/>
        <v>0.99004983374916811</v>
      </c>
    </row>
    <row r="9" spans="1:5" x14ac:dyDescent="0.3">
      <c r="D9">
        <f t="shared" si="1"/>
        <v>0.30000000000000004</v>
      </c>
      <c r="E9">
        <f t="shared" si="0"/>
        <v>0.98511193960306265</v>
      </c>
    </row>
    <row r="10" spans="1:5" x14ac:dyDescent="0.3">
      <c r="D10">
        <f t="shared" si="1"/>
        <v>0.4</v>
      </c>
      <c r="E10">
        <f t="shared" si="0"/>
        <v>0.98019867330675525</v>
      </c>
    </row>
    <row r="11" spans="1:5" x14ac:dyDescent="0.3">
      <c r="D11">
        <f t="shared" si="1"/>
        <v>0.5</v>
      </c>
      <c r="E11">
        <f t="shared" si="0"/>
        <v>0.97530991202833262</v>
      </c>
    </row>
    <row r="12" spans="1:5" x14ac:dyDescent="0.3">
      <c r="D12">
        <f t="shared" si="1"/>
        <v>0.6</v>
      </c>
      <c r="E12">
        <f t="shared" si="0"/>
        <v>0.97044553354850815</v>
      </c>
    </row>
    <row r="13" spans="1:5" x14ac:dyDescent="0.3">
      <c r="D13">
        <f t="shared" si="1"/>
        <v>0.7</v>
      </c>
      <c r="E13">
        <f t="shared" si="0"/>
        <v>0.96560541625756646</v>
      </c>
    </row>
    <row r="14" spans="1:5" x14ac:dyDescent="0.3">
      <c r="D14">
        <f t="shared" si="1"/>
        <v>0.79999999999999993</v>
      </c>
      <c r="E14">
        <f t="shared" si="0"/>
        <v>0.96078943915232318</v>
      </c>
    </row>
    <row r="15" spans="1:5" x14ac:dyDescent="0.3">
      <c r="D15">
        <f t="shared" si="1"/>
        <v>0.89999999999999991</v>
      </c>
      <c r="E15">
        <f t="shared" si="0"/>
        <v>0.95599748183309996</v>
      </c>
    </row>
    <row r="16" spans="1:5" x14ac:dyDescent="0.3">
      <c r="D16">
        <f t="shared" si="1"/>
        <v>0.99999999999999989</v>
      </c>
      <c r="E16">
        <f t="shared" si="0"/>
        <v>0.95122942450071402</v>
      </c>
    </row>
    <row r="17" spans="4:5" x14ac:dyDescent="0.3">
      <c r="D17">
        <f t="shared" si="1"/>
        <v>1.0999999999999999</v>
      </c>
      <c r="E17">
        <f t="shared" si="0"/>
        <v>0.94648514795348393</v>
      </c>
    </row>
    <row r="18" spans="4:5" x14ac:dyDescent="0.3">
      <c r="D18">
        <f t="shared" si="1"/>
        <v>1.2</v>
      </c>
      <c r="E18">
        <f t="shared" si="0"/>
        <v>0.94176453358424872</v>
      </c>
    </row>
    <row r="19" spans="4:5" x14ac:dyDescent="0.3">
      <c r="D19">
        <f t="shared" si="1"/>
        <v>1.3</v>
      </c>
      <c r="E19">
        <f t="shared" si="0"/>
        <v>0.93706746337740343</v>
      </c>
    </row>
    <row r="20" spans="4:5" x14ac:dyDescent="0.3">
      <c r="D20">
        <f t="shared" si="1"/>
        <v>1.4000000000000001</v>
      </c>
      <c r="E20">
        <f t="shared" si="0"/>
        <v>0.93239381990594827</v>
      </c>
    </row>
    <row r="21" spans="4:5" x14ac:dyDescent="0.3">
      <c r="D21">
        <f t="shared" si="1"/>
        <v>1.5000000000000002</v>
      </c>
      <c r="E21">
        <f t="shared" si="0"/>
        <v>0.92774348632855286</v>
      </c>
    </row>
    <row r="22" spans="4:5" x14ac:dyDescent="0.3">
      <c r="D22">
        <f t="shared" si="1"/>
        <v>1.6000000000000003</v>
      </c>
      <c r="E22">
        <f t="shared" si="0"/>
        <v>0.92311634638663576</v>
      </c>
    </row>
    <row r="23" spans="4:5" x14ac:dyDescent="0.3">
      <c r="D23">
        <f t="shared" si="1"/>
        <v>1.7000000000000004</v>
      </c>
      <c r="E23">
        <f t="shared" si="0"/>
        <v>0.91851228440145738</v>
      </c>
    </row>
    <row r="24" spans="4:5" x14ac:dyDescent="0.3">
      <c r="D24">
        <f t="shared" si="1"/>
        <v>1.8000000000000005</v>
      </c>
      <c r="E24">
        <f t="shared" si="0"/>
        <v>0.91393118527122819</v>
      </c>
    </row>
    <row r="25" spans="4:5" x14ac:dyDescent="0.3">
      <c r="D25">
        <f t="shared" si="1"/>
        <v>1.9000000000000006</v>
      </c>
      <c r="E25">
        <f t="shared" si="0"/>
        <v>0.90937293446823142</v>
      </c>
    </row>
    <row r="26" spans="4:5" x14ac:dyDescent="0.3">
      <c r="D26">
        <f t="shared" si="1"/>
        <v>2.0000000000000004</v>
      </c>
      <c r="E26">
        <f t="shared" si="0"/>
        <v>0.90483741803595952</v>
      </c>
    </row>
    <row r="27" spans="4:5" x14ac:dyDescent="0.3">
      <c r="D27">
        <f t="shared" si="1"/>
        <v>2.1000000000000005</v>
      </c>
      <c r="E27">
        <f t="shared" si="0"/>
        <v>0.90032452258626561</v>
      </c>
    </row>
    <row r="28" spans="4:5" x14ac:dyDescent="0.3">
      <c r="D28">
        <f t="shared" si="1"/>
        <v>2.2000000000000006</v>
      </c>
      <c r="E28">
        <f t="shared" si="0"/>
        <v>0.89583413529652822</v>
      </c>
    </row>
    <row r="29" spans="4:5" x14ac:dyDescent="0.3">
      <c r="D29">
        <f t="shared" si="1"/>
        <v>2.3000000000000007</v>
      </c>
      <c r="E29">
        <f t="shared" si="0"/>
        <v>0.89136614390683133</v>
      </c>
    </row>
    <row r="30" spans="4:5" x14ac:dyDescent="0.3">
      <c r="D30">
        <f t="shared" si="1"/>
        <v>2.4000000000000008</v>
      </c>
      <c r="E30">
        <f t="shared" si="0"/>
        <v>0.88692043671715748</v>
      </c>
    </row>
    <row r="31" spans="4:5" x14ac:dyDescent="0.3">
      <c r="D31">
        <f t="shared" si="1"/>
        <v>2.5000000000000009</v>
      </c>
      <c r="E31">
        <f t="shared" si="0"/>
        <v>0.88249690258459534</v>
      </c>
    </row>
    <row r="32" spans="4:5" x14ac:dyDescent="0.3">
      <c r="D32">
        <f t="shared" si="1"/>
        <v>2.600000000000001</v>
      </c>
      <c r="E32">
        <f t="shared" si="0"/>
        <v>0.8780954309205613</v>
      </c>
    </row>
    <row r="33" spans="4:5" x14ac:dyDescent="0.3">
      <c r="D33">
        <f t="shared" si="1"/>
        <v>2.7000000000000011</v>
      </c>
      <c r="E33">
        <f t="shared" si="0"/>
        <v>0.87371591168803442</v>
      </c>
    </row>
    <row r="34" spans="4:5" x14ac:dyDescent="0.3">
      <c r="D34">
        <f t="shared" si="1"/>
        <v>2.8000000000000012</v>
      </c>
      <c r="E34">
        <f t="shared" si="0"/>
        <v>0.86935823539880575</v>
      </c>
    </row>
    <row r="35" spans="4:5" x14ac:dyDescent="0.3">
      <c r="D35">
        <f t="shared" si="1"/>
        <v>2.9000000000000012</v>
      </c>
      <c r="E35">
        <f t="shared" si="0"/>
        <v>0.86502229311074119</v>
      </c>
    </row>
    <row r="36" spans="4:5" x14ac:dyDescent="0.3">
      <c r="D36">
        <f t="shared" si="1"/>
        <v>3.0000000000000013</v>
      </c>
      <c r="E36">
        <f t="shared" si="0"/>
        <v>0.8607079764250577</v>
      </c>
    </row>
    <row r="37" spans="4:5" x14ac:dyDescent="0.3">
      <c r="D37">
        <f t="shared" si="1"/>
        <v>3.1000000000000014</v>
      </c>
      <c r="E37">
        <f t="shared" si="0"/>
        <v>0.85641517748361351</v>
      </c>
    </row>
    <row r="38" spans="4:5" x14ac:dyDescent="0.3">
      <c r="D38">
        <f t="shared" si="1"/>
        <v>3.2000000000000015</v>
      </c>
      <c r="E38">
        <f t="shared" si="0"/>
        <v>0.85214378896621124</v>
      </c>
    </row>
    <row r="39" spans="4:5" x14ac:dyDescent="0.3">
      <c r="D39">
        <f t="shared" si="1"/>
        <v>3.3000000000000016</v>
      </c>
      <c r="E39">
        <f t="shared" si="0"/>
        <v>0.84789370408791576</v>
      </c>
    </row>
    <row r="40" spans="4:5" x14ac:dyDescent="0.3">
      <c r="D40">
        <f t="shared" si="1"/>
        <v>3.4000000000000017</v>
      </c>
      <c r="E40">
        <f t="shared" si="0"/>
        <v>0.84366481659638359</v>
      </c>
    </row>
    <row r="41" spans="4:5" x14ac:dyDescent="0.3">
      <c r="D41">
        <f t="shared" si="1"/>
        <v>3.5000000000000018</v>
      </c>
      <c r="E41">
        <f t="shared" si="0"/>
        <v>0.83945702076920725</v>
      </c>
    </row>
    <row r="42" spans="4:5" x14ac:dyDescent="0.3">
      <c r="D42">
        <f t="shared" si="1"/>
        <v>3.6000000000000019</v>
      </c>
      <c r="E42">
        <f t="shared" si="0"/>
        <v>0.83527021141127189</v>
      </c>
    </row>
    <row r="43" spans="4:5" x14ac:dyDescent="0.3">
      <c r="D43">
        <f t="shared" si="1"/>
        <v>3.700000000000002</v>
      </c>
      <c r="E43">
        <f t="shared" si="0"/>
        <v>0.83110428385212554</v>
      </c>
    </row>
    <row r="44" spans="4:5" x14ac:dyDescent="0.3">
      <c r="D44">
        <f t="shared" si="1"/>
        <v>3.800000000000002</v>
      </c>
      <c r="E44">
        <f t="shared" si="0"/>
        <v>0.82695913394336218</v>
      </c>
    </row>
    <row r="45" spans="4:5" x14ac:dyDescent="0.3">
      <c r="D45">
        <f t="shared" si="1"/>
        <v>3.9000000000000021</v>
      </c>
      <c r="E45">
        <f t="shared" si="0"/>
        <v>0.8228346580560183</v>
      </c>
    </row>
    <row r="46" spans="4:5" x14ac:dyDescent="0.3">
      <c r="D46">
        <f t="shared" si="1"/>
        <v>4.0000000000000018</v>
      </c>
      <c r="E46">
        <f t="shared" si="0"/>
        <v>0.81873075307798182</v>
      </c>
    </row>
    <row r="47" spans="4:5" x14ac:dyDescent="0.3">
      <c r="D47">
        <f t="shared" si="1"/>
        <v>4.1000000000000014</v>
      </c>
      <c r="E47">
        <f t="shared" si="0"/>
        <v>0.81464731641141452</v>
      </c>
    </row>
    <row r="48" spans="4:5" x14ac:dyDescent="0.3">
      <c r="D48">
        <f t="shared" si="1"/>
        <v>4.2000000000000011</v>
      </c>
      <c r="E48">
        <f t="shared" si="0"/>
        <v>0.81058424597018708</v>
      </c>
    </row>
    <row r="49" spans="4:5" x14ac:dyDescent="0.3">
      <c r="D49">
        <f t="shared" si="1"/>
        <v>4.3000000000000007</v>
      </c>
      <c r="E49">
        <f t="shared" si="0"/>
        <v>0.80654144017732687</v>
      </c>
    </row>
    <row r="50" spans="4:5" x14ac:dyDescent="0.3">
      <c r="D50">
        <f t="shared" si="1"/>
        <v>4.4000000000000004</v>
      </c>
      <c r="E50">
        <f t="shared" si="0"/>
        <v>0.80251879796247849</v>
      </c>
    </row>
    <row r="51" spans="4:5" x14ac:dyDescent="0.3">
      <c r="D51">
        <f t="shared" si="1"/>
        <v>4.5</v>
      </c>
      <c r="E51">
        <f t="shared" si="0"/>
        <v>0.79851621875937706</v>
      </c>
    </row>
    <row r="52" spans="4:5" x14ac:dyDescent="0.3">
      <c r="D52">
        <f t="shared" si="1"/>
        <v>4.5999999999999996</v>
      </c>
      <c r="E52">
        <f t="shared" si="0"/>
        <v>0.79453360250333405</v>
      </c>
    </row>
    <row r="53" spans="4:5" x14ac:dyDescent="0.3">
      <c r="D53">
        <f t="shared" si="1"/>
        <v>4.6999999999999993</v>
      </c>
      <c r="E53">
        <f t="shared" si="0"/>
        <v>0.79057084962873558</v>
      </c>
    </row>
    <row r="54" spans="4:5" x14ac:dyDescent="0.3">
      <c r="D54">
        <f t="shared" si="1"/>
        <v>4.7999999999999989</v>
      </c>
      <c r="E54">
        <f t="shared" si="0"/>
        <v>0.78662786106655347</v>
      </c>
    </row>
    <row r="55" spans="4:5" x14ac:dyDescent="0.3">
      <c r="D55">
        <f t="shared" si="1"/>
        <v>4.8999999999999986</v>
      </c>
      <c r="E55">
        <f t="shared" si="0"/>
        <v>0.78270453824186825</v>
      </c>
    </row>
    <row r="56" spans="4:5" x14ac:dyDescent="0.3">
      <c r="D56">
        <f t="shared" si="1"/>
        <v>4.9999999999999982</v>
      </c>
      <c r="E56">
        <f t="shared" si="0"/>
        <v>0.77880078307140488</v>
      </c>
    </row>
    <row r="57" spans="4:5" x14ac:dyDescent="0.3">
      <c r="D57">
        <f t="shared" ref="D57:D120" si="2">+D56+0.1</f>
        <v>5.0999999999999979</v>
      </c>
      <c r="E57">
        <f t="shared" si="0"/>
        <v>0.77491649796108097</v>
      </c>
    </row>
    <row r="58" spans="4:5" x14ac:dyDescent="0.3">
      <c r="D58">
        <f t="shared" si="2"/>
        <v>5.1999999999999975</v>
      </c>
      <c r="E58">
        <f t="shared" si="0"/>
        <v>0.77105158580356636</v>
      </c>
    </row>
    <row r="59" spans="4:5" x14ac:dyDescent="0.3">
      <c r="D59">
        <f t="shared" si="2"/>
        <v>5.2999999999999972</v>
      </c>
      <c r="E59">
        <f t="shared" si="0"/>
        <v>0.76720594997585578</v>
      </c>
    </row>
    <row r="60" spans="4:5" x14ac:dyDescent="0.3">
      <c r="D60">
        <f t="shared" si="2"/>
        <v>5.3999999999999968</v>
      </c>
      <c r="E60">
        <f t="shared" si="0"/>
        <v>0.76337949433685326</v>
      </c>
    </row>
    <row r="61" spans="4:5" x14ac:dyDescent="0.3">
      <c r="D61">
        <f t="shared" si="2"/>
        <v>5.4999999999999964</v>
      </c>
      <c r="E61">
        <f t="shared" si="0"/>
        <v>0.75957212322496859</v>
      </c>
    </row>
    <row r="62" spans="4:5" x14ac:dyDescent="0.3">
      <c r="D62">
        <f t="shared" si="2"/>
        <v>5.5999999999999961</v>
      </c>
      <c r="E62">
        <f t="shared" si="0"/>
        <v>0.75578374145572558</v>
      </c>
    </row>
    <row r="63" spans="4:5" x14ac:dyDescent="0.3">
      <c r="D63">
        <f t="shared" si="2"/>
        <v>5.6999999999999957</v>
      </c>
      <c r="E63">
        <f t="shared" si="0"/>
        <v>0.75201425431938274</v>
      </c>
    </row>
    <row r="64" spans="4:5" x14ac:dyDescent="0.3">
      <c r="D64">
        <f t="shared" si="2"/>
        <v>5.7999999999999954</v>
      </c>
      <c r="E64">
        <f t="shared" si="0"/>
        <v>0.74826356757856538</v>
      </c>
    </row>
    <row r="65" spans="4:5" x14ac:dyDescent="0.3">
      <c r="D65">
        <f t="shared" si="2"/>
        <v>5.899999999999995</v>
      </c>
      <c r="E65">
        <f t="shared" si="0"/>
        <v>0.74453158746590953</v>
      </c>
    </row>
    <row r="66" spans="4:5" x14ac:dyDescent="0.3">
      <c r="D66">
        <f t="shared" si="2"/>
        <v>5.9999999999999947</v>
      </c>
      <c r="E66">
        <f t="shared" si="0"/>
        <v>0.74081822068171799</v>
      </c>
    </row>
    <row r="67" spans="4:5" x14ac:dyDescent="0.3">
      <c r="D67">
        <f t="shared" si="2"/>
        <v>6.0999999999999943</v>
      </c>
      <c r="E67">
        <f t="shared" si="0"/>
        <v>0.73712337439162789</v>
      </c>
    </row>
    <row r="68" spans="4:5" x14ac:dyDescent="0.3">
      <c r="D68">
        <f t="shared" si="2"/>
        <v>6.199999999999994</v>
      </c>
      <c r="E68">
        <f t="shared" si="0"/>
        <v>0.73344695622428946</v>
      </c>
    </row>
    <row r="69" spans="4:5" x14ac:dyDescent="0.3">
      <c r="D69">
        <f t="shared" si="2"/>
        <v>6.2999999999999936</v>
      </c>
      <c r="E69">
        <f t="shared" si="0"/>
        <v>0.72978887426905703</v>
      </c>
    </row>
    <row r="70" spans="4:5" x14ac:dyDescent="0.3">
      <c r="D70">
        <f t="shared" si="2"/>
        <v>6.3999999999999932</v>
      </c>
      <c r="E70">
        <f t="shared" si="0"/>
        <v>0.72614903707369116</v>
      </c>
    </row>
    <row r="71" spans="4:5" x14ac:dyDescent="0.3">
      <c r="D71">
        <f t="shared" si="2"/>
        <v>6.4999999999999929</v>
      </c>
      <c r="E71">
        <f t="shared" ref="E71:E134" si="3">+EXP(-$B$5*D71)</f>
        <v>0.72252735364207243</v>
      </c>
    </row>
    <row r="72" spans="4:5" x14ac:dyDescent="0.3">
      <c r="D72">
        <f t="shared" si="2"/>
        <v>6.5999999999999925</v>
      </c>
      <c r="E72">
        <f t="shared" si="3"/>
        <v>0.71892373343192639</v>
      </c>
    </row>
    <row r="73" spans="4:5" x14ac:dyDescent="0.3">
      <c r="D73">
        <f t="shared" si="2"/>
        <v>6.6999999999999922</v>
      </c>
      <c r="E73">
        <f t="shared" si="3"/>
        <v>0.71533808635256024</v>
      </c>
    </row>
    <row r="74" spans="4:5" x14ac:dyDescent="0.3">
      <c r="D74">
        <f t="shared" si="2"/>
        <v>6.7999999999999918</v>
      </c>
      <c r="E74">
        <f t="shared" si="3"/>
        <v>0.71177032276260999</v>
      </c>
    </row>
    <row r="75" spans="4:5" x14ac:dyDescent="0.3">
      <c r="D75">
        <f t="shared" si="2"/>
        <v>6.8999999999999915</v>
      </c>
      <c r="E75">
        <f t="shared" si="3"/>
        <v>0.70822035346780021</v>
      </c>
    </row>
    <row r="76" spans="4:5" x14ac:dyDescent="0.3">
      <c r="D76">
        <f t="shared" si="2"/>
        <v>6.9999999999999911</v>
      </c>
      <c r="E76">
        <f t="shared" si="3"/>
        <v>0.70468808971871377</v>
      </c>
    </row>
    <row r="77" spans="4:5" x14ac:dyDescent="0.3">
      <c r="D77">
        <f t="shared" si="2"/>
        <v>7.0999999999999908</v>
      </c>
      <c r="E77">
        <f t="shared" si="3"/>
        <v>0.70117344320857278</v>
      </c>
    </row>
    <row r="78" spans="4:5" x14ac:dyDescent="0.3">
      <c r="D78">
        <f t="shared" si="2"/>
        <v>7.1999999999999904</v>
      </c>
      <c r="E78">
        <f t="shared" si="3"/>
        <v>0.69767632607103136</v>
      </c>
    </row>
    <row r="79" spans="4:5" x14ac:dyDescent="0.3">
      <c r="D79">
        <f t="shared" si="2"/>
        <v>7.2999999999999901</v>
      </c>
      <c r="E79">
        <f t="shared" si="3"/>
        <v>0.6941966508779791</v>
      </c>
    </row>
    <row r="80" spans="4:5" x14ac:dyDescent="0.3">
      <c r="D80">
        <f t="shared" si="2"/>
        <v>7.3999999999999897</v>
      </c>
      <c r="E80">
        <f t="shared" si="3"/>
        <v>0.69073433063735501</v>
      </c>
    </row>
    <row r="81" spans="4:5" x14ac:dyDescent="0.3">
      <c r="D81">
        <f t="shared" si="2"/>
        <v>7.4999999999999893</v>
      </c>
      <c r="E81">
        <f t="shared" si="3"/>
        <v>0.68728927879097257</v>
      </c>
    </row>
    <row r="82" spans="4:5" x14ac:dyDescent="0.3">
      <c r="D82">
        <f t="shared" si="2"/>
        <v>7.599999999999989</v>
      </c>
      <c r="E82">
        <f t="shared" si="3"/>
        <v>0.68386140921235627</v>
      </c>
    </row>
    <row r="83" spans="4:5" x14ac:dyDescent="0.3">
      <c r="D83">
        <f t="shared" si="2"/>
        <v>7.6999999999999886</v>
      </c>
      <c r="E83">
        <f t="shared" si="3"/>
        <v>0.68045063620458801</v>
      </c>
    </row>
    <row r="84" spans="4:5" x14ac:dyDescent="0.3">
      <c r="D84">
        <f t="shared" si="2"/>
        <v>7.7999999999999883</v>
      </c>
      <c r="E84">
        <f t="shared" si="3"/>
        <v>0.6770568744981651</v>
      </c>
    </row>
    <row r="85" spans="4:5" x14ac:dyDescent="0.3">
      <c r="D85">
        <f t="shared" si="2"/>
        <v>7.8999999999999879</v>
      </c>
      <c r="E85">
        <f t="shared" si="3"/>
        <v>0.67368003924886799</v>
      </c>
    </row>
    <row r="86" spans="4:5" x14ac:dyDescent="0.3">
      <c r="D86">
        <f t="shared" si="2"/>
        <v>7.9999999999999876</v>
      </c>
      <c r="E86">
        <f t="shared" si="3"/>
        <v>0.67032004603563966</v>
      </c>
    </row>
    <row r="87" spans="4:5" x14ac:dyDescent="0.3">
      <c r="D87">
        <f t="shared" si="2"/>
        <v>8.0999999999999872</v>
      </c>
      <c r="E87">
        <f t="shared" si="3"/>
        <v>0.66697681085847482</v>
      </c>
    </row>
    <row r="88" spans="4:5" x14ac:dyDescent="0.3">
      <c r="D88">
        <f t="shared" si="2"/>
        <v>8.1999999999999869</v>
      </c>
      <c r="E88">
        <f t="shared" si="3"/>
        <v>0.66365025013631984</v>
      </c>
    </row>
    <row r="89" spans="4:5" x14ac:dyDescent="0.3">
      <c r="D89">
        <f t="shared" si="2"/>
        <v>8.2999999999999865</v>
      </c>
      <c r="E89">
        <f t="shared" si="3"/>
        <v>0.6603402807049833</v>
      </c>
    </row>
    <row r="90" spans="4:5" x14ac:dyDescent="0.3">
      <c r="D90">
        <f t="shared" si="2"/>
        <v>8.3999999999999861</v>
      </c>
      <c r="E90">
        <f t="shared" si="3"/>
        <v>0.65704681981505719</v>
      </c>
    </row>
    <row r="91" spans="4:5" x14ac:dyDescent="0.3">
      <c r="D91">
        <f t="shared" si="2"/>
        <v>8.4999999999999858</v>
      </c>
      <c r="E91">
        <f t="shared" si="3"/>
        <v>0.65376978512984774</v>
      </c>
    </row>
    <row r="92" spans="4:5" x14ac:dyDescent="0.3">
      <c r="D92">
        <f t="shared" si="2"/>
        <v>8.5999999999999854</v>
      </c>
      <c r="E92">
        <f t="shared" si="3"/>
        <v>0.65050909472331697</v>
      </c>
    </row>
    <row r="93" spans="4:5" x14ac:dyDescent="0.3">
      <c r="D93">
        <f t="shared" si="2"/>
        <v>8.6999999999999851</v>
      </c>
      <c r="E93">
        <f t="shared" si="3"/>
        <v>0.64726466707803509</v>
      </c>
    </row>
    <row r="94" spans="4:5" x14ac:dyDescent="0.3">
      <c r="D94">
        <f t="shared" si="2"/>
        <v>8.7999999999999847</v>
      </c>
      <c r="E94">
        <f t="shared" si="3"/>
        <v>0.64403642108314185</v>
      </c>
    </row>
    <row r="95" spans="4:5" x14ac:dyDescent="0.3">
      <c r="D95">
        <f t="shared" si="2"/>
        <v>8.8999999999999844</v>
      </c>
      <c r="E95">
        <f t="shared" si="3"/>
        <v>0.64082427603231928</v>
      </c>
    </row>
    <row r="96" spans="4:5" x14ac:dyDescent="0.3">
      <c r="D96">
        <f t="shared" si="2"/>
        <v>8.999999999999984</v>
      </c>
      <c r="E96">
        <f t="shared" si="3"/>
        <v>0.63762815162177378</v>
      </c>
    </row>
    <row r="97" spans="4:5" x14ac:dyDescent="0.3">
      <c r="D97">
        <f t="shared" si="2"/>
        <v>9.0999999999999837</v>
      </c>
      <c r="E97">
        <f t="shared" si="3"/>
        <v>0.63444796794822866</v>
      </c>
    </row>
    <row r="98" spans="4:5" x14ac:dyDescent="0.3">
      <c r="D98">
        <f t="shared" si="2"/>
        <v>9.1999999999999833</v>
      </c>
      <c r="E98">
        <f t="shared" si="3"/>
        <v>0.63128364550692651</v>
      </c>
    </row>
    <row r="99" spans="4:5" x14ac:dyDescent="0.3">
      <c r="D99">
        <f t="shared" si="2"/>
        <v>9.2999999999999829</v>
      </c>
      <c r="E99">
        <f t="shared" si="3"/>
        <v>0.62813510518964133</v>
      </c>
    </row>
    <row r="100" spans="4:5" x14ac:dyDescent="0.3">
      <c r="D100">
        <f t="shared" si="2"/>
        <v>9.3999999999999826</v>
      </c>
      <c r="E100">
        <f t="shared" si="3"/>
        <v>0.62500226828270133</v>
      </c>
    </row>
    <row r="101" spans="4:5" x14ac:dyDescent="0.3">
      <c r="D101">
        <f t="shared" si="2"/>
        <v>9.4999999999999822</v>
      </c>
      <c r="E101">
        <f t="shared" si="3"/>
        <v>0.62188505646502057</v>
      </c>
    </row>
    <row r="102" spans="4:5" x14ac:dyDescent="0.3">
      <c r="D102">
        <f t="shared" si="2"/>
        <v>9.5999999999999819</v>
      </c>
      <c r="E102">
        <f t="shared" si="3"/>
        <v>0.61878339180614139</v>
      </c>
    </row>
    <row r="103" spans="4:5" x14ac:dyDescent="0.3">
      <c r="D103">
        <f t="shared" si="2"/>
        <v>9.6999999999999815</v>
      </c>
      <c r="E103">
        <f t="shared" si="3"/>
        <v>0.61569719676428569</v>
      </c>
    </row>
    <row r="104" spans="4:5" x14ac:dyDescent="0.3">
      <c r="D104">
        <f t="shared" si="2"/>
        <v>9.7999999999999812</v>
      </c>
      <c r="E104">
        <f t="shared" si="3"/>
        <v>0.61262639418441667</v>
      </c>
    </row>
    <row r="105" spans="4:5" x14ac:dyDescent="0.3">
      <c r="D105">
        <f t="shared" si="2"/>
        <v>9.8999999999999808</v>
      </c>
      <c r="E105">
        <f t="shared" si="3"/>
        <v>0.60957090729630992</v>
      </c>
    </row>
    <row r="106" spans="4:5" x14ac:dyDescent="0.3">
      <c r="D106">
        <f t="shared" si="2"/>
        <v>9.9999999999999805</v>
      </c>
      <c r="E106">
        <f t="shared" si="3"/>
        <v>0.60653065971263398</v>
      </c>
    </row>
    <row r="107" spans="4:5" x14ac:dyDescent="0.3">
      <c r="D107">
        <f t="shared" si="2"/>
        <v>10.09999999999998</v>
      </c>
      <c r="E107">
        <f t="shared" si="3"/>
        <v>0.6035055754270412</v>
      </c>
    </row>
    <row r="108" spans="4:5" x14ac:dyDescent="0.3">
      <c r="D108">
        <f t="shared" si="2"/>
        <v>10.19999999999998</v>
      </c>
      <c r="E108">
        <f t="shared" si="3"/>
        <v>0.60049557881226656</v>
      </c>
    </row>
    <row r="109" spans="4:5" x14ac:dyDescent="0.3">
      <c r="D109">
        <f t="shared" si="2"/>
        <v>10.299999999999979</v>
      </c>
      <c r="E109">
        <f t="shared" si="3"/>
        <v>0.59750059461823812</v>
      </c>
    </row>
    <row r="110" spans="4:5" x14ac:dyDescent="0.3">
      <c r="D110">
        <f t="shared" si="2"/>
        <v>10.399999999999979</v>
      </c>
      <c r="E110">
        <f t="shared" si="3"/>
        <v>0.59452054797019493</v>
      </c>
    </row>
    <row r="111" spans="4:5" x14ac:dyDescent="0.3">
      <c r="D111">
        <f t="shared" si="2"/>
        <v>10.499999999999979</v>
      </c>
      <c r="E111">
        <f t="shared" si="3"/>
        <v>0.59155536436681577</v>
      </c>
    </row>
    <row r="112" spans="4:5" x14ac:dyDescent="0.3">
      <c r="D112">
        <f t="shared" si="2"/>
        <v>10.599999999999978</v>
      </c>
      <c r="E112">
        <f t="shared" si="3"/>
        <v>0.58860496967835585</v>
      </c>
    </row>
    <row r="113" spans="4:5" x14ac:dyDescent="0.3">
      <c r="D113">
        <f t="shared" si="2"/>
        <v>10.699999999999978</v>
      </c>
      <c r="E113">
        <f t="shared" si="3"/>
        <v>0.58566929014479441</v>
      </c>
    </row>
    <row r="114" spans="4:5" x14ac:dyDescent="0.3">
      <c r="D114">
        <f t="shared" si="2"/>
        <v>10.799999999999978</v>
      </c>
      <c r="E114">
        <f t="shared" si="3"/>
        <v>0.58274825237399031</v>
      </c>
    </row>
    <row r="115" spans="4:5" x14ac:dyDescent="0.3">
      <c r="D115">
        <f t="shared" si="2"/>
        <v>10.899999999999977</v>
      </c>
      <c r="E115">
        <f t="shared" si="3"/>
        <v>0.57984178333984704</v>
      </c>
    </row>
    <row r="116" spans="4:5" x14ac:dyDescent="0.3">
      <c r="D116">
        <f t="shared" si="2"/>
        <v>10.999999999999977</v>
      </c>
      <c r="E116">
        <f t="shared" si="3"/>
        <v>0.57694981038048743</v>
      </c>
    </row>
    <row r="117" spans="4:5" x14ac:dyDescent="0.3">
      <c r="D117">
        <f t="shared" si="2"/>
        <v>11.099999999999977</v>
      </c>
      <c r="E117">
        <f t="shared" si="3"/>
        <v>0.57407226119643673</v>
      </c>
    </row>
    <row r="118" spans="4:5" x14ac:dyDescent="0.3">
      <c r="D118">
        <f t="shared" si="2"/>
        <v>11.199999999999976</v>
      </c>
      <c r="E118">
        <f t="shared" si="3"/>
        <v>0.57120906384881553</v>
      </c>
    </row>
    <row r="119" spans="4:5" x14ac:dyDescent="0.3">
      <c r="D119">
        <f t="shared" si="2"/>
        <v>11.299999999999976</v>
      </c>
      <c r="E119">
        <f t="shared" si="3"/>
        <v>0.5683601467575411</v>
      </c>
    </row>
    <row r="120" spans="4:5" x14ac:dyDescent="0.3">
      <c r="D120">
        <f t="shared" si="2"/>
        <v>11.399999999999975</v>
      </c>
      <c r="E120">
        <f t="shared" si="3"/>
        <v>0.56552543869953775</v>
      </c>
    </row>
    <row r="121" spans="4:5" x14ac:dyDescent="0.3">
      <c r="D121">
        <f t="shared" ref="D121:D184" si="4">+D120+0.1</f>
        <v>11.499999999999975</v>
      </c>
      <c r="E121">
        <f t="shared" si="3"/>
        <v>0.56270486880695636</v>
      </c>
    </row>
    <row r="122" spans="4:5" x14ac:dyDescent="0.3">
      <c r="D122">
        <f t="shared" si="4"/>
        <v>11.599999999999975</v>
      </c>
      <c r="E122">
        <f t="shared" si="3"/>
        <v>0.55989836656540271</v>
      </c>
    </row>
    <row r="123" spans="4:5" x14ac:dyDescent="0.3">
      <c r="D123">
        <f t="shared" si="4"/>
        <v>11.699999999999974</v>
      </c>
      <c r="E123">
        <f t="shared" si="3"/>
        <v>0.55710586181217459</v>
      </c>
    </row>
    <row r="124" spans="4:5" x14ac:dyDescent="0.3">
      <c r="D124">
        <f t="shared" si="4"/>
        <v>11.799999999999974</v>
      </c>
      <c r="E124">
        <f t="shared" si="3"/>
        <v>0.55432728473450776</v>
      </c>
    </row>
    <row r="125" spans="4:5" x14ac:dyDescent="0.3">
      <c r="D125">
        <f t="shared" si="4"/>
        <v>11.899999999999974</v>
      </c>
      <c r="E125">
        <f t="shared" si="3"/>
        <v>0.55156256586783048</v>
      </c>
    </row>
    <row r="126" spans="4:5" x14ac:dyDescent="0.3">
      <c r="D126">
        <f t="shared" si="4"/>
        <v>11.999999999999973</v>
      </c>
      <c r="E126">
        <f t="shared" si="3"/>
        <v>0.54881163609402717</v>
      </c>
    </row>
    <row r="127" spans="4:5" x14ac:dyDescent="0.3">
      <c r="D127">
        <f t="shared" si="4"/>
        <v>12.099999999999973</v>
      </c>
      <c r="E127">
        <f t="shared" si="3"/>
        <v>0.54607442663971018</v>
      </c>
    </row>
    <row r="128" spans="4:5" x14ac:dyDescent="0.3">
      <c r="D128">
        <f t="shared" si="4"/>
        <v>12.199999999999973</v>
      </c>
      <c r="E128">
        <f t="shared" si="3"/>
        <v>0.54335086907450048</v>
      </c>
    </row>
    <row r="129" spans="4:5" x14ac:dyDescent="0.3">
      <c r="D129">
        <f t="shared" si="4"/>
        <v>12.299999999999972</v>
      </c>
      <c r="E129">
        <f t="shared" si="3"/>
        <v>0.54064089530931725</v>
      </c>
    </row>
    <row r="130" spans="4:5" x14ac:dyDescent="0.3">
      <c r="D130">
        <f t="shared" si="4"/>
        <v>12.399999999999972</v>
      </c>
      <c r="E130">
        <f t="shared" si="3"/>
        <v>0.53794443759467525</v>
      </c>
    </row>
    <row r="131" spans="4:5" x14ac:dyDescent="0.3">
      <c r="D131">
        <f t="shared" si="4"/>
        <v>12.499999999999972</v>
      </c>
      <c r="E131">
        <f t="shared" si="3"/>
        <v>0.53526142851899094</v>
      </c>
    </row>
    <row r="132" spans="4:5" x14ac:dyDescent="0.3">
      <c r="D132">
        <f t="shared" si="4"/>
        <v>12.599999999999971</v>
      </c>
      <c r="E132">
        <f t="shared" si="3"/>
        <v>0.53259180100689796</v>
      </c>
    </row>
    <row r="133" spans="4:5" x14ac:dyDescent="0.3">
      <c r="D133">
        <f t="shared" si="4"/>
        <v>12.699999999999971</v>
      </c>
      <c r="E133">
        <f t="shared" si="3"/>
        <v>0.5299354883175692</v>
      </c>
    </row>
    <row r="134" spans="4:5" x14ac:dyDescent="0.3">
      <c r="D134">
        <f t="shared" si="4"/>
        <v>12.799999999999971</v>
      </c>
      <c r="E134">
        <f t="shared" si="3"/>
        <v>0.52729242404304932</v>
      </c>
    </row>
    <row r="135" spans="4:5" x14ac:dyDescent="0.3">
      <c r="D135">
        <f t="shared" si="4"/>
        <v>12.89999999999997</v>
      </c>
      <c r="E135">
        <f t="shared" ref="E135:E198" si="5">+EXP(-$B$5*D135)</f>
        <v>0.52466254210659358</v>
      </c>
    </row>
    <row r="136" spans="4:5" x14ac:dyDescent="0.3">
      <c r="D136">
        <f t="shared" si="4"/>
        <v>12.99999999999997</v>
      </c>
      <c r="E136">
        <f t="shared" si="5"/>
        <v>0.52204577676101682</v>
      </c>
    </row>
    <row r="137" spans="4:5" x14ac:dyDescent="0.3">
      <c r="D137">
        <f t="shared" si="4"/>
        <v>13.099999999999969</v>
      </c>
      <c r="E137">
        <f t="shared" si="5"/>
        <v>0.51944206258704895</v>
      </c>
    </row>
    <row r="138" spans="4:5" x14ac:dyDescent="0.3">
      <c r="D138">
        <f t="shared" si="4"/>
        <v>13.199999999999969</v>
      </c>
      <c r="E138">
        <f t="shared" si="5"/>
        <v>0.51685133449170007</v>
      </c>
    </row>
    <row r="139" spans="4:5" x14ac:dyDescent="0.3">
      <c r="D139">
        <f t="shared" si="4"/>
        <v>13.299999999999969</v>
      </c>
      <c r="E139">
        <f t="shared" si="5"/>
        <v>0.5142735277066327</v>
      </c>
    </row>
    <row r="140" spans="4:5" x14ac:dyDescent="0.3">
      <c r="D140">
        <f t="shared" si="4"/>
        <v>13.399999999999968</v>
      </c>
      <c r="E140">
        <f t="shared" si="5"/>
        <v>0.51170857778654322</v>
      </c>
    </row>
    <row r="141" spans="4:5" x14ac:dyDescent="0.3">
      <c r="D141">
        <f t="shared" si="4"/>
        <v>13.499999999999968</v>
      </c>
      <c r="E141">
        <f t="shared" si="5"/>
        <v>0.50915642060754995</v>
      </c>
    </row>
    <row r="142" spans="4:5" x14ac:dyDescent="0.3">
      <c r="D142">
        <f t="shared" si="4"/>
        <v>13.599999999999968</v>
      </c>
      <c r="E142">
        <f t="shared" si="5"/>
        <v>0.50661699236559044</v>
      </c>
    </row>
    <row r="143" spans="4:5" x14ac:dyDescent="0.3">
      <c r="D143">
        <f t="shared" si="4"/>
        <v>13.699999999999967</v>
      </c>
      <c r="E143">
        <f t="shared" si="5"/>
        <v>0.5040902295748263</v>
      </c>
    </row>
    <row r="144" spans="4:5" x14ac:dyDescent="0.3">
      <c r="D144">
        <f t="shared" si="4"/>
        <v>13.799999999999967</v>
      </c>
      <c r="E144">
        <f t="shared" si="5"/>
        <v>0.50157606906605634</v>
      </c>
    </row>
    <row r="145" spans="4:5" x14ac:dyDescent="0.3">
      <c r="D145">
        <f t="shared" si="4"/>
        <v>13.899999999999967</v>
      </c>
      <c r="E145">
        <f t="shared" si="5"/>
        <v>0.49907444798513678</v>
      </c>
    </row>
    <row r="146" spans="4:5" x14ac:dyDescent="0.3">
      <c r="D146">
        <f t="shared" si="4"/>
        <v>13.999999999999966</v>
      </c>
      <c r="E146">
        <f t="shared" si="5"/>
        <v>0.4965853037914103</v>
      </c>
    </row>
    <row r="147" spans="4:5" x14ac:dyDescent="0.3">
      <c r="D147">
        <f t="shared" si="4"/>
        <v>14.099999999999966</v>
      </c>
      <c r="E147">
        <f t="shared" si="5"/>
        <v>0.49410857425614252</v>
      </c>
    </row>
    <row r="148" spans="4:5" x14ac:dyDescent="0.3">
      <c r="D148">
        <f t="shared" si="4"/>
        <v>14.199999999999966</v>
      </c>
      <c r="E148">
        <f t="shared" si="5"/>
        <v>0.49164419746096594</v>
      </c>
    </row>
    <row r="149" spans="4:5" x14ac:dyDescent="0.3">
      <c r="D149">
        <f t="shared" si="4"/>
        <v>14.299999999999965</v>
      </c>
      <c r="E149">
        <f t="shared" si="5"/>
        <v>0.48919211179633237</v>
      </c>
    </row>
    <row r="150" spans="4:5" x14ac:dyDescent="0.3">
      <c r="D150">
        <f t="shared" si="4"/>
        <v>14.399999999999965</v>
      </c>
      <c r="E150">
        <f t="shared" si="5"/>
        <v>0.48675225595997246</v>
      </c>
    </row>
    <row r="151" spans="4:5" x14ac:dyDescent="0.3">
      <c r="D151">
        <f t="shared" si="4"/>
        <v>14.499999999999964</v>
      </c>
      <c r="E151">
        <f t="shared" si="5"/>
        <v>0.4843245689553633</v>
      </c>
    </row>
    <row r="152" spans="4:5" x14ac:dyDescent="0.3">
      <c r="D152">
        <f t="shared" si="4"/>
        <v>14.599999999999964</v>
      </c>
      <c r="E152">
        <f t="shared" si="5"/>
        <v>0.48190899009020327</v>
      </c>
    </row>
    <row r="153" spans="4:5" x14ac:dyDescent="0.3">
      <c r="D153">
        <f t="shared" si="4"/>
        <v>14.699999999999964</v>
      </c>
      <c r="E153">
        <f t="shared" si="5"/>
        <v>0.47950545897489494</v>
      </c>
    </row>
    <row r="154" spans="4:5" x14ac:dyDescent="0.3">
      <c r="D154">
        <f t="shared" si="4"/>
        <v>14.799999999999963</v>
      </c>
      <c r="E154">
        <f t="shared" si="5"/>
        <v>0.47711391552103521</v>
      </c>
    </row>
    <row r="155" spans="4:5" x14ac:dyDescent="0.3">
      <c r="D155">
        <f t="shared" si="4"/>
        <v>14.899999999999963</v>
      </c>
      <c r="E155">
        <f t="shared" si="5"/>
        <v>0.47473429993991328</v>
      </c>
    </row>
    <row r="156" spans="4:5" x14ac:dyDescent="0.3">
      <c r="D156">
        <f t="shared" si="4"/>
        <v>14.999999999999963</v>
      </c>
      <c r="E156">
        <f t="shared" si="5"/>
        <v>0.47236655274101552</v>
      </c>
    </row>
    <row r="157" spans="4:5" x14ac:dyDescent="0.3">
      <c r="D157">
        <f t="shared" si="4"/>
        <v>15.099999999999962</v>
      </c>
      <c r="E157">
        <f t="shared" si="5"/>
        <v>0.47001061473053884</v>
      </c>
    </row>
    <row r="158" spans="4:5" x14ac:dyDescent="0.3">
      <c r="D158">
        <f t="shared" si="4"/>
        <v>15.199999999999962</v>
      </c>
      <c r="E158">
        <f t="shared" si="5"/>
        <v>0.46766642700991012</v>
      </c>
    </row>
    <row r="159" spans="4:5" x14ac:dyDescent="0.3">
      <c r="D159">
        <f t="shared" si="4"/>
        <v>15.299999999999962</v>
      </c>
      <c r="E159">
        <f t="shared" si="5"/>
        <v>0.46533393097431425</v>
      </c>
    </row>
    <row r="160" spans="4:5" x14ac:dyDescent="0.3">
      <c r="D160">
        <f t="shared" si="4"/>
        <v>15.399999999999961</v>
      </c>
      <c r="E160">
        <f t="shared" si="5"/>
        <v>0.46301306831122896</v>
      </c>
    </row>
    <row r="161" spans="4:5" x14ac:dyDescent="0.3">
      <c r="D161">
        <f t="shared" si="4"/>
        <v>15.499999999999961</v>
      </c>
      <c r="E161">
        <f t="shared" si="5"/>
        <v>0.46070378099896669</v>
      </c>
    </row>
    <row r="162" spans="4:5" x14ac:dyDescent="0.3">
      <c r="D162">
        <f t="shared" si="4"/>
        <v>15.599999999999961</v>
      </c>
      <c r="E162">
        <f t="shared" si="5"/>
        <v>0.45840601130522446</v>
      </c>
    </row>
    <row r="163" spans="4:5" x14ac:dyDescent="0.3">
      <c r="D163">
        <f t="shared" si="4"/>
        <v>15.69999999999996</v>
      </c>
      <c r="E163">
        <f t="shared" si="5"/>
        <v>0.45611970178564015</v>
      </c>
    </row>
    <row r="164" spans="4:5" x14ac:dyDescent="0.3">
      <c r="D164">
        <f t="shared" si="4"/>
        <v>15.79999999999996</v>
      </c>
      <c r="E164">
        <f t="shared" si="5"/>
        <v>0.45384479528235672</v>
      </c>
    </row>
    <row r="165" spans="4:5" x14ac:dyDescent="0.3">
      <c r="D165">
        <f t="shared" si="4"/>
        <v>15.899999999999959</v>
      </c>
      <c r="E165">
        <f t="shared" si="5"/>
        <v>0.45158123492259311</v>
      </c>
    </row>
    <row r="166" spans="4:5" x14ac:dyDescent="0.3">
      <c r="D166">
        <f t="shared" si="4"/>
        <v>15.999999999999959</v>
      </c>
      <c r="E166">
        <f t="shared" si="5"/>
        <v>0.44932896411722245</v>
      </c>
    </row>
    <row r="167" spans="4:5" x14ac:dyDescent="0.3">
      <c r="D167">
        <f t="shared" si="4"/>
        <v>16.099999999999959</v>
      </c>
      <c r="E167">
        <f t="shared" si="5"/>
        <v>0.44708792655935736</v>
      </c>
    </row>
    <row r="168" spans="4:5" x14ac:dyDescent="0.3">
      <c r="D168">
        <f t="shared" si="4"/>
        <v>16.19999999999996</v>
      </c>
      <c r="E168">
        <f t="shared" si="5"/>
        <v>0.44485806622294199</v>
      </c>
    </row>
    <row r="169" spans="4:5" x14ac:dyDescent="0.3">
      <c r="D169">
        <f t="shared" si="4"/>
        <v>16.299999999999962</v>
      </c>
      <c r="E169">
        <f t="shared" si="5"/>
        <v>0.44263932736135192</v>
      </c>
    </row>
    <row r="170" spans="4:5" x14ac:dyDescent="0.3">
      <c r="D170">
        <f t="shared" si="4"/>
        <v>16.399999999999963</v>
      </c>
      <c r="E170">
        <f t="shared" si="5"/>
        <v>0.44043165450600008</v>
      </c>
    </row>
    <row r="171" spans="4:5" x14ac:dyDescent="0.3">
      <c r="D171">
        <f t="shared" si="4"/>
        <v>16.499999999999964</v>
      </c>
      <c r="E171">
        <f t="shared" si="5"/>
        <v>0.43823499246495001</v>
      </c>
    </row>
    <row r="172" spans="4:5" x14ac:dyDescent="0.3">
      <c r="D172">
        <f t="shared" si="4"/>
        <v>16.599999999999966</v>
      </c>
      <c r="E172">
        <f t="shared" si="5"/>
        <v>0.43604928632153633</v>
      </c>
    </row>
    <row r="173" spans="4:5" x14ac:dyDescent="0.3">
      <c r="D173">
        <f t="shared" si="4"/>
        <v>16.699999999999967</v>
      </c>
      <c r="E173">
        <f t="shared" si="5"/>
        <v>0.43387448143299162</v>
      </c>
    </row>
    <row r="174" spans="4:5" x14ac:dyDescent="0.3">
      <c r="D174">
        <f t="shared" si="4"/>
        <v>16.799999999999969</v>
      </c>
      <c r="E174">
        <f t="shared" si="5"/>
        <v>0.43171052342908034</v>
      </c>
    </row>
    <row r="175" spans="4:5" x14ac:dyDescent="0.3">
      <c r="D175">
        <f t="shared" si="4"/>
        <v>16.89999999999997</v>
      </c>
      <c r="E175">
        <f t="shared" si="5"/>
        <v>0.42955735821073976</v>
      </c>
    </row>
    <row r="176" spans="4:5" x14ac:dyDescent="0.3">
      <c r="D176">
        <f t="shared" si="4"/>
        <v>16.999999999999972</v>
      </c>
      <c r="E176">
        <f t="shared" si="5"/>
        <v>0.42741493194872726</v>
      </c>
    </row>
    <row r="177" spans="4:5" x14ac:dyDescent="0.3">
      <c r="D177">
        <f t="shared" si="4"/>
        <v>17.099999999999973</v>
      </c>
      <c r="E177">
        <f t="shared" si="5"/>
        <v>0.42528319108227469</v>
      </c>
    </row>
    <row r="178" spans="4:5" x14ac:dyDescent="0.3">
      <c r="D178">
        <f t="shared" si="4"/>
        <v>17.199999999999974</v>
      </c>
      <c r="E178">
        <f t="shared" si="5"/>
        <v>0.42316208231774932</v>
      </c>
    </row>
    <row r="179" spans="4:5" x14ac:dyDescent="0.3">
      <c r="D179">
        <f t="shared" si="4"/>
        <v>17.299999999999976</v>
      </c>
      <c r="E179">
        <f t="shared" si="5"/>
        <v>0.42105155262732163</v>
      </c>
    </row>
    <row r="180" spans="4:5" x14ac:dyDescent="0.3">
      <c r="D180">
        <f t="shared" si="4"/>
        <v>17.399999999999977</v>
      </c>
      <c r="E180">
        <f t="shared" si="5"/>
        <v>0.41895154924763944</v>
      </c>
    </row>
    <row r="181" spans="4:5" x14ac:dyDescent="0.3">
      <c r="D181">
        <f t="shared" si="4"/>
        <v>17.499999999999979</v>
      </c>
      <c r="E181">
        <f t="shared" si="5"/>
        <v>0.41686201967850883</v>
      </c>
    </row>
    <row r="182" spans="4:5" x14ac:dyDescent="0.3">
      <c r="D182">
        <f t="shared" si="4"/>
        <v>17.59999999999998</v>
      </c>
      <c r="E182">
        <f t="shared" si="5"/>
        <v>0.41478291168158177</v>
      </c>
    </row>
    <row r="183" spans="4:5" x14ac:dyDescent="0.3">
      <c r="D183">
        <f t="shared" si="4"/>
        <v>17.699999999999982</v>
      </c>
      <c r="E183">
        <f t="shared" si="5"/>
        <v>0.41271417327905002</v>
      </c>
    </row>
    <row r="184" spans="4:5" x14ac:dyDescent="0.3">
      <c r="D184">
        <f t="shared" si="4"/>
        <v>17.799999999999983</v>
      </c>
      <c r="E184">
        <f t="shared" si="5"/>
        <v>0.41065575275234578</v>
      </c>
    </row>
    <row r="185" spans="4:5" x14ac:dyDescent="0.3">
      <c r="D185">
        <f t="shared" ref="D185:D216" si="6">+D184+0.1</f>
        <v>17.899999999999984</v>
      </c>
      <c r="E185">
        <f t="shared" si="5"/>
        <v>0.40860759864084878</v>
      </c>
    </row>
    <row r="186" spans="4:5" x14ac:dyDescent="0.3">
      <c r="D186">
        <f t="shared" si="6"/>
        <v>17.999999999999986</v>
      </c>
      <c r="E186">
        <f t="shared" si="5"/>
        <v>0.40656965974059939</v>
      </c>
    </row>
    <row r="187" spans="4:5" x14ac:dyDescent="0.3">
      <c r="D187">
        <f t="shared" si="6"/>
        <v>18.099999999999987</v>
      </c>
      <c r="E187">
        <f t="shared" si="5"/>
        <v>0.40454188510301908</v>
      </c>
    </row>
    <row r="188" spans="4:5" x14ac:dyDescent="0.3">
      <c r="D188">
        <f t="shared" si="6"/>
        <v>18.199999999999989</v>
      </c>
      <c r="E188">
        <f t="shared" si="5"/>
        <v>0.40252422403363619</v>
      </c>
    </row>
    <row r="189" spans="4:5" x14ac:dyDescent="0.3">
      <c r="D189">
        <f t="shared" si="6"/>
        <v>18.29999999999999</v>
      </c>
      <c r="E189">
        <f t="shared" si="5"/>
        <v>0.40051662609081895</v>
      </c>
    </row>
    <row r="190" spans="4:5" x14ac:dyDescent="0.3">
      <c r="D190">
        <f t="shared" si="6"/>
        <v>18.399999999999991</v>
      </c>
      <c r="E190">
        <f t="shared" si="5"/>
        <v>0.39851904108451436</v>
      </c>
    </row>
    <row r="191" spans="4:5" x14ac:dyDescent="0.3">
      <c r="D191">
        <f t="shared" si="6"/>
        <v>18.499999999999993</v>
      </c>
      <c r="E191">
        <f t="shared" si="5"/>
        <v>0.39653141907499301</v>
      </c>
    </row>
    <row r="192" spans="4:5" x14ac:dyDescent="0.3">
      <c r="D192">
        <f t="shared" si="6"/>
        <v>18.599999999999994</v>
      </c>
      <c r="E192">
        <f t="shared" si="5"/>
        <v>0.39455371037160125</v>
      </c>
    </row>
    <row r="193" spans="4:5" x14ac:dyDescent="0.3">
      <c r="D193">
        <f t="shared" si="6"/>
        <v>18.699999999999996</v>
      </c>
      <c r="E193">
        <f t="shared" si="5"/>
        <v>0.39258586553151842</v>
      </c>
    </row>
    <row r="194" spans="4:5" x14ac:dyDescent="0.3">
      <c r="D194">
        <f t="shared" si="6"/>
        <v>18.799999999999997</v>
      </c>
      <c r="E194">
        <f t="shared" si="5"/>
        <v>0.39062783535852114</v>
      </c>
    </row>
    <row r="195" spans="4:5" x14ac:dyDescent="0.3">
      <c r="D195">
        <f t="shared" si="6"/>
        <v>18.899999999999999</v>
      </c>
      <c r="E195">
        <f t="shared" si="5"/>
        <v>0.38867957090175304</v>
      </c>
    </row>
    <row r="196" spans="4:5" x14ac:dyDescent="0.3">
      <c r="D196">
        <f t="shared" si="6"/>
        <v>19</v>
      </c>
      <c r="E196">
        <f t="shared" si="5"/>
        <v>0.38674102345450118</v>
      </c>
    </row>
    <row r="197" spans="4:5" x14ac:dyDescent="0.3">
      <c r="D197">
        <f t="shared" si="6"/>
        <v>19.100000000000001</v>
      </c>
      <c r="E197">
        <f t="shared" si="5"/>
        <v>0.38481214455297852</v>
      </c>
    </row>
    <row r="198" spans="4:5" x14ac:dyDescent="0.3">
      <c r="D198">
        <f t="shared" si="6"/>
        <v>19.200000000000003</v>
      </c>
      <c r="E198">
        <f t="shared" si="5"/>
        <v>0.38289288597511195</v>
      </c>
    </row>
    <row r="199" spans="4:5" x14ac:dyDescent="0.3">
      <c r="D199">
        <f t="shared" si="6"/>
        <v>19.300000000000004</v>
      </c>
      <c r="E199">
        <f t="shared" ref="E199:E262" si="7">+EXP(-$B$5*D199)</f>
        <v>0.38098319973933714</v>
      </c>
    </row>
    <row r="200" spans="4:5" x14ac:dyDescent="0.3">
      <c r="D200">
        <f t="shared" si="6"/>
        <v>19.400000000000006</v>
      </c>
      <c r="E200">
        <f t="shared" si="7"/>
        <v>0.37908303810339872</v>
      </c>
    </row>
    <row r="201" spans="4:5" x14ac:dyDescent="0.3">
      <c r="D201">
        <f t="shared" si="6"/>
        <v>19.500000000000007</v>
      </c>
      <c r="E201">
        <f t="shared" si="7"/>
        <v>0.37719235356315678</v>
      </c>
    </row>
    <row r="202" spans="4:5" x14ac:dyDescent="0.3">
      <c r="D202">
        <f t="shared" si="6"/>
        <v>19.600000000000009</v>
      </c>
      <c r="E202">
        <f t="shared" si="7"/>
        <v>0.37531109885139941</v>
      </c>
    </row>
    <row r="203" spans="4:5" x14ac:dyDescent="0.3">
      <c r="D203">
        <f t="shared" si="6"/>
        <v>19.70000000000001</v>
      </c>
      <c r="E203">
        <f t="shared" si="7"/>
        <v>0.37343922693666071</v>
      </c>
    </row>
    <row r="204" spans="4:5" x14ac:dyDescent="0.3">
      <c r="D204">
        <f t="shared" si="6"/>
        <v>19.800000000000011</v>
      </c>
      <c r="E204">
        <f t="shared" si="7"/>
        <v>0.37157669102204544</v>
      </c>
    </row>
    <row r="205" spans="4:5" x14ac:dyDescent="0.3">
      <c r="D205">
        <f t="shared" si="6"/>
        <v>19.900000000000013</v>
      </c>
      <c r="E205">
        <f t="shared" si="7"/>
        <v>0.36972344454405875</v>
      </c>
    </row>
    <row r="206" spans="4:5" x14ac:dyDescent="0.3">
      <c r="D206">
        <f t="shared" si="6"/>
        <v>20.000000000000014</v>
      </c>
      <c r="E206">
        <f t="shared" si="7"/>
        <v>0.36787944117144206</v>
      </c>
    </row>
    <row r="207" spans="4:5" x14ac:dyDescent="0.3">
      <c r="D207">
        <f t="shared" si="6"/>
        <v>20.100000000000016</v>
      </c>
      <c r="E207">
        <f t="shared" si="7"/>
        <v>0.36604463480401506</v>
      </c>
    </row>
    <row r="208" spans="4:5" x14ac:dyDescent="0.3">
      <c r="D208">
        <f t="shared" si="6"/>
        <v>20.200000000000017</v>
      </c>
      <c r="E208">
        <f t="shared" si="7"/>
        <v>0.36421897957152299</v>
      </c>
    </row>
    <row r="209" spans="4:5" x14ac:dyDescent="0.3">
      <c r="D209">
        <f t="shared" si="6"/>
        <v>20.300000000000018</v>
      </c>
      <c r="E209">
        <f t="shared" si="7"/>
        <v>0.36240242983248999</v>
      </c>
    </row>
    <row r="210" spans="4:5" x14ac:dyDescent="0.3">
      <c r="D210">
        <f t="shared" si="6"/>
        <v>20.40000000000002</v>
      </c>
      <c r="E210">
        <f t="shared" si="7"/>
        <v>0.36059494017307792</v>
      </c>
    </row>
    <row r="211" spans="4:5" x14ac:dyDescent="0.3">
      <c r="D211">
        <f t="shared" si="6"/>
        <v>20.500000000000021</v>
      </c>
      <c r="E211">
        <f t="shared" si="7"/>
        <v>0.35879646540595123</v>
      </c>
    </row>
    <row r="212" spans="4:5" x14ac:dyDescent="0.3">
      <c r="D212">
        <f t="shared" si="6"/>
        <v>20.600000000000023</v>
      </c>
      <c r="E212">
        <f t="shared" si="7"/>
        <v>0.35700696056914699</v>
      </c>
    </row>
    <row r="213" spans="4:5" x14ac:dyDescent="0.3">
      <c r="D213">
        <f t="shared" si="6"/>
        <v>20.700000000000024</v>
      </c>
      <c r="E213">
        <f t="shared" si="7"/>
        <v>0.35522638092495107</v>
      </c>
    </row>
    <row r="214" spans="4:5" x14ac:dyDescent="0.3">
      <c r="D214">
        <f t="shared" si="6"/>
        <v>20.800000000000026</v>
      </c>
      <c r="E214">
        <f t="shared" si="7"/>
        <v>0.35345468195877966</v>
      </c>
    </row>
    <row r="215" spans="4:5" x14ac:dyDescent="0.3">
      <c r="D215">
        <f t="shared" si="6"/>
        <v>20.900000000000027</v>
      </c>
      <c r="E215">
        <f t="shared" si="7"/>
        <v>0.35169181937806637</v>
      </c>
    </row>
    <row r="216" spans="4:5" x14ac:dyDescent="0.3">
      <c r="D216">
        <f t="shared" si="6"/>
        <v>21.000000000000028</v>
      </c>
      <c r="E216">
        <f t="shared" si="7"/>
        <v>0.34993774911115488</v>
      </c>
    </row>
    <row r="217" spans="4:5" x14ac:dyDescent="0.3">
      <c r="D217">
        <f t="shared" ref="D217:D280" si="8">+D216+0.1</f>
        <v>21.10000000000003</v>
      </c>
      <c r="E217">
        <f t="shared" si="7"/>
        <v>0.34819242730619704</v>
      </c>
    </row>
    <row r="218" spans="4:5" x14ac:dyDescent="0.3">
      <c r="D218">
        <f t="shared" si="8"/>
        <v>21.200000000000031</v>
      </c>
      <c r="E218">
        <f t="shared" si="7"/>
        <v>0.3464558103300569</v>
      </c>
    </row>
    <row r="219" spans="4:5" x14ac:dyDescent="0.3">
      <c r="D219">
        <f t="shared" si="8"/>
        <v>21.300000000000033</v>
      </c>
      <c r="E219">
        <f t="shared" si="7"/>
        <v>0.34472785476721957</v>
      </c>
    </row>
    <row r="220" spans="4:5" x14ac:dyDescent="0.3">
      <c r="D220">
        <f t="shared" si="8"/>
        <v>21.400000000000034</v>
      </c>
      <c r="E220">
        <f t="shared" si="7"/>
        <v>0.34300851741870603</v>
      </c>
    </row>
    <row r="221" spans="4:5" x14ac:dyDescent="0.3">
      <c r="D221">
        <f t="shared" si="8"/>
        <v>21.500000000000036</v>
      </c>
      <c r="E221">
        <f t="shared" si="7"/>
        <v>0.3412977553009931</v>
      </c>
    </row>
    <row r="222" spans="4:5" x14ac:dyDescent="0.3">
      <c r="D222">
        <f t="shared" si="8"/>
        <v>21.600000000000037</v>
      </c>
      <c r="E222">
        <f t="shared" si="7"/>
        <v>0.3395955256449385</v>
      </c>
    </row>
    <row r="223" spans="4:5" x14ac:dyDescent="0.3">
      <c r="D223">
        <f t="shared" si="8"/>
        <v>21.700000000000038</v>
      </c>
      <c r="E223">
        <f t="shared" si="7"/>
        <v>0.33790178589471237</v>
      </c>
    </row>
    <row r="224" spans="4:5" x14ac:dyDescent="0.3">
      <c r="D224">
        <f t="shared" si="8"/>
        <v>21.80000000000004</v>
      </c>
      <c r="E224">
        <f t="shared" si="7"/>
        <v>0.33621649370673262</v>
      </c>
    </row>
    <row r="225" spans="4:5" x14ac:dyDescent="0.3">
      <c r="D225">
        <f t="shared" si="8"/>
        <v>21.900000000000041</v>
      </c>
      <c r="E225">
        <f t="shared" si="7"/>
        <v>0.3345396069486069</v>
      </c>
    </row>
    <row r="226" spans="4:5" x14ac:dyDescent="0.3">
      <c r="D226">
        <f t="shared" si="8"/>
        <v>22.000000000000043</v>
      </c>
      <c r="E226">
        <f t="shared" si="7"/>
        <v>0.33287108369807888</v>
      </c>
    </row>
    <row r="227" spans="4:5" x14ac:dyDescent="0.3">
      <c r="D227">
        <f t="shared" si="8"/>
        <v>22.100000000000044</v>
      </c>
      <c r="E227">
        <f t="shared" si="7"/>
        <v>0.33121088224198025</v>
      </c>
    </row>
    <row r="228" spans="4:5" x14ac:dyDescent="0.3">
      <c r="D228">
        <f t="shared" si="8"/>
        <v>22.200000000000045</v>
      </c>
      <c r="E228">
        <f t="shared" si="7"/>
        <v>0.32955896107518828</v>
      </c>
    </row>
    <row r="229" spans="4:5" x14ac:dyDescent="0.3">
      <c r="D229">
        <f t="shared" si="8"/>
        <v>22.300000000000047</v>
      </c>
      <c r="E229">
        <f t="shared" si="7"/>
        <v>0.32791527889958777</v>
      </c>
    </row>
    <row r="230" spans="4:5" x14ac:dyDescent="0.3">
      <c r="D230">
        <f t="shared" si="8"/>
        <v>22.400000000000048</v>
      </c>
      <c r="E230">
        <f t="shared" si="7"/>
        <v>0.32627979462303863</v>
      </c>
    </row>
    <row r="231" spans="4:5" x14ac:dyDescent="0.3">
      <c r="D231">
        <f t="shared" si="8"/>
        <v>22.50000000000005</v>
      </c>
      <c r="E231">
        <f t="shared" si="7"/>
        <v>0.32465246735834896</v>
      </c>
    </row>
    <row r="232" spans="4:5" x14ac:dyDescent="0.3">
      <c r="D232">
        <f t="shared" si="8"/>
        <v>22.600000000000051</v>
      </c>
      <c r="E232">
        <f t="shared" si="7"/>
        <v>0.32303325642225211</v>
      </c>
    </row>
    <row r="233" spans="4:5" x14ac:dyDescent="0.3">
      <c r="D233">
        <f t="shared" si="8"/>
        <v>22.700000000000053</v>
      </c>
      <c r="E233">
        <f t="shared" si="7"/>
        <v>0.32142212133439052</v>
      </c>
    </row>
    <row r="234" spans="4:5" x14ac:dyDescent="0.3">
      <c r="D234">
        <f t="shared" si="8"/>
        <v>22.800000000000054</v>
      </c>
      <c r="E234">
        <f t="shared" si="7"/>
        <v>0.31981902181630301</v>
      </c>
    </row>
    <row r="235" spans="4:5" x14ac:dyDescent="0.3">
      <c r="D235">
        <f t="shared" si="8"/>
        <v>22.900000000000055</v>
      </c>
      <c r="E235">
        <f t="shared" si="7"/>
        <v>0.31822391779041814</v>
      </c>
    </row>
    <row r="236" spans="4:5" x14ac:dyDescent="0.3">
      <c r="D236">
        <f t="shared" si="8"/>
        <v>23.000000000000057</v>
      </c>
      <c r="E236">
        <f t="shared" si="7"/>
        <v>0.31663676937905233</v>
      </c>
    </row>
    <row r="237" spans="4:5" x14ac:dyDescent="0.3">
      <c r="D237">
        <f t="shared" si="8"/>
        <v>23.100000000000058</v>
      </c>
      <c r="E237">
        <f t="shared" si="7"/>
        <v>0.31505753690341243</v>
      </c>
    </row>
    <row r="238" spans="4:5" x14ac:dyDescent="0.3">
      <c r="D238">
        <f t="shared" si="8"/>
        <v>23.20000000000006</v>
      </c>
      <c r="E238">
        <f t="shared" si="7"/>
        <v>0.31348618088260438</v>
      </c>
    </row>
    <row r="239" spans="4:5" x14ac:dyDescent="0.3">
      <c r="D239">
        <f t="shared" si="8"/>
        <v>23.300000000000061</v>
      </c>
      <c r="E239">
        <f t="shared" si="7"/>
        <v>0.31192266203264579</v>
      </c>
    </row>
    <row r="240" spans="4:5" x14ac:dyDescent="0.3">
      <c r="D240">
        <f t="shared" si="8"/>
        <v>23.400000000000063</v>
      </c>
      <c r="E240">
        <f t="shared" si="7"/>
        <v>0.31036694126548398</v>
      </c>
    </row>
    <row r="241" spans="4:5" x14ac:dyDescent="0.3">
      <c r="D241">
        <f t="shared" si="8"/>
        <v>23.500000000000064</v>
      </c>
      <c r="E241">
        <f t="shared" si="7"/>
        <v>0.30881897968801886</v>
      </c>
    </row>
    <row r="242" spans="4:5" x14ac:dyDescent="0.3">
      <c r="D242">
        <f t="shared" si="8"/>
        <v>23.600000000000065</v>
      </c>
      <c r="E242">
        <f t="shared" si="7"/>
        <v>0.30727873860113025</v>
      </c>
    </row>
    <row r="243" spans="4:5" x14ac:dyDescent="0.3">
      <c r="D243">
        <f t="shared" si="8"/>
        <v>23.700000000000067</v>
      </c>
      <c r="E243">
        <f t="shared" si="7"/>
        <v>0.30574617949871075</v>
      </c>
    </row>
    <row r="244" spans="4:5" x14ac:dyDescent="0.3">
      <c r="D244">
        <f t="shared" si="8"/>
        <v>23.800000000000068</v>
      </c>
      <c r="E244">
        <f t="shared" si="7"/>
        <v>0.30422126406670297</v>
      </c>
    </row>
    <row r="245" spans="4:5" x14ac:dyDescent="0.3">
      <c r="D245">
        <f t="shared" si="8"/>
        <v>23.90000000000007</v>
      </c>
      <c r="E245">
        <f t="shared" si="7"/>
        <v>0.3027039541821418</v>
      </c>
    </row>
    <row r="246" spans="4:5" x14ac:dyDescent="0.3">
      <c r="D246">
        <f t="shared" si="8"/>
        <v>24.000000000000071</v>
      </c>
      <c r="E246">
        <f t="shared" si="7"/>
        <v>0.30119421191220097</v>
      </c>
    </row>
    <row r="247" spans="4:5" x14ac:dyDescent="0.3">
      <c r="D247">
        <f t="shared" si="8"/>
        <v>24.100000000000072</v>
      </c>
      <c r="E247">
        <f t="shared" si="7"/>
        <v>0.29969199951324527</v>
      </c>
    </row>
    <row r="248" spans="4:5" x14ac:dyDescent="0.3">
      <c r="D248">
        <f t="shared" si="8"/>
        <v>24.200000000000074</v>
      </c>
      <c r="E248">
        <f t="shared" si="7"/>
        <v>0.29819727942988628</v>
      </c>
    </row>
    <row r="249" spans="4:5" x14ac:dyDescent="0.3">
      <c r="D249">
        <f t="shared" si="8"/>
        <v>24.300000000000075</v>
      </c>
      <c r="E249">
        <f t="shared" si="7"/>
        <v>0.29671001429404414</v>
      </c>
    </row>
    <row r="250" spans="4:5" x14ac:dyDescent="0.3">
      <c r="D250">
        <f t="shared" si="8"/>
        <v>24.400000000000077</v>
      </c>
      <c r="E250">
        <f t="shared" si="7"/>
        <v>0.29523016692401305</v>
      </c>
    </row>
    <row r="251" spans="4:5" x14ac:dyDescent="0.3">
      <c r="D251">
        <f t="shared" si="8"/>
        <v>24.500000000000078</v>
      </c>
      <c r="E251">
        <f t="shared" si="7"/>
        <v>0.2937577003235316</v>
      </c>
    </row>
    <row r="252" spans="4:5" x14ac:dyDescent="0.3">
      <c r="D252">
        <f t="shared" si="8"/>
        <v>24.60000000000008</v>
      </c>
      <c r="E252">
        <f t="shared" si="7"/>
        <v>0.29229257768085826</v>
      </c>
    </row>
    <row r="253" spans="4:5" x14ac:dyDescent="0.3">
      <c r="D253">
        <f t="shared" si="8"/>
        <v>24.700000000000081</v>
      </c>
      <c r="E253">
        <f t="shared" si="7"/>
        <v>0.29083476236785039</v>
      </c>
    </row>
    <row r="254" spans="4:5" x14ac:dyDescent="0.3">
      <c r="D254">
        <f t="shared" si="8"/>
        <v>24.800000000000082</v>
      </c>
      <c r="E254">
        <f t="shared" si="7"/>
        <v>0.28938421793904939</v>
      </c>
    </row>
    <row r="255" spans="4:5" x14ac:dyDescent="0.3">
      <c r="D255">
        <f t="shared" si="8"/>
        <v>24.900000000000084</v>
      </c>
      <c r="E255">
        <f t="shared" si="7"/>
        <v>0.287940908130769</v>
      </c>
    </row>
    <row r="256" spans="4:5" x14ac:dyDescent="0.3">
      <c r="D256">
        <f t="shared" si="8"/>
        <v>25.000000000000085</v>
      </c>
      <c r="E256">
        <f t="shared" si="7"/>
        <v>0.28650479686018882</v>
      </c>
    </row>
    <row r="257" spans="4:5" x14ac:dyDescent="0.3">
      <c r="D257">
        <f t="shared" si="8"/>
        <v>25.100000000000087</v>
      </c>
      <c r="E257">
        <f t="shared" si="7"/>
        <v>0.28507584822445237</v>
      </c>
    </row>
    <row r="258" spans="4:5" x14ac:dyDescent="0.3">
      <c r="D258">
        <f t="shared" si="8"/>
        <v>25.200000000000088</v>
      </c>
      <c r="E258">
        <f t="shared" si="7"/>
        <v>0.28365402649976912</v>
      </c>
    </row>
    <row r="259" spans="4:5" x14ac:dyDescent="0.3">
      <c r="D259">
        <f t="shared" si="8"/>
        <v>25.30000000000009</v>
      </c>
      <c r="E259">
        <f t="shared" si="7"/>
        <v>0.28223929614052201</v>
      </c>
    </row>
    <row r="260" spans="4:5" x14ac:dyDescent="0.3">
      <c r="D260">
        <f t="shared" si="8"/>
        <v>25.400000000000091</v>
      </c>
      <c r="E260">
        <f t="shared" si="7"/>
        <v>0.28083162177837845</v>
      </c>
    </row>
    <row r="261" spans="4:5" x14ac:dyDescent="0.3">
      <c r="D261">
        <f t="shared" si="8"/>
        <v>25.500000000000092</v>
      </c>
      <c r="E261">
        <f t="shared" si="7"/>
        <v>0.27943096822140601</v>
      </c>
    </row>
    <row r="262" spans="4:5" x14ac:dyDescent="0.3">
      <c r="D262">
        <f t="shared" si="8"/>
        <v>25.600000000000094</v>
      </c>
      <c r="E262">
        <f t="shared" si="7"/>
        <v>0.2780373004531928</v>
      </c>
    </row>
    <row r="263" spans="4:5" x14ac:dyDescent="0.3">
      <c r="D263">
        <f t="shared" si="8"/>
        <v>25.700000000000095</v>
      </c>
      <c r="E263">
        <f t="shared" ref="E263:E306" si="9">+EXP(-$B$5*D263)</f>
        <v>0.27665058363197204</v>
      </c>
    </row>
    <row r="264" spans="4:5" x14ac:dyDescent="0.3">
      <c r="D264">
        <f t="shared" si="8"/>
        <v>25.800000000000097</v>
      </c>
      <c r="E264">
        <f t="shared" si="9"/>
        <v>0.275270783089751</v>
      </c>
    </row>
    <row r="265" spans="4:5" x14ac:dyDescent="0.3">
      <c r="D265">
        <f t="shared" si="8"/>
        <v>25.900000000000098</v>
      </c>
      <c r="E265">
        <f t="shared" si="9"/>
        <v>0.2738978643314442</v>
      </c>
    </row>
    <row r="266" spans="4:5" x14ac:dyDescent="0.3">
      <c r="D266">
        <f t="shared" si="8"/>
        <v>26.000000000000099</v>
      </c>
      <c r="E266">
        <f t="shared" si="9"/>
        <v>0.2725317930340112</v>
      </c>
    </row>
    <row r="267" spans="4:5" x14ac:dyDescent="0.3">
      <c r="D267">
        <f t="shared" si="8"/>
        <v>26.100000000000101</v>
      </c>
      <c r="E267">
        <f t="shared" si="9"/>
        <v>0.27117253504559852</v>
      </c>
    </row>
    <row r="268" spans="4:5" x14ac:dyDescent="0.3">
      <c r="D268">
        <f t="shared" si="8"/>
        <v>26.200000000000102</v>
      </c>
      <c r="E268">
        <f t="shared" si="9"/>
        <v>0.26982005638468548</v>
      </c>
    </row>
    <row r="269" spans="4:5" x14ac:dyDescent="0.3">
      <c r="D269">
        <f t="shared" si="8"/>
        <v>26.300000000000104</v>
      </c>
      <c r="E269">
        <f t="shared" si="9"/>
        <v>0.2684743232392352</v>
      </c>
    </row>
    <row r="270" spans="4:5" x14ac:dyDescent="0.3">
      <c r="D270">
        <f t="shared" si="8"/>
        <v>26.400000000000105</v>
      </c>
      <c r="E270">
        <f t="shared" si="9"/>
        <v>0.26713530196584895</v>
      </c>
    </row>
    <row r="271" spans="4:5" x14ac:dyDescent="0.3">
      <c r="D271">
        <f t="shared" si="8"/>
        <v>26.500000000000107</v>
      </c>
      <c r="E271">
        <f t="shared" si="9"/>
        <v>0.26580295908892515</v>
      </c>
    </row>
    <row r="272" spans="4:5" x14ac:dyDescent="0.3">
      <c r="D272">
        <f t="shared" si="8"/>
        <v>26.600000000000108</v>
      </c>
      <c r="E272">
        <f t="shared" si="9"/>
        <v>0.26447726129982252</v>
      </c>
    </row>
    <row r="273" spans="4:5" x14ac:dyDescent="0.3">
      <c r="D273">
        <f t="shared" si="8"/>
        <v>26.700000000000109</v>
      </c>
      <c r="E273">
        <f t="shared" si="9"/>
        <v>0.26315817545602727</v>
      </c>
    </row>
    <row r="274" spans="4:5" x14ac:dyDescent="0.3">
      <c r="D274">
        <f t="shared" si="8"/>
        <v>26.800000000000111</v>
      </c>
      <c r="E274">
        <f t="shared" si="9"/>
        <v>0.26184566858032454</v>
      </c>
    </row>
    <row r="275" spans="4:5" x14ac:dyDescent="0.3">
      <c r="D275">
        <f t="shared" si="8"/>
        <v>26.900000000000112</v>
      </c>
      <c r="E275">
        <f t="shared" si="9"/>
        <v>0.2605397078599741</v>
      </c>
    </row>
    <row r="276" spans="4:5" x14ac:dyDescent="0.3">
      <c r="D276">
        <f t="shared" si="8"/>
        <v>27.000000000000114</v>
      </c>
      <c r="E276">
        <f t="shared" si="9"/>
        <v>0.25924026064589001</v>
      </c>
    </row>
    <row r="277" spans="4:5" x14ac:dyDescent="0.3">
      <c r="D277">
        <f t="shared" si="8"/>
        <v>27.100000000000115</v>
      </c>
      <c r="E277">
        <f t="shared" si="9"/>
        <v>0.25794729445182418</v>
      </c>
    </row>
    <row r="278" spans="4:5" x14ac:dyDescent="0.3">
      <c r="D278">
        <f t="shared" si="8"/>
        <v>27.200000000000117</v>
      </c>
      <c r="E278">
        <f t="shared" si="9"/>
        <v>0.25666077695355438</v>
      </c>
    </row>
    <row r="279" spans="4:5" x14ac:dyDescent="0.3">
      <c r="D279">
        <f t="shared" si="8"/>
        <v>27.300000000000118</v>
      </c>
      <c r="E279">
        <f t="shared" si="9"/>
        <v>0.25538067598807618</v>
      </c>
    </row>
    <row r="280" spans="4:5" x14ac:dyDescent="0.3">
      <c r="D280">
        <f t="shared" si="8"/>
        <v>27.400000000000119</v>
      </c>
      <c r="E280">
        <f t="shared" si="9"/>
        <v>0.25410695955279877</v>
      </c>
    </row>
    <row r="281" spans="4:5" x14ac:dyDescent="0.3">
      <c r="D281">
        <f t="shared" ref="D281:D306" si="10">+D280+0.1</f>
        <v>27.500000000000121</v>
      </c>
      <c r="E281">
        <f t="shared" si="9"/>
        <v>0.25283959580474491</v>
      </c>
    </row>
    <row r="282" spans="4:5" x14ac:dyDescent="0.3">
      <c r="D282">
        <f t="shared" si="10"/>
        <v>27.600000000000122</v>
      </c>
      <c r="E282">
        <f t="shared" si="9"/>
        <v>0.25157855305975496</v>
      </c>
    </row>
    <row r="283" spans="4:5" x14ac:dyDescent="0.3">
      <c r="D283">
        <f t="shared" si="10"/>
        <v>27.700000000000124</v>
      </c>
      <c r="E283">
        <f t="shared" si="9"/>
        <v>0.25032379979169456</v>
      </c>
    </row>
    <row r="284" spans="4:5" x14ac:dyDescent="0.3">
      <c r="D284">
        <f t="shared" si="10"/>
        <v>27.800000000000125</v>
      </c>
      <c r="E284">
        <f t="shared" si="9"/>
        <v>0.24907530463166661</v>
      </c>
    </row>
    <row r="285" spans="4:5" x14ac:dyDescent="0.3">
      <c r="D285">
        <f t="shared" si="10"/>
        <v>27.900000000000126</v>
      </c>
      <c r="E285">
        <f t="shared" si="9"/>
        <v>0.24783303636722714</v>
      </c>
    </row>
    <row r="286" spans="4:5" x14ac:dyDescent="0.3">
      <c r="D286">
        <f t="shared" si="10"/>
        <v>28.000000000000128</v>
      </c>
      <c r="E286">
        <f t="shared" si="9"/>
        <v>0.24659696394160485</v>
      </c>
    </row>
    <row r="287" spans="4:5" x14ac:dyDescent="0.3">
      <c r="D287">
        <f t="shared" si="10"/>
        <v>28.100000000000129</v>
      </c>
      <c r="E287">
        <f t="shared" si="9"/>
        <v>0.24536705645292475</v>
      </c>
    </row>
    <row r="288" spans="4:5" x14ac:dyDescent="0.3">
      <c r="D288">
        <f t="shared" si="10"/>
        <v>28.200000000000131</v>
      </c>
      <c r="E288">
        <f t="shared" si="9"/>
        <v>0.24414328315343548</v>
      </c>
    </row>
    <row r="289" spans="4:5" x14ac:dyDescent="0.3">
      <c r="D289">
        <f t="shared" si="10"/>
        <v>28.300000000000132</v>
      </c>
      <c r="E289">
        <f t="shared" si="9"/>
        <v>0.24292561344874083</v>
      </c>
    </row>
    <row r="290" spans="4:5" x14ac:dyDescent="0.3">
      <c r="D290">
        <f t="shared" si="10"/>
        <v>28.400000000000134</v>
      </c>
      <c r="E290">
        <f t="shared" si="9"/>
        <v>0.24171401689703481</v>
      </c>
    </row>
    <row r="291" spans="4:5" x14ac:dyDescent="0.3">
      <c r="D291">
        <f t="shared" si="10"/>
        <v>28.500000000000135</v>
      </c>
      <c r="E291">
        <f t="shared" si="9"/>
        <v>0.24050846320834046</v>
      </c>
    </row>
    <row r="292" spans="4:5" x14ac:dyDescent="0.3">
      <c r="D292">
        <f t="shared" si="10"/>
        <v>28.600000000000136</v>
      </c>
      <c r="E292">
        <f t="shared" si="9"/>
        <v>0.23930892224375289</v>
      </c>
    </row>
    <row r="293" spans="4:5" x14ac:dyDescent="0.3">
      <c r="D293">
        <f t="shared" si="10"/>
        <v>28.700000000000138</v>
      </c>
      <c r="E293">
        <f t="shared" si="9"/>
        <v>0.23811536401468539</v>
      </c>
    </row>
    <row r="294" spans="4:5" x14ac:dyDescent="0.3">
      <c r="D294">
        <f t="shared" si="10"/>
        <v>28.800000000000139</v>
      </c>
      <c r="E294">
        <f t="shared" si="9"/>
        <v>0.2369277586821201</v>
      </c>
    </row>
    <row r="295" spans="4:5" x14ac:dyDescent="0.3">
      <c r="D295">
        <f t="shared" si="10"/>
        <v>28.900000000000141</v>
      </c>
      <c r="E295">
        <f t="shared" si="9"/>
        <v>0.23574607655586183</v>
      </c>
    </row>
    <row r="296" spans="4:5" x14ac:dyDescent="0.3">
      <c r="D296">
        <f t="shared" si="10"/>
        <v>29.000000000000142</v>
      </c>
      <c r="E296">
        <f t="shared" si="9"/>
        <v>0.23457028809379593</v>
      </c>
    </row>
    <row r="297" spans="4:5" x14ac:dyDescent="0.3">
      <c r="D297">
        <f t="shared" si="10"/>
        <v>29.100000000000144</v>
      </c>
      <c r="E297">
        <f t="shared" si="9"/>
        <v>0.23340036390114965</v>
      </c>
    </row>
    <row r="298" spans="4:5" x14ac:dyDescent="0.3">
      <c r="D298">
        <f t="shared" si="10"/>
        <v>29.200000000000145</v>
      </c>
      <c r="E298">
        <f t="shared" si="9"/>
        <v>0.23223627472975714</v>
      </c>
    </row>
    <row r="299" spans="4:5" x14ac:dyDescent="0.3">
      <c r="D299">
        <f t="shared" si="10"/>
        <v>29.300000000000146</v>
      </c>
      <c r="E299">
        <f t="shared" si="9"/>
        <v>0.23107799147732849</v>
      </c>
    </row>
    <row r="300" spans="4:5" x14ac:dyDescent="0.3">
      <c r="D300">
        <f t="shared" si="10"/>
        <v>29.400000000000148</v>
      </c>
      <c r="E300">
        <f t="shared" si="9"/>
        <v>0.22992548518672212</v>
      </c>
    </row>
    <row r="301" spans="4:5" x14ac:dyDescent="0.3">
      <c r="D301">
        <f t="shared" si="10"/>
        <v>29.500000000000149</v>
      </c>
      <c r="E301">
        <f t="shared" si="9"/>
        <v>0.2287787270452207</v>
      </c>
    </row>
    <row r="302" spans="4:5" x14ac:dyDescent="0.3">
      <c r="D302">
        <f t="shared" si="10"/>
        <v>29.600000000000151</v>
      </c>
      <c r="E302">
        <f t="shared" si="9"/>
        <v>0.22763768838381102</v>
      </c>
    </row>
    <row r="303" spans="4:5" x14ac:dyDescent="0.3">
      <c r="D303">
        <f t="shared" si="10"/>
        <v>29.700000000000152</v>
      </c>
      <c r="E303">
        <f t="shared" si="9"/>
        <v>0.22650234067646705</v>
      </c>
    </row>
    <row r="304" spans="4:5" x14ac:dyDescent="0.3">
      <c r="D304">
        <f t="shared" si="10"/>
        <v>29.800000000000153</v>
      </c>
      <c r="E304">
        <f t="shared" si="9"/>
        <v>0.22537265553943697</v>
      </c>
    </row>
    <row r="305" spans="4:5" x14ac:dyDescent="0.3">
      <c r="D305">
        <f t="shared" si="10"/>
        <v>29.900000000000155</v>
      </c>
      <c r="E305">
        <f t="shared" si="9"/>
        <v>0.22424860473053357</v>
      </c>
    </row>
    <row r="306" spans="4:5" x14ac:dyDescent="0.3">
      <c r="D306">
        <f t="shared" si="10"/>
        <v>30.000000000000156</v>
      </c>
      <c r="E306">
        <f t="shared" si="9"/>
        <v>0.22313016014842804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106"/>
  <sheetViews>
    <sheetView workbookViewId="0">
      <selection activeCell="A2" sqref="A2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48</v>
      </c>
      <c r="B1" t="s">
        <v>8</v>
      </c>
    </row>
    <row r="2" spans="1:5" x14ac:dyDescent="0.3">
      <c r="A2" t="s">
        <v>49</v>
      </c>
    </row>
    <row r="3" spans="1:5" ht="15" thickBot="1" x14ac:dyDescent="0.35"/>
    <row r="4" spans="1:5" x14ac:dyDescent="0.3">
      <c r="A4" s="1"/>
      <c r="B4" s="2"/>
    </row>
    <row r="5" spans="1:5" x14ac:dyDescent="0.3">
      <c r="A5" s="3" t="s">
        <v>50</v>
      </c>
      <c r="B5" s="7">
        <v>0.37</v>
      </c>
      <c r="D5" t="s">
        <v>52</v>
      </c>
      <c r="E5" t="s">
        <v>53</v>
      </c>
    </row>
    <row r="6" spans="1:5" x14ac:dyDescent="0.3">
      <c r="A6" s="3" t="s">
        <v>51</v>
      </c>
      <c r="B6" s="19">
        <v>1</v>
      </c>
      <c r="D6">
        <v>0</v>
      </c>
      <c r="E6">
        <f xml:space="preserve"> 1 - (1 - $B$5) * (1 - D6) ^$B$6</f>
        <v>0.37</v>
      </c>
    </row>
    <row r="7" spans="1:5" ht="15" thickBot="1" x14ac:dyDescent="0.35">
      <c r="A7" s="5"/>
      <c r="B7" s="6"/>
      <c r="D7">
        <f>+D6+0.01</f>
        <v>0.01</v>
      </c>
      <c r="E7">
        <f t="shared" ref="E7:E70" si="0" xml:space="preserve"> 1 - (1 - $B$5) * (1 - D7) ^$B$6</f>
        <v>0.37629999999999997</v>
      </c>
    </row>
    <row r="8" spans="1:5" x14ac:dyDescent="0.3">
      <c r="D8">
        <f t="shared" ref="D8:D26" si="1">+D7+0.01</f>
        <v>0.02</v>
      </c>
      <c r="E8">
        <f t="shared" si="0"/>
        <v>0.38260000000000005</v>
      </c>
    </row>
    <row r="9" spans="1:5" x14ac:dyDescent="0.3">
      <c r="D9">
        <f t="shared" si="1"/>
        <v>0.03</v>
      </c>
      <c r="E9">
        <f t="shared" si="0"/>
        <v>0.38890000000000002</v>
      </c>
    </row>
    <row r="10" spans="1:5" x14ac:dyDescent="0.3">
      <c r="D10">
        <f t="shared" si="1"/>
        <v>0.04</v>
      </c>
      <c r="E10">
        <f t="shared" si="0"/>
        <v>0.3952</v>
      </c>
    </row>
    <row r="11" spans="1:5" x14ac:dyDescent="0.3">
      <c r="D11">
        <f t="shared" si="1"/>
        <v>0.05</v>
      </c>
      <c r="E11">
        <f t="shared" si="0"/>
        <v>0.40150000000000008</v>
      </c>
    </row>
    <row r="12" spans="1:5" x14ac:dyDescent="0.3">
      <c r="D12">
        <f t="shared" si="1"/>
        <v>6.0000000000000005E-2</v>
      </c>
      <c r="E12">
        <f t="shared" si="0"/>
        <v>0.40780000000000005</v>
      </c>
    </row>
    <row r="13" spans="1:5" x14ac:dyDescent="0.3">
      <c r="D13">
        <f t="shared" si="1"/>
        <v>7.0000000000000007E-2</v>
      </c>
      <c r="E13">
        <f t="shared" si="0"/>
        <v>0.41410000000000002</v>
      </c>
    </row>
    <row r="14" spans="1:5" x14ac:dyDescent="0.3">
      <c r="D14">
        <f t="shared" si="1"/>
        <v>0.08</v>
      </c>
      <c r="E14">
        <f t="shared" si="0"/>
        <v>0.4204</v>
      </c>
    </row>
    <row r="15" spans="1:5" x14ac:dyDescent="0.3">
      <c r="D15">
        <f t="shared" si="1"/>
        <v>0.09</v>
      </c>
      <c r="E15">
        <f t="shared" si="0"/>
        <v>0.42669999999999997</v>
      </c>
    </row>
    <row r="16" spans="1:5" x14ac:dyDescent="0.3">
      <c r="D16">
        <f t="shared" si="1"/>
        <v>9.9999999999999992E-2</v>
      </c>
      <c r="E16">
        <f t="shared" si="0"/>
        <v>0.43299999999999994</v>
      </c>
    </row>
    <row r="17" spans="4:5" x14ac:dyDescent="0.3">
      <c r="D17">
        <f t="shared" si="1"/>
        <v>0.10999999999999999</v>
      </c>
      <c r="E17">
        <f t="shared" si="0"/>
        <v>0.43930000000000002</v>
      </c>
    </row>
    <row r="18" spans="4:5" x14ac:dyDescent="0.3">
      <c r="D18">
        <f t="shared" si="1"/>
        <v>0.11999999999999998</v>
      </c>
      <c r="E18">
        <f t="shared" si="0"/>
        <v>0.4456</v>
      </c>
    </row>
    <row r="19" spans="4:5" x14ac:dyDescent="0.3">
      <c r="D19">
        <f t="shared" si="1"/>
        <v>0.12999999999999998</v>
      </c>
      <c r="E19">
        <f t="shared" si="0"/>
        <v>0.45189999999999997</v>
      </c>
    </row>
    <row r="20" spans="4:5" x14ac:dyDescent="0.3">
      <c r="D20">
        <f t="shared" si="1"/>
        <v>0.13999999999999999</v>
      </c>
      <c r="E20">
        <f t="shared" si="0"/>
        <v>0.45820000000000005</v>
      </c>
    </row>
    <row r="21" spans="4:5" x14ac:dyDescent="0.3">
      <c r="D21">
        <f t="shared" si="1"/>
        <v>0.15</v>
      </c>
      <c r="E21">
        <f t="shared" si="0"/>
        <v>0.46450000000000002</v>
      </c>
    </row>
    <row r="22" spans="4:5" x14ac:dyDescent="0.3">
      <c r="D22">
        <f t="shared" si="1"/>
        <v>0.16</v>
      </c>
      <c r="E22">
        <f t="shared" si="0"/>
        <v>0.4708</v>
      </c>
    </row>
    <row r="23" spans="4:5" x14ac:dyDescent="0.3">
      <c r="D23">
        <f t="shared" si="1"/>
        <v>0.17</v>
      </c>
      <c r="E23">
        <f t="shared" si="0"/>
        <v>0.47709999999999997</v>
      </c>
    </row>
    <row r="24" spans="4:5" x14ac:dyDescent="0.3">
      <c r="D24">
        <f t="shared" si="1"/>
        <v>0.18000000000000002</v>
      </c>
      <c r="E24">
        <f t="shared" si="0"/>
        <v>0.48340000000000005</v>
      </c>
    </row>
    <row r="25" spans="4:5" x14ac:dyDescent="0.3">
      <c r="D25">
        <f t="shared" si="1"/>
        <v>0.19000000000000003</v>
      </c>
      <c r="E25">
        <f t="shared" si="0"/>
        <v>0.48970000000000002</v>
      </c>
    </row>
    <row r="26" spans="4:5" x14ac:dyDescent="0.3">
      <c r="D26">
        <f t="shared" si="1"/>
        <v>0.20000000000000004</v>
      </c>
      <c r="E26">
        <f t="shared" si="0"/>
        <v>0.496</v>
      </c>
    </row>
    <row r="27" spans="4:5" x14ac:dyDescent="0.3">
      <c r="D27">
        <f t="shared" ref="D27:D90" si="2">+D26+0.01</f>
        <v>0.21000000000000005</v>
      </c>
      <c r="E27">
        <f t="shared" si="0"/>
        <v>0.50229999999999997</v>
      </c>
    </row>
    <row r="28" spans="4:5" x14ac:dyDescent="0.3">
      <c r="D28">
        <f t="shared" si="2"/>
        <v>0.22000000000000006</v>
      </c>
      <c r="E28">
        <f t="shared" si="0"/>
        <v>0.50860000000000005</v>
      </c>
    </row>
    <row r="29" spans="4:5" x14ac:dyDescent="0.3">
      <c r="D29">
        <f t="shared" si="2"/>
        <v>0.23000000000000007</v>
      </c>
      <c r="E29">
        <f t="shared" si="0"/>
        <v>0.51490000000000014</v>
      </c>
    </row>
    <row r="30" spans="4:5" x14ac:dyDescent="0.3">
      <c r="D30">
        <f t="shared" si="2"/>
        <v>0.24000000000000007</v>
      </c>
      <c r="E30">
        <f t="shared" si="0"/>
        <v>0.52120000000000011</v>
      </c>
    </row>
    <row r="31" spans="4:5" x14ac:dyDescent="0.3">
      <c r="D31">
        <f t="shared" si="2"/>
        <v>0.25000000000000006</v>
      </c>
      <c r="E31">
        <f t="shared" si="0"/>
        <v>0.52749999999999997</v>
      </c>
    </row>
    <row r="32" spans="4:5" x14ac:dyDescent="0.3">
      <c r="D32">
        <f t="shared" si="2"/>
        <v>0.26000000000000006</v>
      </c>
      <c r="E32">
        <f t="shared" si="0"/>
        <v>0.53380000000000005</v>
      </c>
    </row>
    <row r="33" spans="4:5" x14ac:dyDescent="0.3">
      <c r="D33">
        <f t="shared" si="2"/>
        <v>0.27000000000000007</v>
      </c>
      <c r="E33">
        <f t="shared" si="0"/>
        <v>0.54010000000000002</v>
      </c>
    </row>
    <row r="34" spans="4:5" x14ac:dyDescent="0.3">
      <c r="D34">
        <f t="shared" si="2"/>
        <v>0.28000000000000008</v>
      </c>
      <c r="E34">
        <f t="shared" si="0"/>
        <v>0.5464</v>
      </c>
    </row>
    <row r="35" spans="4:5" x14ac:dyDescent="0.3">
      <c r="D35">
        <f t="shared" si="2"/>
        <v>0.29000000000000009</v>
      </c>
      <c r="E35">
        <f t="shared" si="0"/>
        <v>0.55269999999999997</v>
      </c>
    </row>
    <row r="36" spans="4:5" x14ac:dyDescent="0.3">
      <c r="D36">
        <f t="shared" si="2"/>
        <v>0.3000000000000001</v>
      </c>
      <c r="E36">
        <f t="shared" si="0"/>
        <v>0.55900000000000005</v>
      </c>
    </row>
    <row r="37" spans="4:5" x14ac:dyDescent="0.3">
      <c r="D37">
        <f t="shared" si="2"/>
        <v>0.31000000000000011</v>
      </c>
      <c r="E37">
        <f t="shared" si="0"/>
        <v>0.56530000000000002</v>
      </c>
    </row>
    <row r="38" spans="4:5" x14ac:dyDescent="0.3">
      <c r="D38">
        <f t="shared" si="2"/>
        <v>0.32000000000000012</v>
      </c>
      <c r="E38">
        <f t="shared" si="0"/>
        <v>0.57160000000000011</v>
      </c>
    </row>
    <row r="39" spans="4:5" x14ac:dyDescent="0.3">
      <c r="D39">
        <f t="shared" si="2"/>
        <v>0.33000000000000013</v>
      </c>
      <c r="E39">
        <f t="shared" si="0"/>
        <v>0.57790000000000008</v>
      </c>
    </row>
    <row r="40" spans="4:5" x14ac:dyDescent="0.3">
      <c r="D40">
        <f t="shared" si="2"/>
        <v>0.34000000000000014</v>
      </c>
      <c r="E40">
        <f t="shared" si="0"/>
        <v>0.58420000000000005</v>
      </c>
    </row>
    <row r="41" spans="4:5" x14ac:dyDescent="0.3">
      <c r="D41">
        <f t="shared" si="2"/>
        <v>0.35000000000000014</v>
      </c>
      <c r="E41">
        <f t="shared" si="0"/>
        <v>0.59050000000000002</v>
      </c>
    </row>
    <row r="42" spans="4:5" x14ac:dyDescent="0.3">
      <c r="D42">
        <f t="shared" si="2"/>
        <v>0.36000000000000015</v>
      </c>
      <c r="E42">
        <f t="shared" si="0"/>
        <v>0.5968</v>
      </c>
    </row>
    <row r="43" spans="4:5" x14ac:dyDescent="0.3">
      <c r="D43">
        <f t="shared" si="2"/>
        <v>0.37000000000000016</v>
      </c>
      <c r="E43">
        <f t="shared" si="0"/>
        <v>0.60310000000000008</v>
      </c>
    </row>
    <row r="44" spans="4:5" x14ac:dyDescent="0.3">
      <c r="D44">
        <f t="shared" si="2"/>
        <v>0.38000000000000017</v>
      </c>
      <c r="E44">
        <f t="shared" si="0"/>
        <v>0.60940000000000005</v>
      </c>
    </row>
    <row r="45" spans="4:5" x14ac:dyDescent="0.3">
      <c r="D45">
        <f t="shared" si="2"/>
        <v>0.39000000000000018</v>
      </c>
      <c r="E45">
        <f t="shared" si="0"/>
        <v>0.61570000000000014</v>
      </c>
    </row>
    <row r="46" spans="4:5" x14ac:dyDescent="0.3">
      <c r="D46">
        <f t="shared" si="2"/>
        <v>0.40000000000000019</v>
      </c>
      <c r="E46">
        <f t="shared" si="0"/>
        <v>0.62200000000000011</v>
      </c>
    </row>
    <row r="47" spans="4:5" x14ac:dyDescent="0.3">
      <c r="D47">
        <f t="shared" si="2"/>
        <v>0.4100000000000002</v>
      </c>
      <c r="E47">
        <f t="shared" si="0"/>
        <v>0.62830000000000008</v>
      </c>
    </row>
    <row r="48" spans="4:5" x14ac:dyDescent="0.3">
      <c r="D48">
        <f t="shared" si="2"/>
        <v>0.42000000000000021</v>
      </c>
      <c r="E48">
        <f t="shared" si="0"/>
        <v>0.63460000000000005</v>
      </c>
    </row>
    <row r="49" spans="4:5" x14ac:dyDescent="0.3">
      <c r="D49">
        <f t="shared" si="2"/>
        <v>0.43000000000000022</v>
      </c>
      <c r="E49">
        <f t="shared" si="0"/>
        <v>0.64090000000000003</v>
      </c>
    </row>
    <row r="50" spans="4:5" x14ac:dyDescent="0.3">
      <c r="D50">
        <f t="shared" si="2"/>
        <v>0.44000000000000022</v>
      </c>
      <c r="E50">
        <f t="shared" si="0"/>
        <v>0.64720000000000011</v>
      </c>
    </row>
    <row r="51" spans="4:5" x14ac:dyDescent="0.3">
      <c r="D51">
        <f t="shared" si="2"/>
        <v>0.45000000000000023</v>
      </c>
      <c r="E51">
        <f t="shared" si="0"/>
        <v>0.65350000000000019</v>
      </c>
    </row>
    <row r="52" spans="4:5" x14ac:dyDescent="0.3">
      <c r="D52">
        <f t="shared" si="2"/>
        <v>0.46000000000000024</v>
      </c>
      <c r="E52">
        <f t="shared" si="0"/>
        <v>0.65980000000000016</v>
      </c>
    </row>
    <row r="53" spans="4:5" x14ac:dyDescent="0.3">
      <c r="D53">
        <f t="shared" si="2"/>
        <v>0.47000000000000025</v>
      </c>
      <c r="E53">
        <f t="shared" si="0"/>
        <v>0.66610000000000014</v>
      </c>
    </row>
    <row r="54" spans="4:5" x14ac:dyDescent="0.3">
      <c r="D54">
        <f t="shared" si="2"/>
        <v>0.48000000000000026</v>
      </c>
      <c r="E54">
        <f t="shared" si="0"/>
        <v>0.67240000000000011</v>
      </c>
    </row>
    <row r="55" spans="4:5" x14ac:dyDescent="0.3">
      <c r="D55">
        <f t="shared" si="2"/>
        <v>0.49000000000000027</v>
      </c>
      <c r="E55">
        <f t="shared" si="0"/>
        <v>0.67870000000000008</v>
      </c>
    </row>
    <row r="56" spans="4:5" x14ac:dyDescent="0.3">
      <c r="D56">
        <f t="shared" si="2"/>
        <v>0.50000000000000022</v>
      </c>
      <c r="E56">
        <f t="shared" si="0"/>
        <v>0.68500000000000016</v>
      </c>
    </row>
    <row r="57" spans="4:5" x14ac:dyDescent="0.3">
      <c r="D57">
        <f t="shared" si="2"/>
        <v>0.51000000000000023</v>
      </c>
      <c r="E57">
        <f t="shared" si="0"/>
        <v>0.69130000000000014</v>
      </c>
    </row>
    <row r="58" spans="4:5" x14ac:dyDescent="0.3">
      <c r="D58">
        <f t="shared" si="2"/>
        <v>0.52000000000000024</v>
      </c>
      <c r="E58">
        <f t="shared" si="0"/>
        <v>0.69760000000000022</v>
      </c>
    </row>
    <row r="59" spans="4:5" x14ac:dyDescent="0.3">
      <c r="D59">
        <f t="shared" si="2"/>
        <v>0.53000000000000025</v>
      </c>
      <c r="E59">
        <f t="shared" si="0"/>
        <v>0.70390000000000019</v>
      </c>
    </row>
    <row r="60" spans="4:5" x14ac:dyDescent="0.3">
      <c r="D60">
        <f t="shared" si="2"/>
        <v>0.54000000000000026</v>
      </c>
      <c r="E60">
        <f t="shared" si="0"/>
        <v>0.71020000000000016</v>
      </c>
    </row>
    <row r="61" spans="4:5" x14ac:dyDescent="0.3">
      <c r="D61">
        <f t="shared" si="2"/>
        <v>0.55000000000000027</v>
      </c>
      <c r="E61">
        <f t="shared" si="0"/>
        <v>0.71650000000000014</v>
      </c>
    </row>
    <row r="62" spans="4:5" x14ac:dyDescent="0.3">
      <c r="D62">
        <f t="shared" si="2"/>
        <v>0.56000000000000028</v>
      </c>
      <c r="E62">
        <f t="shared" si="0"/>
        <v>0.72280000000000011</v>
      </c>
    </row>
    <row r="63" spans="4:5" x14ac:dyDescent="0.3">
      <c r="D63">
        <f t="shared" si="2"/>
        <v>0.57000000000000028</v>
      </c>
      <c r="E63">
        <f t="shared" si="0"/>
        <v>0.72910000000000019</v>
      </c>
    </row>
    <row r="64" spans="4:5" x14ac:dyDescent="0.3">
      <c r="D64">
        <f t="shared" si="2"/>
        <v>0.58000000000000029</v>
      </c>
      <c r="E64">
        <f t="shared" si="0"/>
        <v>0.73540000000000016</v>
      </c>
    </row>
    <row r="65" spans="4:5" x14ac:dyDescent="0.3">
      <c r="D65">
        <f t="shared" si="2"/>
        <v>0.5900000000000003</v>
      </c>
      <c r="E65">
        <f t="shared" si="0"/>
        <v>0.74170000000000025</v>
      </c>
    </row>
    <row r="66" spans="4:5" x14ac:dyDescent="0.3">
      <c r="D66">
        <f t="shared" si="2"/>
        <v>0.60000000000000031</v>
      </c>
      <c r="E66">
        <f t="shared" si="0"/>
        <v>0.74800000000000022</v>
      </c>
    </row>
    <row r="67" spans="4:5" x14ac:dyDescent="0.3">
      <c r="D67">
        <f t="shared" si="2"/>
        <v>0.61000000000000032</v>
      </c>
      <c r="E67">
        <f t="shared" si="0"/>
        <v>0.75430000000000019</v>
      </c>
    </row>
    <row r="68" spans="4:5" x14ac:dyDescent="0.3">
      <c r="D68">
        <f t="shared" si="2"/>
        <v>0.62000000000000033</v>
      </c>
      <c r="E68">
        <f t="shared" si="0"/>
        <v>0.76060000000000016</v>
      </c>
    </row>
    <row r="69" spans="4:5" x14ac:dyDescent="0.3">
      <c r="D69">
        <f t="shared" si="2"/>
        <v>0.63000000000000034</v>
      </c>
      <c r="E69">
        <f t="shared" si="0"/>
        <v>0.76690000000000025</v>
      </c>
    </row>
    <row r="70" spans="4:5" x14ac:dyDescent="0.3">
      <c r="D70">
        <f t="shared" si="2"/>
        <v>0.64000000000000035</v>
      </c>
      <c r="E70">
        <f t="shared" si="0"/>
        <v>0.77320000000000022</v>
      </c>
    </row>
    <row r="71" spans="4:5" x14ac:dyDescent="0.3">
      <c r="D71">
        <f t="shared" si="2"/>
        <v>0.65000000000000036</v>
      </c>
      <c r="E71">
        <f t="shared" ref="E71:E106" si="3" xml:space="preserve"> 1 - (1 - $B$5) * (1 - D71) ^$B$6</f>
        <v>0.77950000000000019</v>
      </c>
    </row>
    <row r="72" spans="4:5" x14ac:dyDescent="0.3">
      <c r="D72">
        <f t="shared" si="2"/>
        <v>0.66000000000000036</v>
      </c>
      <c r="E72">
        <f t="shared" si="3"/>
        <v>0.78580000000000028</v>
      </c>
    </row>
    <row r="73" spans="4:5" x14ac:dyDescent="0.3">
      <c r="D73">
        <f t="shared" si="2"/>
        <v>0.67000000000000037</v>
      </c>
      <c r="E73">
        <f t="shared" si="3"/>
        <v>0.79210000000000025</v>
      </c>
    </row>
    <row r="74" spans="4:5" x14ac:dyDescent="0.3">
      <c r="D74">
        <f t="shared" si="2"/>
        <v>0.68000000000000038</v>
      </c>
      <c r="E74">
        <f t="shared" si="3"/>
        <v>0.79840000000000022</v>
      </c>
    </row>
    <row r="75" spans="4:5" x14ac:dyDescent="0.3">
      <c r="D75">
        <f t="shared" si="2"/>
        <v>0.69000000000000039</v>
      </c>
      <c r="E75">
        <f t="shared" si="3"/>
        <v>0.80470000000000019</v>
      </c>
    </row>
    <row r="76" spans="4:5" x14ac:dyDescent="0.3">
      <c r="D76">
        <f t="shared" si="2"/>
        <v>0.7000000000000004</v>
      </c>
      <c r="E76">
        <f t="shared" si="3"/>
        <v>0.81100000000000028</v>
      </c>
    </row>
    <row r="77" spans="4:5" x14ac:dyDescent="0.3">
      <c r="D77">
        <f t="shared" si="2"/>
        <v>0.71000000000000041</v>
      </c>
      <c r="E77">
        <f t="shared" si="3"/>
        <v>0.81730000000000025</v>
      </c>
    </row>
    <row r="78" spans="4:5" x14ac:dyDescent="0.3">
      <c r="D78">
        <f t="shared" si="2"/>
        <v>0.72000000000000042</v>
      </c>
      <c r="E78">
        <f t="shared" si="3"/>
        <v>0.82360000000000022</v>
      </c>
    </row>
    <row r="79" spans="4:5" x14ac:dyDescent="0.3">
      <c r="D79">
        <f t="shared" si="2"/>
        <v>0.73000000000000043</v>
      </c>
      <c r="E79">
        <f t="shared" si="3"/>
        <v>0.8299000000000003</v>
      </c>
    </row>
    <row r="80" spans="4:5" x14ac:dyDescent="0.3">
      <c r="D80">
        <f t="shared" si="2"/>
        <v>0.74000000000000044</v>
      </c>
      <c r="E80">
        <f t="shared" si="3"/>
        <v>0.83620000000000028</v>
      </c>
    </row>
    <row r="81" spans="4:5" x14ac:dyDescent="0.3">
      <c r="D81">
        <f t="shared" si="2"/>
        <v>0.75000000000000044</v>
      </c>
      <c r="E81">
        <f t="shared" si="3"/>
        <v>0.84250000000000025</v>
      </c>
    </row>
    <row r="82" spans="4:5" x14ac:dyDescent="0.3">
      <c r="D82">
        <f t="shared" si="2"/>
        <v>0.76000000000000045</v>
      </c>
      <c r="E82">
        <f t="shared" si="3"/>
        <v>0.84880000000000022</v>
      </c>
    </row>
    <row r="83" spans="4:5" x14ac:dyDescent="0.3">
      <c r="D83">
        <f t="shared" si="2"/>
        <v>0.77000000000000046</v>
      </c>
      <c r="E83">
        <f t="shared" si="3"/>
        <v>0.8551000000000003</v>
      </c>
    </row>
    <row r="84" spans="4:5" x14ac:dyDescent="0.3">
      <c r="D84">
        <f t="shared" si="2"/>
        <v>0.78000000000000047</v>
      </c>
      <c r="E84">
        <f t="shared" si="3"/>
        <v>0.86140000000000028</v>
      </c>
    </row>
    <row r="85" spans="4:5" x14ac:dyDescent="0.3">
      <c r="D85">
        <f t="shared" si="2"/>
        <v>0.79000000000000048</v>
      </c>
      <c r="E85">
        <f t="shared" si="3"/>
        <v>0.86770000000000036</v>
      </c>
    </row>
    <row r="86" spans="4:5" x14ac:dyDescent="0.3">
      <c r="D86">
        <f t="shared" si="2"/>
        <v>0.80000000000000049</v>
      </c>
      <c r="E86">
        <f t="shared" si="3"/>
        <v>0.87400000000000033</v>
      </c>
    </row>
    <row r="87" spans="4:5" x14ac:dyDescent="0.3">
      <c r="D87">
        <f t="shared" si="2"/>
        <v>0.8100000000000005</v>
      </c>
      <c r="E87">
        <f t="shared" si="3"/>
        <v>0.8803000000000003</v>
      </c>
    </row>
    <row r="88" spans="4:5" x14ac:dyDescent="0.3">
      <c r="D88">
        <f t="shared" si="2"/>
        <v>0.82000000000000051</v>
      </c>
      <c r="E88">
        <f t="shared" si="3"/>
        <v>0.88660000000000028</v>
      </c>
    </row>
    <row r="89" spans="4:5" x14ac:dyDescent="0.3">
      <c r="D89">
        <f t="shared" si="2"/>
        <v>0.83000000000000052</v>
      </c>
      <c r="E89">
        <f t="shared" si="3"/>
        <v>0.89290000000000036</v>
      </c>
    </row>
    <row r="90" spans="4:5" x14ac:dyDescent="0.3">
      <c r="D90">
        <f t="shared" si="2"/>
        <v>0.84000000000000052</v>
      </c>
      <c r="E90">
        <f t="shared" si="3"/>
        <v>0.89920000000000033</v>
      </c>
    </row>
    <row r="91" spans="4:5" x14ac:dyDescent="0.3">
      <c r="D91">
        <f t="shared" ref="D91:D106" si="4">+D90+0.01</f>
        <v>0.85000000000000053</v>
      </c>
      <c r="E91">
        <f t="shared" si="3"/>
        <v>0.9055000000000003</v>
      </c>
    </row>
    <row r="92" spans="4:5" x14ac:dyDescent="0.3">
      <c r="D92">
        <f t="shared" si="4"/>
        <v>0.86000000000000054</v>
      </c>
      <c r="E92">
        <f t="shared" si="3"/>
        <v>0.91180000000000039</v>
      </c>
    </row>
    <row r="93" spans="4:5" x14ac:dyDescent="0.3">
      <c r="D93">
        <f t="shared" si="4"/>
        <v>0.87000000000000055</v>
      </c>
      <c r="E93">
        <f t="shared" si="3"/>
        <v>0.91810000000000036</v>
      </c>
    </row>
    <row r="94" spans="4:5" x14ac:dyDescent="0.3">
      <c r="D94">
        <f t="shared" si="4"/>
        <v>0.88000000000000056</v>
      </c>
      <c r="E94">
        <f t="shared" si="3"/>
        <v>0.92440000000000033</v>
      </c>
    </row>
    <row r="95" spans="4:5" x14ac:dyDescent="0.3">
      <c r="D95">
        <f t="shared" si="4"/>
        <v>0.89000000000000057</v>
      </c>
      <c r="E95">
        <f t="shared" si="3"/>
        <v>0.9307000000000003</v>
      </c>
    </row>
    <row r="96" spans="4:5" x14ac:dyDescent="0.3">
      <c r="D96">
        <f t="shared" si="4"/>
        <v>0.90000000000000058</v>
      </c>
      <c r="E96">
        <f t="shared" si="3"/>
        <v>0.93700000000000039</v>
      </c>
    </row>
    <row r="97" spans="4:5" x14ac:dyDescent="0.3">
      <c r="D97">
        <f t="shared" si="4"/>
        <v>0.91000000000000059</v>
      </c>
      <c r="E97">
        <f t="shared" si="3"/>
        <v>0.94330000000000036</v>
      </c>
    </row>
    <row r="98" spans="4:5" x14ac:dyDescent="0.3">
      <c r="D98">
        <f t="shared" si="4"/>
        <v>0.9200000000000006</v>
      </c>
      <c r="E98">
        <f t="shared" si="3"/>
        <v>0.94960000000000033</v>
      </c>
    </row>
    <row r="99" spans="4:5" x14ac:dyDescent="0.3">
      <c r="D99">
        <f t="shared" si="4"/>
        <v>0.9300000000000006</v>
      </c>
      <c r="E99">
        <f t="shared" si="3"/>
        <v>0.95590000000000042</v>
      </c>
    </row>
    <row r="100" spans="4:5" x14ac:dyDescent="0.3">
      <c r="D100">
        <f t="shared" si="4"/>
        <v>0.94000000000000061</v>
      </c>
      <c r="E100">
        <f t="shared" si="3"/>
        <v>0.96220000000000039</v>
      </c>
    </row>
    <row r="101" spans="4:5" x14ac:dyDescent="0.3">
      <c r="D101">
        <f t="shared" si="4"/>
        <v>0.95000000000000062</v>
      </c>
      <c r="E101">
        <f t="shared" si="3"/>
        <v>0.96850000000000036</v>
      </c>
    </row>
    <row r="102" spans="4:5" x14ac:dyDescent="0.3">
      <c r="D102">
        <f t="shared" si="4"/>
        <v>0.96000000000000063</v>
      </c>
      <c r="E102">
        <f t="shared" si="3"/>
        <v>0.97480000000000044</v>
      </c>
    </row>
    <row r="103" spans="4:5" x14ac:dyDescent="0.3">
      <c r="D103">
        <f t="shared" si="4"/>
        <v>0.97000000000000064</v>
      </c>
      <c r="E103">
        <f t="shared" si="3"/>
        <v>0.98110000000000042</v>
      </c>
    </row>
    <row r="104" spans="4:5" x14ac:dyDescent="0.3">
      <c r="D104">
        <f t="shared" si="4"/>
        <v>0.98000000000000065</v>
      </c>
      <c r="E104">
        <f t="shared" si="3"/>
        <v>0.98740000000000039</v>
      </c>
    </row>
    <row r="105" spans="4:5" x14ac:dyDescent="0.3">
      <c r="D105">
        <f t="shared" si="4"/>
        <v>0.99000000000000066</v>
      </c>
      <c r="E105">
        <f t="shared" si="3"/>
        <v>0.99370000000000036</v>
      </c>
    </row>
    <row r="106" spans="4:5" x14ac:dyDescent="0.3">
      <c r="D106">
        <f t="shared" si="4"/>
        <v>1.0000000000000007</v>
      </c>
      <c r="E106">
        <f t="shared" si="3"/>
        <v>1.0000000000000004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36"/>
  <sheetViews>
    <sheetView workbookViewId="0">
      <selection activeCell="A2" sqref="A2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56</v>
      </c>
      <c r="B1" t="s">
        <v>8</v>
      </c>
    </row>
    <row r="2" spans="1:5" x14ac:dyDescent="0.3">
      <c r="A2" t="s">
        <v>57</v>
      </c>
    </row>
    <row r="3" spans="1:5" ht="15" thickBot="1" x14ac:dyDescent="0.35"/>
    <row r="4" spans="1:5" x14ac:dyDescent="0.3">
      <c r="A4" s="1"/>
      <c r="B4" s="2"/>
    </row>
    <row r="5" spans="1:5" x14ac:dyDescent="0.3">
      <c r="A5" s="3" t="s">
        <v>58</v>
      </c>
      <c r="B5" s="7">
        <v>1</v>
      </c>
      <c r="D5" t="s">
        <v>59</v>
      </c>
      <c r="E5" t="s">
        <v>53</v>
      </c>
    </row>
    <row r="6" spans="1:5" x14ac:dyDescent="0.3">
      <c r="A6" s="3"/>
      <c r="B6" s="19"/>
      <c r="D6">
        <v>0</v>
      </c>
      <c r="E6">
        <f>1 -$B$5 * (D6/ 30)</f>
        <v>1</v>
      </c>
    </row>
    <row r="7" spans="1:5" ht="15" thickBot="1" x14ac:dyDescent="0.35">
      <c r="A7" s="5"/>
      <c r="B7" s="6"/>
      <c r="D7">
        <f>+D6+1</f>
        <v>1</v>
      </c>
      <c r="E7">
        <f t="shared" ref="E7:E36" si="0">1 -$B$5 * (D7/ 30)</f>
        <v>0.96666666666666667</v>
      </c>
    </row>
    <row r="8" spans="1:5" x14ac:dyDescent="0.3">
      <c r="D8">
        <f t="shared" ref="D8:D36" si="1">+D7+1</f>
        <v>2</v>
      </c>
      <c r="E8">
        <f t="shared" si="0"/>
        <v>0.93333333333333335</v>
      </c>
    </row>
    <row r="9" spans="1:5" x14ac:dyDescent="0.3">
      <c r="D9">
        <f t="shared" si="1"/>
        <v>3</v>
      </c>
      <c r="E9">
        <f t="shared" si="0"/>
        <v>0.9</v>
      </c>
    </row>
    <row r="10" spans="1:5" x14ac:dyDescent="0.3">
      <c r="D10">
        <f t="shared" si="1"/>
        <v>4</v>
      </c>
      <c r="E10">
        <f t="shared" si="0"/>
        <v>0.8666666666666667</v>
      </c>
    </row>
    <row r="11" spans="1:5" x14ac:dyDescent="0.3">
      <c r="D11">
        <f t="shared" si="1"/>
        <v>5</v>
      </c>
      <c r="E11">
        <f t="shared" si="0"/>
        <v>0.83333333333333337</v>
      </c>
    </row>
    <row r="12" spans="1:5" x14ac:dyDescent="0.3">
      <c r="D12">
        <f t="shared" si="1"/>
        <v>6</v>
      </c>
      <c r="E12">
        <f t="shared" si="0"/>
        <v>0.8</v>
      </c>
    </row>
    <row r="13" spans="1:5" x14ac:dyDescent="0.3">
      <c r="D13">
        <f t="shared" si="1"/>
        <v>7</v>
      </c>
      <c r="E13">
        <f t="shared" si="0"/>
        <v>0.76666666666666661</v>
      </c>
    </row>
    <row r="14" spans="1:5" x14ac:dyDescent="0.3">
      <c r="D14">
        <f t="shared" si="1"/>
        <v>8</v>
      </c>
      <c r="E14">
        <f t="shared" si="0"/>
        <v>0.73333333333333339</v>
      </c>
    </row>
    <row r="15" spans="1:5" x14ac:dyDescent="0.3">
      <c r="D15">
        <f t="shared" si="1"/>
        <v>9</v>
      </c>
      <c r="E15">
        <f t="shared" si="0"/>
        <v>0.7</v>
      </c>
    </row>
    <row r="16" spans="1:5" x14ac:dyDescent="0.3">
      <c r="D16">
        <f t="shared" si="1"/>
        <v>10</v>
      </c>
      <c r="E16">
        <f t="shared" si="0"/>
        <v>0.66666666666666674</v>
      </c>
    </row>
    <row r="17" spans="4:5" x14ac:dyDescent="0.3">
      <c r="D17">
        <f t="shared" si="1"/>
        <v>11</v>
      </c>
      <c r="E17">
        <f t="shared" si="0"/>
        <v>0.6333333333333333</v>
      </c>
    </row>
    <row r="18" spans="4:5" x14ac:dyDescent="0.3">
      <c r="D18">
        <f t="shared" si="1"/>
        <v>12</v>
      </c>
      <c r="E18">
        <f t="shared" si="0"/>
        <v>0.6</v>
      </c>
    </row>
    <row r="19" spans="4:5" x14ac:dyDescent="0.3">
      <c r="D19">
        <f t="shared" si="1"/>
        <v>13</v>
      </c>
      <c r="E19">
        <f t="shared" si="0"/>
        <v>0.56666666666666665</v>
      </c>
    </row>
    <row r="20" spans="4:5" x14ac:dyDescent="0.3">
      <c r="D20">
        <f t="shared" si="1"/>
        <v>14</v>
      </c>
      <c r="E20">
        <f t="shared" si="0"/>
        <v>0.53333333333333333</v>
      </c>
    </row>
    <row r="21" spans="4:5" x14ac:dyDescent="0.3">
      <c r="D21">
        <f t="shared" si="1"/>
        <v>15</v>
      </c>
      <c r="E21">
        <f t="shared" si="0"/>
        <v>0.5</v>
      </c>
    </row>
    <row r="22" spans="4:5" x14ac:dyDescent="0.3">
      <c r="D22">
        <f t="shared" si="1"/>
        <v>16</v>
      </c>
      <c r="E22">
        <f t="shared" si="0"/>
        <v>0.46666666666666667</v>
      </c>
    </row>
    <row r="23" spans="4:5" x14ac:dyDescent="0.3">
      <c r="D23">
        <f t="shared" si="1"/>
        <v>17</v>
      </c>
      <c r="E23">
        <f t="shared" si="0"/>
        <v>0.43333333333333335</v>
      </c>
    </row>
    <row r="24" spans="4:5" x14ac:dyDescent="0.3">
      <c r="D24">
        <f t="shared" si="1"/>
        <v>18</v>
      </c>
      <c r="E24">
        <f t="shared" si="0"/>
        <v>0.4</v>
      </c>
    </row>
    <row r="25" spans="4:5" x14ac:dyDescent="0.3">
      <c r="D25">
        <f t="shared" si="1"/>
        <v>19</v>
      </c>
      <c r="E25">
        <f t="shared" si="0"/>
        <v>0.3666666666666667</v>
      </c>
    </row>
    <row r="26" spans="4:5" x14ac:dyDescent="0.3">
      <c r="D26">
        <f t="shared" si="1"/>
        <v>20</v>
      </c>
      <c r="E26">
        <f t="shared" si="0"/>
        <v>0.33333333333333337</v>
      </c>
    </row>
    <row r="27" spans="4:5" x14ac:dyDescent="0.3">
      <c r="D27">
        <f t="shared" si="1"/>
        <v>21</v>
      </c>
      <c r="E27">
        <f t="shared" si="0"/>
        <v>0.30000000000000004</v>
      </c>
    </row>
    <row r="28" spans="4:5" x14ac:dyDescent="0.3">
      <c r="D28">
        <f t="shared" si="1"/>
        <v>22</v>
      </c>
      <c r="E28">
        <f t="shared" si="0"/>
        <v>0.26666666666666672</v>
      </c>
    </row>
    <row r="29" spans="4:5" x14ac:dyDescent="0.3">
      <c r="D29">
        <f t="shared" si="1"/>
        <v>23</v>
      </c>
      <c r="E29">
        <f t="shared" si="0"/>
        <v>0.23333333333333328</v>
      </c>
    </row>
    <row r="30" spans="4:5" x14ac:dyDescent="0.3">
      <c r="D30">
        <f t="shared" si="1"/>
        <v>24</v>
      </c>
      <c r="E30">
        <f t="shared" si="0"/>
        <v>0.19999999999999996</v>
      </c>
    </row>
    <row r="31" spans="4:5" x14ac:dyDescent="0.3">
      <c r="D31">
        <f t="shared" si="1"/>
        <v>25</v>
      </c>
      <c r="E31">
        <f t="shared" si="0"/>
        <v>0.16666666666666663</v>
      </c>
    </row>
    <row r="32" spans="4:5" x14ac:dyDescent="0.3">
      <c r="D32">
        <f t="shared" si="1"/>
        <v>26</v>
      </c>
      <c r="E32">
        <f t="shared" si="0"/>
        <v>0.1333333333333333</v>
      </c>
    </row>
    <row r="33" spans="4:5" x14ac:dyDescent="0.3">
      <c r="D33">
        <f t="shared" si="1"/>
        <v>27</v>
      </c>
      <c r="E33">
        <f t="shared" si="0"/>
        <v>9.9999999999999978E-2</v>
      </c>
    </row>
    <row r="34" spans="4:5" x14ac:dyDescent="0.3">
      <c r="D34">
        <f>+D33+1</f>
        <v>28</v>
      </c>
      <c r="E34">
        <f t="shared" si="0"/>
        <v>6.6666666666666652E-2</v>
      </c>
    </row>
    <row r="35" spans="4:5" x14ac:dyDescent="0.3">
      <c r="D35">
        <f t="shared" si="1"/>
        <v>29</v>
      </c>
      <c r="E35">
        <f t="shared" si="0"/>
        <v>3.3333333333333326E-2</v>
      </c>
    </row>
    <row r="36" spans="4:5" x14ac:dyDescent="0.3">
      <c r="D36">
        <f t="shared" si="1"/>
        <v>30</v>
      </c>
      <c r="E36">
        <f t="shared" si="0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AlphaC</vt:lpstr>
      <vt:lpstr>Exercise 2</vt:lpstr>
      <vt:lpstr>Canopy Quantum Yield</vt:lpstr>
      <vt:lpstr>Canopy Conductance</vt:lpstr>
      <vt:lpstr>f_Temp</vt:lpstr>
      <vt:lpstr>f_SW</vt:lpstr>
      <vt:lpstr>f_VPD</vt:lpstr>
      <vt:lpstr>f_Nutr</vt:lpstr>
      <vt:lpstr>f_Frost</vt:lpstr>
      <vt:lpstr>f_Age</vt:lpstr>
      <vt:lpstr>f_CO2</vt:lpstr>
      <vt:lpstr>Sheet1</vt:lpstr>
      <vt:lpstr>Gc</vt:lpstr>
    </vt:vector>
  </TitlesOfParts>
  <Company>UF/IFAS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Gonzalez,Carlos A</dc:creator>
  <cp:lastModifiedBy>Ga bby</cp:lastModifiedBy>
  <dcterms:created xsi:type="dcterms:W3CDTF">2015-02-22T14:08:30Z</dcterms:created>
  <dcterms:modified xsi:type="dcterms:W3CDTF">2024-10-08T23:35:22Z</dcterms:modified>
</cp:coreProperties>
</file>