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ÉLIO\Documents\Gabi\UnB\MET_2\Trabs_MET2\"/>
    </mc:Choice>
  </mc:AlternateContent>
  <bookViews>
    <workbookView xWindow="0" yWindow="0" windowWidth="28800" windowHeight="12345"/>
  </bookViews>
  <sheets>
    <sheet name="Planilh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L7" i="1" s="1"/>
  <c r="K8" i="1"/>
  <c r="K9" i="1"/>
  <c r="K10" i="1"/>
  <c r="K11" i="1"/>
  <c r="L11" i="1" s="1"/>
  <c r="K12" i="1"/>
  <c r="K13" i="1"/>
  <c r="K3" i="1"/>
  <c r="L3" i="1" s="1"/>
  <c r="M3" i="1" s="1"/>
  <c r="N3" i="1" s="1"/>
  <c r="P3" i="1" s="1"/>
  <c r="L12" i="1"/>
  <c r="L10" i="1"/>
  <c r="L9" i="1"/>
  <c r="L8" i="1"/>
  <c r="L6" i="1"/>
  <c r="L5" i="1"/>
  <c r="L4" i="1"/>
  <c r="B13" i="1"/>
  <c r="M11" i="1" l="1"/>
  <c r="N11" i="1" s="1"/>
  <c r="P11" i="1" s="1"/>
  <c r="M10" i="1"/>
  <c r="N10" i="1" s="1"/>
  <c r="P10" i="1" s="1"/>
  <c r="M8" i="1"/>
  <c r="N8" i="1" s="1"/>
  <c r="P8" i="1" s="1"/>
  <c r="M6" i="1"/>
  <c r="N6" i="1" s="1"/>
  <c r="P6" i="1" s="1"/>
  <c r="M5" i="1"/>
  <c r="N5" i="1" s="1"/>
  <c r="P5" i="1" s="1"/>
  <c r="M9" i="1"/>
  <c r="N9" i="1" s="1"/>
  <c r="P9" i="1" s="1"/>
  <c r="M4" i="1"/>
  <c r="N4" i="1" s="1"/>
  <c r="P4" i="1" s="1"/>
  <c r="M7" i="1"/>
  <c r="N7" i="1" s="1"/>
  <c r="P7" i="1" s="1"/>
  <c r="M13" i="1"/>
  <c r="N13" i="1" s="1"/>
  <c r="P13" i="1" s="1"/>
  <c r="M12" i="1"/>
  <c r="N12" i="1" s="1"/>
  <c r="P1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D13" i="1" s="1"/>
  <c r="B3" i="1"/>
  <c r="C3" i="1" s="1"/>
  <c r="K16" i="1" l="1"/>
  <c r="D12" i="1"/>
  <c r="D11" i="1"/>
  <c r="D10" i="1"/>
  <c r="D9" i="1"/>
  <c r="D8" i="1"/>
  <c r="D7" i="1"/>
  <c r="E7" i="1" s="1"/>
  <c r="G7" i="1" s="1"/>
  <c r="D6" i="1"/>
  <c r="E6" i="1" s="1"/>
  <c r="G6" i="1" s="1"/>
  <c r="D5" i="1"/>
  <c r="E5" i="1" s="1"/>
  <c r="G5" i="1" s="1"/>
  <c r="D3" i="1"/>
  <c r="D4" i="1"/>
  <c r="E4" i="1" s="1"/>
  <c r="G4" i="1" s="1"/>
  <c r="E10" i="1"/>
  <c r="G10" i="1" s="1"/>
  <c r="E9" i="1"/>
  <c r="G9" i="1" s="1"/>
  <c r="E12" i="1"/>
  <c r="G12" i="1" s="1"/>
  <c r="E8" i="1"/>
  <c r="G8" i="1" s="1"/>
  <c r="E11" i="1"/>
  <c r="G11" i="1" s="1"/>
  <c r="E13" i="1"/>
  <c r="G13" i="1" s="1"/>
  <c r="E3" i="1" l="1"/>
  <c r="G3" i="1" l="1"/>
  <c r="B16" i="1" s="1"/>
</calcChain>
</file>

<file path=xl/sharedStrings.xml><?xml version="1.0" encoding="utf-8"?>
<sst xmlns="http://schemas.openxmlformats.org/spreadsheetml/2006/main" count="24" uniqueCount="13">
  <si>
    <t>X</t>
  </si>
  <si>
    <t>Z</t>
  </si>
  <si>
    <t>p(Z&lt;z)</t>
  </si>
  <si>
    <t>F. esperada</t>
  </si>
  <si>
    <t>F. Observada</t>
  </si>
  <si>
    <t>(Fo - Fe)/Fe</t>
  </si>
  <si>
    <t>Qui-Quadrado obersavdo</t>
  </si>
  <si>
    <t>Desvio Padrão</t>
  </si>
  <si>
    <t>Valor Crítico</t>
  </si>
  <si>
    <t>Média</t>
  </si>
  <si>
    <t>Graus de Liber.</t>
  </si>
  <si>
    <t>NOTAS DE MATEMÁTICA - TESTE DE ADERÊNCIA QUI- QUADRADO n=100</t>
  </si>
  <si>
    <t>NOTAS DE PORTUGUÊS - TESTE DE ADERÊNCIA QUI-QUADRADO 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</si>
</sst>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J24" sqref="J24"/>
    </sheetView>
  </sheetViews>
  <sheetFormatPr defaultRowHeight="15" x14ac:dyDescent="0.25"/>
  <cols>
    <col min="1" max="1" width="13.85546875" customWidth="1"/>
    <col min="5" max="5" width="13.7109375" bestFit="1" customWidth="1"/>
    <col min="6" max="6" width="12.42578125" bestFit="1" customWidth="1"/>
    <col min="7" max="7" width="12.7109375" bestFit="1" customWidth="1"/>
    <col min="10" max="10" width="14.42578125" bestFit="1" customWidth="1"/>
    <col min="14" max="14" width="13.7109375" bestFit="1" customWidth="1"/>
    <col min="15" max="15" width="12.42578125" bestFit="1" customWidth="1"/>
    <col min="16" max="16" width="11.28515625" bestFit="1" customWidth="1"/>
  </cols>
  <sheetData>
    <row r="1" spans="1:16" ht="15.75" thickBot="1" x14ac:dyDescent="0.3">
      <c r="A1" s="9" t="s">
        <v>11</v>
      </c>
      <c r="B1" s="10"/>
      <c r="C1" s="10"/>
      <c r="D1" s="10"/>
      <c r="E1" s="10"/>
      <c r="F1" s="10"/>
      <c r="G1" s="11"/>
      <c r="H1" s="2"/>
      <c r="I1" s="2"/>
      <c r="J1" s="9" t="s">
        <v>12</v>
      </c>
      <c r="K1" s="10"/>
      <c r="L1" s="10"/>
      <c r="M1" s="10"/>
      <c r="N1" s="10"/>
      <c r="O1" s="10"/>
      <c r="P1" s="11"/>
    </row>
    <row r="2" spans="1:16" x14ac:dyDescent="0.25">
      <c r="A2" s="8" t="s">
        <v>0</v>
      </c>
      <c r="B2" s="8" t="s">
        <v>1</v>
      </c>
      <c r="C2" s="8" t="s">
        <v>2</v>
      </c>
      <c r="D2" s="8"/>
      <c r="E2" s="8" t="s">
        <v>3</v>
      </c>
      <c r="F2" s="8" t="s">
        <v>4</v>
      </c>
      <c r="G2" s="8" t="s">
        <v>5</v>
      </c>
      <c r="J2" s="8" t="s">
        <v>0</v>
      </c>
      <c r="K2" s="8" t="s">
        <v>1</v>
      </c>
      <c r="L2" s="8" t="s">
        <v>2</v>
      </c>
      <c r="M2" s="8"/>
      <c r="N2" s="8" t="s">
        <v>3</v>
      </c>
      <c r="O2" s="8" t="s">
        <v>4</v>
      </c>
      <c r="P2" s="8" t="s">
        <v>5</v>
      </c>
    </row>
    <row r="3" spans="1:16" x14ac:dyDescent="0.25">
      <c r="A3" s="4">
        <v>169.7</v>
      </c>
      <c r="B3" s="4">
        <f>(A3-F$16)/F$17</f>
        <v>-1.5315634218289089</v>
      </c>
      <c r="C3" s="4">
        <f>_xlfn.NORM.S.DIST(B3,TRUE)</f>
        <v>6.2815102333092482E-2</v>
      </c>
      <c r="D3" s="4">
        <f>C3</f>
        <v>6.2815102333092482E-2</v>
      </c>
      <c r="E3" s="4">
        <f>D3*100</f>
        <v>6.2815102333092483</v>
      </c>
      <c r="F3" s="4">
        <v>6</v>
      </c>
      <c r="G3" s="4">
        <f>((F3-E3)^2)/E3</f>
        <v>1.2616076152769025E-2</v>
      </c>
      <c r="J3" s="4">
        <v>155</v>
      </c>
      <c r="K3" s="4">
        <f>(J3-O$16)/O$17</f>
        <v>-1.5592934493165278</v>
      </c>
      <c r="L3" s="4">
        <f>_xlfn.NORM.S.DIST(K3,TRUE)</f>
        <v>5.9463470731224446E-2</v>
      </c>
      <c r="M3" s="4">
        <f>L3</f>
        <v>5.9463470731224446E-2</v>
      </c>
      <c r="N3" s="4">
        <f>M3*100</f>
        <v>5.9463470731224444</v>
      </c>
      <c r="O3" s="4">
        <v>7</v>
      </c>
      <c r="P3" s="4">
        <f>((O3-N3)^2)/N3</f>
        <v>0.18670025087093992</v>
      </c>
    </row>
    <row r="4" spans="1:16" x14ac:dyDescent="0.25">
      <c r="A4" s="4">
        <v>189.7</v>
      </c>
      <c r="B4" s="4">
        <f>(A4-F$16)/F$17</f>
        <v>-1.1382497541789582</v>
      </c>
      <c r="C4" s="4">
        <f t="shared" ref="C4:C13" si="0">_xlfn.NORM.S.DIST(B4,TRUE)</f>
        <v>0.12750810418687974</v>
      </c>
      <c r="D4" s="4">
        <f>C4-C3</f>
        <v>6.4693001853787263E-2</v>
      </c>
      <c r="E4" s="4">
        <f t="shared" ref="E4:E14" si="1">D4*100</f>
        <v>6.4693001853787262</v>
      </c>
      <c r="F4" s="4">
        <v>8</v>
      </c>
      <c r="G4" s="4">
        <f t="shared" ref="G4:G13" si="2">((F4-E4)^2)/E4</f>
        <v>0.36217857501451461</v>
      </c>
      <c r="J4" s="4">
        <v>177</v>
      </c>
      <c r="K4" s="4">
        <f t="shared" ref="K4:K13" si="3">(J4-O$16)/O$17</f>
        <v>-1.1687377951358071</v>
      </c>
      <c r="L4" s="4">
        <f t="shared" ref="L4:L13" si="4">_xlfn.NORM.S.DIST(K4,TRUE)</f>
        <v>0.1212546446891086</v>
      </c>
      <c r="M4" s="4">
        <f>L4-L3</f>
        <v>6.1791173957884152E-2</v>
      </c>
      <c r="N4" s="4">
        <f t="shared" ref="N4:N14" si="5">M4*100</f>
        <v>6.1791173957884151</v>
      </c>
      <c r="O4" s="4">
        <v>7</v>
      </c>
      <c r="P4" s="4">
        <f t="shared" ref="P4:P13" si="6">((O4-N4)^2)/N4</f>
        <v>0.10905250810681755</v>
      </c>
    </row>
    <row r="5" spans="1:16" x14ac:dyDescent="0.25">
      <c r="A5" s="4">
        <v>209.7</v>
      </c>
      <c r="B5" s="4">
        <f>(A5-F$16)/F$17</f>
        <v>-0.74493608652900734</v>
      </c>
      <c r="C5" s="4">
        <f t="shared" si="0"/>
        <v>0.22815517920973719</v>
      </c>
      <c r="D5" s="4">
        <f t="shared" ref="D5:D13" si="7">C5-C4</f>
        <v>0.10064707502285744</v>
      </c>
      <c r="E5" s="4">
        <f t="shared" si="1"/>
        <v>10.064707502285744</v>
      </c>
      <c r="F5" s="4">
        <v>12</v>
      </c>
      <c r="G5" s="4">
        <f t="shared" si="2"/>
        <v>0.37212775938679737</v>
      </c>
      <c r="J5" s="4">
        <v>199</v>
      </c>
      <c r="K5" s="4">
        <f t="shared" si="3"/>
        <v>-0.77818214095508631</v>
      </c>
      <c r="L5" s="4">
        <f t="shared" si="4"/>
        <v>0.21823082183033457</v>
      </c>
      <c r="M5" s="4">
        <f t="shared" ref="M5:M13" si="8">L5-L4</f>
        <v>9.6976177141225972E-2</v>
      </c>
      <c r="N5" s="4">
        <f t="shared" si="5"/>
        <v>9.6976177141225968</v>
      </c>
      <c r="O5" s="4">
        <v>12</v>
      </c>
      <c r="P5" s="4">
        <f t="shared" si="6"/>
        <v>0.5466254029174904</v>
      </c>
    </row>
    <row r="6" spans="1:16" x14ac:dyDescent="0.25">
      <c r="A6" s="4">
        <v>229.7</v>
      </c>
      <c r="B6" s="4">
        <f>(A6-F$16)/F$17</f>
        <v>-0.35162241887905649</v>
      </c>
      <c r="C6" s="4">
        <f t="shared" si="0"/>
        <v>0.36256072488727797</v>
      </c>
      <c r="D6" s="4">
        <f t="shared" si="7"/>
        <v>0.13440554567754079</v>
      </c>
      <c r="E6" s="4">
        <f t="shared" si="1"/>
        <v>13.440554567754079</v>
      </c>
      <c r="F6" s="4">
        <v>10</v>
      </c>
      <c r="G6" s="4">
        <f t="shared" si="2"/>
        <v>0.88072375838517902</v>
      </c>
      <c r="J6" s="4">
        <v>221</v>
      </c>
      <c r="K6" s="4">
        <f t="shared" si="3"/>
        <v>-0.38762648677436551</v>
      </c>
      <c r="L6" s="4">
        <f t="shared" si="4"/>
        <v>0.34914623247552756</v>
      </c>
      <c r="M6" s="4">
        <f t="shared" si="8"/>
        <v>0.13091541064519299</v>
      </c>
      <c r="N6" s="4">
        <f t="shared" si="5"/>
        <v>13.0915410645193</v>
      </c>
      <c r="O6" s="4">
        <v>5</v>
      </c>
      <c r="P6" s="4">
        <f t="shared" si="6"/>
        <v>5.0011710978967301</v>
      </c>
    </row>
    <row r="7" spans="1:16" x14ac:dyDescent="0.25">
      <c r="A7" s="4">
        <v>249.7</v>
      </c>
      <c r="B7" s="4">
        <f>(A7-F$16)/F$17</f>
        <v>4.1691248770894321E-2</v>
      </c>
      <c r="C7" s="4">
        <f t="shared" si="0"/>
        <v>0.51662758481687332</v>
      </c>
      <c r="D7" s="4">
        <f t="shared" si="7"/>
        <v>0.15406685992959535</v>
      </c>
      <c r="E7" s="4">
        <f t="shared" si="1"/>
        <v>15.406685992959535</v>
      </c>
      <c r="F7" s="4">
        <v>18</v>
      </c>
      <c r="G7" s="4">
        <f t="shared" si="2"/>
        <v>0.43651681758072802</v>
      </c>
      <c r="J7" s="4">
        <v>243</v>
      </c>
      <c r="K7" s="4">
        <f t="shared" si="3"/>
        <v>2.9291674063552644E-3</v>
      </c>
      <c r="L7" s="4">
        <f t="shared" si="4"/>
        <v>0.5011685670537136</v>
      </c>
      <c r="M7" s="4">
        <f t="shared" si="8"/>
        <v>0.15202233457818604</v>
      </c>
      <c r="N7" s="4">
        <f t="shared" si="5"/>
        <v>15.202233457818604</v>
      </c>
      <c r="O7" s="4">
        <v>20</v>
      </c>
      <c r="P7" s="4">
        <f t="shared" si="6"/>
        <v>1.5141567097456088</v>
      </c>
    </row>
    <row r="8" spans="1:16" x14ac:dyDescent="0.25">
      <c r="A8" s="4">
        <v>269.7</v>
      </c>
      <c r="B8" s="4">
        <f>(A8-F$16)/F$17</f>
        <v>0.43500491642084516</v>
      </c>
      <c r="C8" s="4">
        <f t="shared" si="0"/>
        <v>0.6682205705854618</v>
      </c>
      <c r="D8" s="4">
        <f t="shared" si="7"/>
        <v>0.15159298576858848</v>
      </c>
      <c r="E8" s="4">
        <f t="shared" si="1"/>
        <v>15.159298576858848</v>
      </c>
      <c r="F8" s="4">
        <v>11</v>
      </c>
      <c r="G8" s="4">
        <f t="shared" si="2"/>
        <v>1.1411982265372542</v>
      </c>
      <c r="J8" s="4">
        <v>265</v>
      </c>
      <c r="K8" s="4">
        <f t="shared" si="3"/>
        <v>0.39348482158707604</v>
      </c>
      <c r="L8" s="4">
        <f t="shared" si="4"/>
        <v>0.6530192837988964</v>
      </c>
      <c r="M8" s="4">
        <f t="shared" si="8"/>
        <v>0.1518507167451828</v>
      </c>
      <c r="N8" s="4">
        <f t="shared" si="5"/>
        <v>15.18507167451828</v>
      </c>
      <c r="O8" s="4">
        <v>13</v>
      </c>
      <c r="P8" s="4">
        <f t="shared" si="6"/>
        <v>0.31442316013523752</v>
      </c>
    </row>
    <row r="9" spans="1:16" x14ac:dyDescent="0.25">
      <c r="A9" s="4">
        <v>289.7</v>
      </c>
      <c r="B9" s="4">
        <f>(A9-F$16)/F$17</f>
        <v>0.82831858407079595</v>
      </c>
      <c r="C9" s="4">
        <f t="shared" si="0"/>
        <v>0.79625494955926968</v>
      </c>
      <c r="D9" s="4">
        <f t="shared" si="7"/>
        <v>0.12803437897380787</v>
      </c>
      <c r="E9" s="4">
        <f t="shared" si="1"/>
        <v>12.803437897380787</v>
      </c>
      <c r="F9" s="4">
        <v>13</v>
      </c>
      <c r="G9" s="4">
        <f t="shared" si="2"/>
        <v>3.0176785716272262E-3</v>
      </c>
      <c r="J9" s="4">
        <v>287</v>
      </c>
      <c r="K9" s="4">
        <f t="shared" si="3"/>
        <v>0.78404047576779679</v>
      </c>
      <c r="L9" s="4">
        <f t="shared" si="4"/>
        <v>0.78349181967697445</v>
      </c>
      <c r="M9" s="4">
        <f t="shared" si="8"/>
        <v>0.13047253587807806</v>
      </c>
      <c r="N9" s="4">
        <f t="shared" si="5"/>
        <v>13.047253587807806</v>
      </c>
      <c r="O9" s="4">
        <v>14</v>
      </c>
      <c r="P9" s="4">
        <f t="shared" si="6"/>
        <v>6.9572168566826686E-2</v>
      </c>
    </row>
    <row r="10" spans="1:16" x14ac:dyDescent="0.25">
      <c r="A10" s="4">
        <v>309.7</v>
      </c>
      <c r="B10" s="4">
        <f>(A10-F$16)/F$17</f>
        <v>1.2216322517207467</v>
      </c>
      <c r="C10" s="4">
        <f t="shared" si="0"/>
        <v>0.88907663672169568</v>
      </c>
      <c r="D10" s="4">
        <f t="shared" si="7"/>
        <v>9.2821687162426003E-2</v>
      </c>
      <c r="E10" s="4">
        <f t="shared" si="1"/>
        <v>9.2821687162425999</v>
      </c>
      <c r="F10" s="4">
        <v>10</v>
      </c>
      <c r="G10" s="4">
        <f t="shared" si="2"/>
        <v>5.5513077567650795E-2</v>
      </c>
      <c r="J10" s="4">
        <v>309</v>
      </c>
      <c r="K10" s="4">
        <f t="shared" si="3"/>
        <v>1.1745961299485175</v>
      </c>
      <c r="L10" s="4">
        <f t="shared" si="4"/>
        <v>0.87992183382433342</v>
      </c>
      <c r="M10" s="4">
        <f t="shared" si="8"/>
        <v>9.6430014147358967E-2</v>
      </c>
      <c r="N10" s="4">
        <f t="shared" si="5"/>
        <v>9.6430014147358971</v>
      </c>
      <c r="O10" s="4">
        <v>10</v>
      </c>
      <c r="P10" s="4">
        <f t="shared" si="6"/>
        <v>1.3216630839212781E-2</v>
      </c>
    </row>
    <row r="11" spans="1:16" x14ac:dyDescent="0.25">
      <c r="A11" s="4">
        <v>329.7</v>
      </c>
      <c r="B11" s="4">
        <f>(A11-F$16)/F$17</f>
        <v>1.6149459193706976</v>
      </c>
      <c r="C11" s="4">
        <f t="shared" si="0"/>
        <v>0.94683879655278536</v>
      </c>
      <c r="D11" s="4">
        <f t="shared" si="7"/>
        <v>5.7762159831089677E-2</v>
      </c>
      <c r="E11" s="4">
        <f t="shared" si="1"/>
        <v>5.7762159831089672</v>
      </c>
      <c r="F11" s="4">
        <v>6</v>
      </c>
      <c r="G11" s="4">
        <f t="shared" si="2"/>
        <v>8.6699123374766145E-3</v>
      </c>
      <c r="J11" s="4">
        <v>331</v>
      </c>
      <c r="K11" s="4">
        <f t="shared" si="3"/>
        <v>1.5651517841292384</v>
      </c>
      <c r="L11" s="4">
        <f t="shared" si="4"/>
        <v>0.94122633806702338</v>
      </c>
      <c r="M11" s="4">
        <f t="shared" si="8"/>
        <v>6.1304504242689961E-2</v>
      </c>
      <c r="N11" s="4">
        <f t="shared" si="5"/>
        <v>6.1304504242689966</v>
      </c>
      <c r="O11" s="4">
        <v>5</v>
      </c>
      <c r="P11" s="4">
        <f t="shared" si="6"/>
        <v>0.2084542037353373</v>
      </c>
    </row>
    <row r="12" spans="1:16" x14ac:dyDescent="0.25">
      <c r="A12" s="4">
        <v>349.7</v>
      </c>
      <c r="B12" s="4">
        <f>(A12-F$16)/F$17</f>
        <v>2.0082595870206483</v>
      </c>
      <c r="C12" s="4">
        <f t="shared" si="0"/>
        <v>0.97769214302260454</v>
      </c>
      <c r="D12" s="4">
        <f t="shared" si="7"/>
        <v>3.0853346469819187E-2</v>
      </c>
      <c r="E12" s="4">
        <f t="shared" si="1"/>
        <v>3.0853346469819187</v>
      </c>
      <c r="F12" s="4">
        <v>3</v>
      </c>
      <c r="G12" s="4">
        <f t="shared" si="2"/>
        <v>2.3601984253643154E-3</v>
      </c>
      <c r="J12" s="4">
        <v>353</v>
      </c>
      <c r="K12" s="4">
        <f t="shared" si="3"/>
        <v>1.9557074383099591</v>
      </c>
      <c r="L12" s="4">
        <f t="shared" si="4"/>
        <v>0.97475018600137764</v>
      </c>
      <c r="M12" s="4">
        <f t="shared" si="8"/>
        <v>3.3523847934354256E-2</v>
      </c>
      <c r="N12" s="4">
        <f t="shared" si="5"/>
        <v>3.3523847934354256</v>
      </c>
      <c r="O12" s="4">
        <v>6</v>
      </c>
      <c r="P12" s="4">
        <f t="shared" si="6"/>
        <v>2.091008853088272</v>
      </c>
    </row>
    <row r="13" spans="1:16" x14ac:dyDescent="0.25">
      <c r="A13" s="4">
        <v>369.7</v>
      </c>
      <c r="B13" s="4">
        <f>(A13-F$16)/F$17</f>
        <v>2.4015732546705992</v>
      </c>
      <c r="C13" s="4">
        <v>1</v>
      </c>
      <c r="D13" s="4">
        <f t="shared" si="7"/>
        <v>2.2307856977395457E-2</v>
      </c>
      <c r="E13" s="4">
        <f t="shared" si="1"/>
        <v>2.2307856977395457</v>
      </c>
      <c r="F13" s="4">
        <v>3</v>
      </c>
      <c r="G13" s="4">
        <f t="shared" si="2"/>
        <v>0.26523867505587717</v>
      </c>
      <c r="J13" s="4">
        <v>375</v>
      </c>
      <c r="K13" s="4">
        <f t="shared" si="3"/>
        <v>2.34626309249068</v>
      </c>
      <c r="L13" s="4">
        <v>1</v>
      </c>
      <c r="M13" s="4">
        <f t="shared" si="8"/>
        <v>2.5249813998622361E-2</v>
      </c>
      <c r="N13" s="4">
        <f t="shared" si="5"/>
        <v>2.5249813998622361</v>
      </c>
      <c r="O13" s="4">
        <v>1</v>
      </c>
      <c r="P13" s="4">
        <f t="shared" si="6"/>
        <v>0.9210239212267739</v>
      </c>
    </row>
    <row r="14" spans="1:16" x14ac:dyDescent="0.25">
      <c r="D14" s="7"/>
      <c r="E14" s="7"/>
      <c r="M14" s="7"/>
      <c r="N14" s="7"/>
    </row>
    <row r="16" spans="1:16" ht="30" x14ac:dyDescent="0.25">
      <c r="A16" s="5" t="s">
        <v>6</v>
      </c>
      <c r="B16" s="4">
        <f>SUM(G3:G13)</f>
        <v>3.5401607550152381</v>
      </c>
      <c r="C16" s="1"/>
      <c r="D16" s="1"/>
      <c r="E16" s="3" t="s">
        <v>9</v>
      </c>
      <c r="F16" s="4">
        <v>247.58</v>
      </c>
      <c r="J16" s="5" t="s">
        <v>6</v>
      </c>
      <c r="K16" s="4">
        <f>SUM(P3:P13)</f>
        <v>10.975404907129246</v>
      </c>
      <c r="N16" s="3" t="s">
        <v>9</v>
      </c>
      <c r="O16" s="4">
        <v>242.83500000000001</v>
      </c>
    </row>
    <row r="17" spans="1:15" x14ac:dyDescent="0.25">
      <c r="A17" s="3" t="s">
        <v>10</v>
      </c>
      <c r="B17" s="6">
        <v>8</v>
      </c>
      <c r="C17" s="1"/>
      <c r="D17" s="1"/>
      <c r="E17" s="3" t="s">
        <v>7</v>
      </c>
      <c r="F17" s="4">
        <v>50.85</v>
      </c>
      <c r="J17" s="3" t="s">
        <v>10</v>
      </c>
      <c r="K17" s="4">
        <v>8</v>
      </c>
      <c r="N17" s="3" t="s">
        <v>7</v>
      </c>
      <c r="O17" s="4">
        <v>56.33</v>
      </c>
    </row>
    <row r="18" spans="1:15" x14ac:dyDescent="0.25">
      <c r="A18" s="3" t="s">
        <v>8</v>
      </c>
      <c r="B18" s="4">
        <v>15.507</v>
      </c>
      <c r="J18" s="3" t="s">
        <v>8</v>
      </c>
      <c r="K18" s="4">
        <v>15.507</v>
      </c>
    </row>
  </sheetData>
  <mergeCells count="2">
    <mergeCell ref="A1:G1"/>
    <mergeCell ref="J1:P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JOÉLIO</dc:creator>
  <cp:lastModifiedBy>JOÉLIO</cp:lastModifiedBy>
  <dcterms:created xsi:type="dcterms:W3CDTF">2020-10-22T18:15:56Z</dcterms:created>
  <dcterms:modified xsi:type="dcterms:W3CDTF">2020-10-23T21:13:36Z</dcterms:modified>
</cp:coreProperties>
</file>