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ig\OneDrive\ALG\Prácticas\"/>
    </mc:Choice>
  </mc:AlternateContent>
  <xr:revisionPtr revIDLastSave="0" documentId="13_ncr:1_{43B42423-A4D8-4479-8964-2E4FDB9FF170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Vector" sheetId="1" r:id="rId1"/>
    <sheet name="Matriz" sheetId="2" r:id="rId2"/>
    <sheet name="Bucle 1-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3" i="3" l="1"/>
  <c r="N94" i="3"/>
  <c r="N95" i="3"/>
  <c r="N96" i="3"/>
  <c r="N97" i="3"/>
  <c r="N98" i="3"/>
  <c r="N99" i="3"/>
  <c r="N100" i="3"/>
  <c r="N101" i="3"/>
  <c r="N107" i="3"/>
  <c r="N108" i="3"/>
  <c r="N109" i="3"/>
  <c r="N110" i="3"/>
  <c r="N111" i="3"/>
  <c r="N112" i="3"/>
  <c r="N113" i="3"/>
  <c r="N114" i="3"/>
  <c r="N115" i="3"/>
  <c r="N106" i="3"/>
  <c r="N81" i="3"/>
  <c r="N82" i="3"/>
  <c r="N83" i="3"/>
  <c r="N84" i="3"/>
  <c r="N85" i="3"/>
  <c r="N86" i="3"/>
  <c r="N87" i="3"/>
  <c r="N88" i="3"/>
  <c r="N89" i="3"/>
  <c r="N80" i="3"/>
  <c r="N57" i="3"/>
  <c r="B47" i="3"/>
  <c r="B48" i="3" s="1"/>
  <c r="B49" i="3" s="1"/>
  <c r="B50" i="3" s="1"/>
  <c r="B51" i="3" s="1"/>
  <c r="B52" i="3" s="1"/>
  <c r="B53" i="3" s="1"/>
  <c r="B54" i="3" s="1"/>
  <c r="B55" i="3" s="1"/>
  <c r="B56" i="3" s="1"/>
  <c r="I11" i="2"/>
  <c r="G14" i="2"/>
  <c r="I4" i="2"/>
  <c r="I5" i="2"/>
  <c r="I6" i="2"/>
  <c r="I7" i="2"/>
  <c r="I8" i="2"/>
  <c r="I9" i="2"/>
  <c r="I10" i="2"/>
  <c r="I12" i="2"/>
  <c r="I13" i="2"/>
  <c r="I14" i="2"/>
  <c r="I15" i="2"/>
  <c r="I3" i="2"/>
  <c r="O19" i="3"/>
  <c r="P19" i="3" s="1"/>
  <c r="O20" i="3"/>
  <c r="P20" i="3" s="1"/>
  <c r="O21" i="3"/>
  <c r="P21" i="3" s="1"/>
  <c r="O22" i="3"/>
  <c r="P22" i="3" s="1"/>
  <c r="O23" i="3"/>
  <c r="P23" i="3" s="1"/>
  <c r="O24" i="3"/>
  <c r="P24" i="3" s="1"/>
  <c r="O25" i="3"/>
  <c r="P25" i="3" s="1"/>
  <c r="O26" i="3"/>
  <c r="O27" i="3"/>
  <c r="O28" i="3"/>
  <c r="O29" i="3"/>
  <c r="O18" i="3"/>
  <c r="P18" i="3" s="1"/>
  <c r="H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4" i="1"/>
  <c r="G4" i="2"/>
  <c r="G5" i="2"/>
  <c r="G6" i="2"/>
  <c r="G7" i="2"/>
  <c r="G8" i="2"/>
  <c r="G9" i="2"/>
  <c r="G10" i="2"/>
  <c r="G11" i="2"/>
  <c r="G12" i="2"/>
  <c r="G13" i="2"/>
  <c r="G15" i="2"/>
  <c r="G3" i="2"/>
  <c r="R3" i="3"/>
  <c r="B19" i="3"/>
  <c r="B20" i="3" s="1"/>
  <c r="B21" i="3" s="1"/>
  <c r="B22" i="3" s="1"/>
  <c r="B23" i="3" s="1"/>
  <c r="B24" i="3" s="1"/>
  <c r="B25" i="3" s="1"/>
  <c r="B26" i="3" s="1"/>
  <c r="B27" i="3" s="1"/>
  <c r="B28" i="3" s="1"/>
  <c r="R12" i="3"/>
  <c r="S12" i="3" s="1"/>
  <c r="R13" i="3"/>
  <c r="S13" i="3" s="1"/>
  <c r="R14" i="3"/>
  <c r="S14" i="3" s="1"/>
  <c r="R11" i="3"/>
  <c r="S11" i="3" s="1"/>
  <c r="S9" i="3"/>
  <c r="S10" i="3"/>
  <c r="N8" i="3"/>
  <c r="S8" i="3" s="1"/>
  <c r="N4" i="3"/>
  <c r="S4" i="3" s="1"/>
  <c r="N5" i="3"/>
  <c r="S5" i="3" s="1"/>
  <c r="N6" i="3"/>
  <c r="S6" i="3" s="1"/>
  <c r="N7" i="3"/>
  <c r="S7" i="3" s="1"/>
  <c r="N3" i="3"/>
  <c r="P26" i="3" l="1"/>
  <c r="P29" i="3"/>
  <c r="P28" i="3"/>
  <c r="P27" i="3"/>
  <c r="S3" i="3"/>
</calcChain>
</file>

<file path=xl/sharedStrings.xml><?xml version="1.0" encoding="utf-8"?>
<sst xmlns="http://schemas.openxmlformats.org/spreadsheetml/2006/main" count="112" uniqueCount="46">
  <si>
    <t>n</t>
  </si>
  <si>
    <t>t diagonal 1</t>
  </si>
  <si>
    <t>t diagonal 2</t>
  </si>
  <si>
    <t>tiempo</t>
  </si>
  <si>
    <t>contador</t>
  </si>
  <si>
    <t>limite</t>
  </si>
  <si>
    <t>tiempo(ms)</t>
  </si>
  <si>
    <t>limite (nanos)</t>
  </si>
  <si>
    <t>tiempo (ms)</t>
  </si>
  <si>
    <t>Bucle 1</t>
  </si>
  <si>
    <t>Bucle 2</t>
  </si>
  <si>
    <t>t bucle 1/t bucle 2</t>
  </si>
  <si>
    <t>Límite Suma</t>
  </si>
  <si>
    <t>Límite Máximo</t>
  </si>
  <si>
    <t>Límite</t>
  </si>
  <si>
    <t>Lim. Diag1</t>
  </si>
  <si>
    <t>Lim. Diag 2</t>
  </si>
  <si>
    <t>a</t>
  </si>
  <si>
    <t>límite</t>
  </si>
  <si>
    <t>BUCLE 4</t>
  </si>
  <si>
    <t>BUCLE 3</t>
  </si>
  <si>
    <t>&gt;20 min</t>
  </si>
  <si>
    <t>BUCLE 5</t>
  </si>
  <si>
    <t>LÍMITE</t>
  </si>
  <si>
    <t>INCÓGNITA</t>
  </si>
  <si>
    <t>t final</t>
  </si>
  <si>
    <t>Limite(ns)</t>
  </si>
  <si>
    <t>t suma(ms)</t>
  </si>
  <si>
    <t>t máximo(ms)</t>
  </si>
  <si>
    <t>t suma (ns)</t>
  </si>
  <si>
    <t>t máximo(ns)</t>
  </si>
  <si>
    <t>t</t>
  </si>
  <si>
    <t>s</t>
  </si>
  <si>
    <t>t b2/ t b3</t>
  </si>
  <si>
    <t>tiempo(ns)</t>
  </si>
  <si>
    <t>t b2</t>
  </si>
  <si>
    <t>t final b3</t>
  </si>
  <si>
    <t>t b1/t b2</t>
  </si>
  <si>
    <t>t b1 (ns)</t>
  </si>
  <si>
    <t>t b2 (nanos)</t>
  </si>
  <si>
    <t>t final(µs)</t>
  </si>
  <si>
    <t>Liímite f(µs)</t>
  </si>
  <si>
    <t>-</t>
  </si>
  <si>
    <t>t b4(µs)</t>
  </si>
  <si>
    <t>t bucle5(µs)</t>
  </si>
  <si>
    <t>t incógnita(µs)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</si>
</sst>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6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6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3" fontId="0" fillId="0" borderId="0" xfId="0" applyNumberFormat="1" applyBorder="1"/>
    <xf numFmtId="166" fontId="0" fillId="0" borderId="5" xfId="0" applyNumberFormat="1" applyBorder="1"/>
    <xf numFmtId="0" fontId="0" fillId="0" borderId="6" xfId="0" applyBorder="1"/>
    <xf numFmtId="0" fontId="0" fillId="0" borderId="7" xfId="0" applyBorder="1"/>
    <xf numFmtId="3" fontId="0" fillId="0" borderId="7" xfId="0" applyNumberFormat="1" applyBorder="1"/>
    <xf numFmtId="166" fontId="0" fillId="0" borderId="8" xfId="0" applyNumberFormat="1" applyBorder="1"/>
    <xf numFmtId="0" fontId="1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0" borderId="0" xfId="0" applyFont="1" applyBorder="1"/>
    <xf numFmtId="0" fontId="0" fillId="0" borderId="15" xfId="0" applyBorder="1" applyAlignment="1">
      <alignment horizontal="center" vertical="center"/>
    </xf>
    <xf numFmtId="164" fontId="0" fillId="0" borderId="13" xfId="0" applyNumberFormat="1" applyBorder="1"/>
    <xf numFmtId="3" fontId="0" fillId="0" borderId="15" xfId="0" applyNumberFormat="1" applyBorder="1"/>
    <xf numFmtId="164" fontId="0" fillId="0" borderId="16" xfId="0" applyNumberForma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66" fontId="0" fillId="0" borderId="0" xfId="0" applyNumberFormat="1" applyBorder="1"/>
    <xf numFmtId="166" fontId="0" fillId="0" borderId="13" xfId="1" applyNumberFormat="1" applyFont="1" applyBorder="1"/>
    <xf numFmtId="166" fontId="0" fillId="0" borderId="13" xfId="0" applyNumberFormat="1" applyBorder="1"/>
    <xf numFmtId="166" fontId="0" fillId="0" borderId="16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6" fontId="0" fillId="0" borderId="15" xfId="0" applyNumberFormat="1" applyBorder="1"/>
    <xf numFmtId="2" fontId="0" fillId="0" borderId="13" xfId="0" applyNumberFormat="1" applyBorder="1"/>
    <xf numFmtId="2" fontId="0" fillId="0" borderId="16" xfId="0" applyNumberFormat="1" applyBorder="1"/>
    <xf numFmtId="0" fontId="1" fillId="0" borderId="1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0" fontId="4" fillId="0" borderId="0" xfId="0" applyFont="1" applyBorder="1"/>
    <xf numFmtId="166" fontId="0" fillId="0" borderId="15" xfId="0" applyNumberForma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 suma</a:t>
            </a:r>
            <a:r>
              <a:rPr lang="es-ES" baseline="0"/>
              <a:t> - </a:t>
            </a:r>
            <a:r>
              <a:rPr lang="es-ES"/>
              <a:t>t máximo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Vector!$B$3:$B$17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90</c:v>
                </c:pt>
                <c:pt idx="3">
                  <c:v>270</c:v>
                </c:pt>
                <c:pt idx="4">
                  <c:v>810</c:v>
                </c:pt>
                <c:pt idx="5">
                  <c:v>2430</c:v>
                </c:pt>
                <c:pt idx="6">
                  <c:v>7290</c:v>
                </c:pt>
                <c:pt idx="7">
                  <c:v>21870</c:v>
                </c:pt>
                <c:pt idx="8">
                  <c:v>65610</c:v>
                </c:pt>
                <c:pt idx="9">
                  <c:v>196830</c:v>
                </c:pt>
                <c:pt idx="10">
                  <c:v>590490</c:v>
                </c:pt>
                <c:pt idx="11">
                  <c:v>1771470</c:v>
                </c:pt>
                <c:pt idx="12">
                  <c:v>5314410</c:v>
                </c:pt>
                <c:pt idx="13">
                  <c:v>15943230</c:v>
                </c:pt>
                <c:pt idx="14">
                  <c:v>47829690</c:v>
                </c:pt>
              </c:numCache>
            </c:numRef>
          </c:xVal>
          <c:yVal>
            <c:numRef>
              <c:f>Vector!$H$3:$H$17</c:f>
              <c:numCache>
                <c:formatCode>#,##0.0</c:formatCode>
                <c:ptCount val="15"/>
                <c:pt idx="0">
                  <c:v>3.66</c:v>
                </c:pt>
                <c:pt idx="1">
                  <c:v>10.5</c:v>
                </c:pt>
                <c:pt idx="2">
                  <c:v>27.1</c:v>
                </c:pt>
                <c:pt idx="3">
                  <c:v>75</c:v>
                </c:pt>
                <c:pt idx="4">
                  <c:v>241</c:v>
                </c:pt>
                <c:pt idx="5">
                  <c:v>725.80000000000007</c:v>
                </c:pt>
                <c:pt idx="6">
                  <c:v>2182</c:v>
                </c:pt>
                <c:pt idx="7">
                  <c:v>6587</c:v>
                </c:pt>
                <c:pt idx="8">
                  <c:v>19881.400000000001</c:v>
                </c:pt>
                <c:pt idx="9">
                  <c:v>59859.3</c:v>
                </c:pt>
                <c:pt idx="10">
                  <c:v>220100</c:v>
                </c:pt>
                <c:pt idx="11">
                  <c:v>993500</c:v>
                </c:pt>
                <c:pt idx="12">
                  <c:v>2898000</c:v>
                </c:pt>
                <c:pt idx="13">
                  <c:v>7148200</c:v>
                </c:pt>
                <c:pt idx="14">
                  <c:v>21392000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B4-4239-9462-A6076671EBC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Vector!$B$3:$B$17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90</c:v>
                </c:pt>
                <c:pt idx="3">
                  <c:v>270</c:v>
                </c:pt>
                <c:pt idx="4">
                  <c:v>810</c:v>
                </c:pt>
                <c:pt idx="5">
                  <c:v>2430</c:v>
                </c:pt>
                <c:pt idx="6">
                  <c:v>7290</c:v>
                </c:pt>
                <c:pt idx="7">
                  <c:v>21870</c:v>
                </c:pt>
                <c:pt idx="8">
                  <c:v>65610</c:v>
                </c:pt>
                <c:pt idx="9">
                  <c:v>196830</c:v>
                </c:pt>
                <c:pt idx="10">
                  <c:v>590490</c:v>
                </c:pt>
                <c:pt idx="11">
                  <c:v>1771470</c:v>
                </c:pt>
                <c:pt idx="12">
                  <c:v>5314410</c:v>
                </c:pt>
                <c:pt idx="13">
                  <c:v>15943230</c:v>
                </c:pt>
                <c:pt idx="14">
                  <c:v>47829690</c:v>
                </c:pt>
              </c:numCache>
            </c:numRef>
          </c:xVal>
          <c:yVal>
            <c:numRef>
              <c:f>Vector!$I$3:$I$17</c:f>
              <c:numCache>
                <c:formatCode>#,##0.0</c:formatCode>
                <c:ptCount val="15"/>
                <c:pt idx="0">
                  <c:v>8.7000000000000011</c:v>
                </c:pt>
                <c:pt idx="1">
                  <c:v>16.3</c:v>
                </c:pt>
                <c:pt idx="2">
                  <c:v>93</c:v>
                </c:pt>
                <c:pt idx="3">
                  <c:v>217</c:v>
                </c:pt>
                <c:pt idx="4">
                  <c:v>542</c:v>
                </c:pt>
                <c:pt idx="5">
                  <c:v>1618</c:v>
                </c:pt>
                <c:pt idx="6">
                  <c:v>4848</c:v>
                </c:pt>
                <c:pt idx="7">
                  <c:v>14644</c:v>
                </c:pt>
                <c:pt idx="8">
                  <c:v>44371</c:v>
                </c:pt>
                <c:pt idx="9">
                  <c:v>133699</c:v>
                </c:pt>
                <c:pt idx="10">
                  <c:v>401710</c:v>
                </c:pt>
                <c:pt idx="11">
                  <c:v>716000</c:v>
                </c:pt>
                <c:pt idx="12">
                  <c:v>2523700</c:v>
                </c:pt>
                <c:pt idx="13">
                  <c:v>7322200</c:v>
                </c:pt>
                <c:pt idx="14">
                  <c:v>20169800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B4-4239-9462-A6076671E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937168"/>
        <c:axId val="581936512"/>
      </c:scatterChart>
      <c:valAx>
        <c:axId val="58193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layout>
            <c:manualLayout>
              <c:xMode val="edge"/>
              <c:yMode val="edge"/>
              <c:x val="0.54530287162380553"/>
              <c:y val="0.858777197089277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1936512"/>
        <c:crosses val="autoZero"/>
        <c:crossBetween val="midCat"/>
      </c:valAx>
      <c:valAx>
        <c:axId val="58193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nanosegundos(ns)</a:t>
                </a:r>
              </a:p>
            </c:rich>
          </c:tx>
          <c:layout>
            <c:manualLayout>
              <c:xMode val="edge"/>
              <c:yMode val="edge"/>
              <c:x val="1.9704433497536946E-2"/>
              <c:y val="0.31806744809645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1937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 diagonal 1- t diagonal</a:t>
            </a:r>
            <a:r>
              <a:rPr lang="es-ES" baseline="0"/>
              <a:t>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9484134089799612"/>
          <c:y val="0.14396888110936998"/>
          <c:w val="0.76306807446604397"/>
          <c:h val="0.63369866304546152"/>
        </c:manualLayout>
      </c:layout>
      <c:scatterChart>
        <c:scatterStyle val="smoothMarker"/>
        <c:varyColors val="0"/>
        <c:ser>
          <c:idx val="0"/>
          <c:order val="0"/>
          <c:tx>
            <c:v>t diagonal1(ns)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Matriz!$A$3:$A$15</c:f>
              <c:numCache>
                <c:formatCode>General</c:formatCode>
                <c:ptCount val="13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  <c:pt idx="8">
                  <c:v>768</c:v>
                </c:pt>
                <c:pt idx="9">
                  <c:v>1536</c:v>
                </c:pt>
                <c:pt idx="10">
                  <c:v>3072</c:v>
                </c:pt>
                <c:pt idx="11">
                  <c:v>6144</c:v>
                </c:pt>
                <c:pt idx="12">
                  <c:v>12288</c:v>
                </c:pt>
              </c:numCache>
            </c:numRef>
          </c:xVal>
          <c:yVal>
            <c:numRef>
              <c:f>Matriz!$G$3:$G$12</c:f>
              <c:numCache>
                <c:formatCode>#,##0.0</c:formatCode>
                <c:ptCount val="10"/>
                <c:pt idx="0">
                  <c:v>15.8</c:v>
                </c:pt>
                <c:pt idx="1">
                  <c:v>43.300000000000004</c:v>
                </c:pt>
                <c:pt idx="2">
                  <c:v>115.60000000000001</c:v>
                </c:pt>
                <c:pt idx="3">
                  <c:v>412.5</c:v>
                </c:pt>
                <c:pt idx="4">
                  <c:v>1696.4</c:v>
                </c:pt>
                <c:pt idx="5">
                  <c:v>7314.5</c:v>
                </c:pt>
                <c:pt idx="6">
                  <c:v>38600</c:v>
                </c:pt>
                <c:pt idx="7">
                  <c:v>120000</c:v>
                </c:pt>
                <c:pt idx="8">
                  <c:v>460200</c:v>
                </c:pt>
                <c:pt idx="9">
                  <c:v>1772800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62-4610-97BF-15068A2A6D4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Matriz!$A$3:$A$15</c:f>
              <c:numCache>
                <c:formatCode>General</c:formatCode>
                <c:ptCount val="13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  <c:pt idx="8">
                  <c:v>768</c:v>
                </c:pt>
                <c:pt idx="9">
                  <c:v>1536</c:v>
                </c:pt>
                <c:pt idx="10">
                  <c:v>3072</c:v>
                </c:pt>
                <c:pt idx="11">
                  <c:v>6144</c:v>
                </c:pt>
                <c:pt idx="12">
                  <c:v>12288</c:v>
                </c:pt>
              </c:numCache>
            </c:numRef>
          </c:xVal>
          <c:yVal>
            <c:numRef>
              <c:f>Matriz!$I$3:$I$14</c:f>
              <c:numCache>
                <c:formatCode>#,##0.0</c:formatCode>
                <c:ptCount val="12"/>
                <c:pt idx="0">
                  <c:v>5.1000000000000005</c:v>
                </c:pt>
                <c:pt idx="1">
                  <c:v>7.2</c:v>
                </c:pt>
                <c:pt idx="2">
                  <c:v>10.8</c:v>
                </c:pt>
                <c:pt idx="3">
                  <c:v>19.700000000000003</c:v>
                </c:pt>
                <c:pt idx="4">
                  <c:v>39.1</c:v>
                </c:pt>
                <c:pt idx="5">
                  <c:v>81.600000000000009</c:v>
                </c:pt>
                <c:pt idx="6">
                  <c:v>175.4</c:v>
                </c:pt>
                <c:pt idx="7">
                  <c:v>472.90000000000003</c:v>
                </c:pt>
                <c:pt idx="8">
                  <c:v>1009.9000000000001</c:v>
                </c:pt>
                <c:pt idx="9">
                  <c:v>16577</c:v>
                </c:pt>
                <c:pt idx="10">
                  <c:v>46332</c:v>
                </c:pt>
                <c:pt idx="11">
                  <c:v>98688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62-4610-97BF-15068A2A6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841216"/>
        <c:axId val="582841544"/>
      </c:scatterChart>
      <c:valAx>
        <c:axId val="58284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layout>
            <c:manualLayout>
              <c:xMode val="edge"/>
              <c:yMode val="edge"/>
              <c:x val="0.55424153305686796"/>
              <c:y val="0.826684931624080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841544"/>
        <c:crosses val="autoZero"/>
        <c:crossBetween val="midCat"/>
      </c:valAx>
      <c:valAx>
        <c:axId val="58284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nanosegundos(ns)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84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329274086784846"/>
          <c:y val="0.8913959047127995"/>
          <c:w val="0.43768764800357612"/>
          <c:h val="6.55026118338952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Bucle</a:t>
            </a:r>
            <a:r>
              <a:rPr lang="es-ES" baseline="0"/>
              <a:t> 2 - Bucle 3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'Bucle 1-2'!$B$46:$B$57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</c:numCache>
            </c:numRef>
          </c:xVal>
          <c:yVal>
            <c:numRef>
              <c:f>'Bucle 1-2'!$C$46:$C$57</c:f>
            </c:numRef>
          </c:yVal>
          <c:smooth val="1"/>
          <c:extLst>
            <c:ext xmlns:c16="http://schemas.microsoft.com/office/drawing/2014/chart" uri="{C3380CC4-5D6E-409C-BE32-E72D297353CC}">
              <c16:uniqueId val="{00000000-4B40-4D8A-8225-CC0E124EE89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'Bucle 1-2'!$B$46:$B$57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</c:numCache>
            </c:numRef>
          </c:xVal>
          <c:yVal>
            <c:numRef>
              <c:f>'Bucle 1-2'!$D$46:$D$57</c:f>
            </c:numRef>
          </c:yVal>
          <c:smooth val="1"/>
          <c:extLst>
            <c:ext xmlns:c16="http://schemas.microsoft.com/office/drawing/2014/chart" uri="{C3380CC4-5D6E-409C-BE32-E72D297353CC}">
              <c16:uniqueId val="{00000001-4B40-4D8A-8225-CC0E124EE89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'Bucle 1-2'!$B$46:$B$57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</c:numCache>
            </c:numRef>
          </c:xVal>
          <c:yVal>
            <c:numRef>
              <c:f>'Bucle 1-2'!$E$46:$E$57</c:f>
            </c:numRef>
          </c:yVal>
          <c:smooth val="1"/>
          <c:extLst>
            <c:ext xmlns:c16="http://schemas.microsoft.com/office/drawing/2014/chart" uri="{C3380CC4-5D6E-409C-BE32-E72D297353CC}">
              <c16:uniqueId val="{00000002-4B40-4D8A-8225-CC0E124EE89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'Bucle 1-2'!$B$46:$B$57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</c:numCache>
            </c:numRef>
          </c:xVal>
          <c:yVal>
            <c:numRef>
              <c:f>'Bucle 1-2'!$F$46:$F$57</c:f>
            </c:numRef>
          </c:yVal>
          <c:smooth val="1"/>
          <c:extLst>
            <c:ext xmlns:c16="http://schemas.microsoft.com/office/drawing/2014/chart" uri="{C3380CC4-5D6E-409C-BE32-E72D297353CC}">
              <c16:uniqueId val="{00000003-4B40-4D8A-8225-CC0E124EE89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'Bucle 1-2'!$B$46:$B$57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</c:numCache>
            </c:numRef>
          </c:xVal>
          <c:yVal>
            <c:numRef>
              <c:f>'Bucle 1-2'!$G$46:$G$57</c:f>
            </c:numRef>
          </c:yVal>
          <c:smooth val="1"/>
          <c:extLst>
            <c:ext xmlns:c16="http://schemas.microsoft.com/office/drawing/2014/chart" uri="{C3380CC4-5D6E-409C-BE32-E72D297353CC}">
              <c16:uniqueId val="{00000004-4B40-4D8A-8225-CC0E124EE89C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'Bucle 1-2'!$B$46:$B$57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</c:numCache>
            </c:numRef>
          </c:xVal>
          <c:yVal>
            <c:numRef>
              <c:f>'Bucle 1-2'!$H$46:$H$57</c:f>
            </c:numRef>
          </c:yVal>
          <c:smooth val="1"/>
          <c:extLst>
            <c:ext xmlns:c16="http://schemas.microsoft.com/office/drawing/2014/chart" uri="{C3380CC4-5D6E-409C-BE32-E72D297353CC}">
              <c16:uniqueId val="{00000005-4B40-4D8A-8225-CC0E124EE89C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'Bucle 1-2'!$B$46:$B$57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</c:numCache>
            </c:numRef>
          </c:xVal>
          <c:yVal>
            <c:numRef>
              <c:f>'Bucle 1-2'!$I$46:$I$57</c:f>
            </c:numRef>
          </c:yVal>
          <c:smooth val="1"/>
          <c:extLst>
            <c:ext xmlns:c16="http://schemas.microsoft.com/office/drawing/2014/chart" uri="{C3380CC4-5D6E-409C-BE32-E72D297353CC}">
              <c16:uniqueId val="{00000006-4B40-4D8A-8225-CC0E124EE89C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'Bucle 1-2'!$B$46:$B$57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</c:numCache>
            </c:numRef>
          </c:xVal>
          <c:yVal>
            <c:numRef>
              <c:f>'Bucle 1-2'!$J$46:$J$57</c:f>
            </c:numRef>
          </c:yVal>
          <c:smooth val="1"/>
          <c:extLst>
            <c:ext xmlns:c16="http://schemas.microsoft.com/office/drawing/2014/chart" uri="{C3380CC4-5D6E-409C-BE32-E72D297353CC}">
              <c16:uniqueId val="{00000007-4B40-4D8A-8225-CC0E124EE89C}"/>
            </c:ext>
          </c:extLst>
        </c:ser>
        <c:ser>
          <c:idx val="8"/>
          <c:order val="8"/>
          <c:tx>
            <c:v>Bucle 3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'Bucle 1-2'!$B$46:$B$57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</c:numCache>
            </c:numRef>
          </c:xVal>
          <c:yVal>
            <c:numRef>
              <c:f>'Bucle 1-2'!$L$46:$L$57</c:f>
              <c:numCache>
                <c:formatCode>#,##0.0</c:formatCode>
                <c:ptCount val="12"/>
                <c:pt idx="0">
                  <c:v>23</c:v>
                </c:pt>
                <c:pt idx="1">
                  <c:v>41</c:v>
                </c:pt>
                <c:pt idx="2">
                  <c:v>104</c:v>
                </c:pt>
                <c:pt idx="3">
                  <c:v>294</c:v>
                </c:pt>
                <c:pt idx="4">
                  <c:v>864</c:v>
                </c:pt>
                <c:pt idx="5">
                  <c:v>4126</c:v>
                </c:pt>
                <c:pt idx="6">
                  <c:v>13943</c:v>
                </c:pt>
                <c:pt idx="7">
                  <c:v>45282</c:v>
                </c:pt>
                <c:pt idx="8">
                  <c:v>157900</c:v>
                </c:pt>
                <c:pt idx="9">
                  <c:v>580400</c:v>
                </c:pt>
                <c:pt idx="10">
                  <c:v>2269100</c:v>
                </c:pt>
                <c:pt idx="11">
                  <c:v>8930100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B40-4D8A-8225-CC0E124EE89C}"/>
            </c:ext>
          </c:extLst>
        </c:ser>
        <c:ser>
          <c:idx val="9"/>
          <c:order val="9"/>
          <c:tx>
            <c:v>Bucle 2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'Bucle 1-2'!$B$46:$B$57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</c:numCache>
            </c:numRef>
          </c:xVal>
          <c:yVal>
            <c:numRef>
              <c:f>'Bucle 1-2'!$M$46:$M$57</c:f>
              <c:numCache>
                <c:formatCode>#,##0.0</c:formatCode>
                <c:ptCount val="12"/>
                <c:pt idx="0">
                  <c:v>37.46</c:v>
                </c:pt>
                <c:pt idx="1">
                  <c:v>92</c:v>
                </c:pt>
                <c:pt idx="2">
                  <c:v>232</c:v>
                </c:pt>
                <c:pt idx="3">
                  <c:v>525</c:v>
                </c:pt>
                <c:pt idx="4">
                  <c:v>1296</c:v>
                </c:pt>
                <c:pt idx="5">
                  <c:v>4203</c:v>
                </c:pt>
                <c:pt idx="6">
                  <c:v>15681</c:v>
                </c:pt>
                <c:pt idx="7">
                  <c:v>59280</c:v>
                </c:pt>
                <c:pt idx="8">
                  <c:v>150400</c:v>
                </c:pt>
                <c:pt idx="9">
                  <c:v>563900</c:v>
                </c:pt>
                <c:pt idx="10">
                  <c:v>2266300</c:v>
                </c:pt>
                <c:pt idx="11">
                  <c:v>8706200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B40-4D8A-8225-CC0E124EE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451360"/>
        <c:axId val="614453656"/>
      </c:scatterChart>
      <c:valAx>
        <c:axId val="61445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4453656"/>
        <c:crosses val="autoZero"/>
        <c:crossBetween val="midCat"/>
      </c:valAx>
      <c:valAx>
        <c:axId val="61445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445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Bucle 1 - Bucle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'Bucle 1-2'!$B$63:$B$71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</c:numCache>
            </c:numRef>
          </c:xVal>
          <c:yVal>
            <c:numRef>
              <c:f>'Bucle 1-2'!$C$63:$C$71</c:f>
            </c:numRef>
          </c:yVal>
          <c:smooth val="1"/>
          <c:extLst>
            <c:ext xmlns:c16="http://schemas.microsoft.com/office/drawing/2014/chart" uri="{C3380CC4-5D6E-409C-BE32-E72D297353CC}">
              <c16:uniqueId val="{00000000-ED96-4990-9B57-122D187AD98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'Bucle 1-2'!$B$63:$B$71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</c:numCache>
            </c:numRef>
          </c:xVal>
          <c:yVal>
            <c:numRef>
              <c:f>'Bucle 1-2'!$D$63:$D$71</c:f>
            </c:numRef>
          </c:yVal>
          <c:smooth val="1"/>
          <c:extLst>
            <c:ext xmlns:c16="http://schemas.microsoft.com/office/drawing/2014/chart" uri="{C3380CC4-5D6E-409C-BE32-E72D297353CC}">
              <c16:uniqueId val="{00000001-ED96-4990-9B57-122D187AD98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'Bucle 1-2'!$B$63:$B$71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</c:numCache>
            </c:numRef>
          </c:xVal>
          <c:yVal>
            <c:numRef>
              <c:f>'Bucle 1-2'!$E$63:$E$71</c:f>
            </c:numRef>
          </c:yVal>
          <c:smooth val="1"/>
          <c:extLst>
            <c:ext xmlns:c16="http://schemas.microsoft.com/office/drawing/2014/chart" uri="{C3380CC4-5D6E-409C-BE32-E72D297353CC}">
              <c16:uniqueId val="{00000002-ED96-4990-9B57-122D187AD98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'Bucle 1-2'!$B$63:$B$71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</c:numCache>
            </c:numRef>
          </c:xVal>
          <c:yVal>
            <c:numRef>
              <c:f>'Bucle 1-2'!$F$63:$F$71</c:f>
            </c:numRef>
          </c:yVal>
          <c:smooth val="1"/>
          <c:extLst>
            <c:ext xmlns:c16="http://schemas.microsoft.com/office/drawing/2014/chart" uri="{C3380CC4-5D6E-409C-BE32-E72D297353CC}">
              <c16:uniqueId val="{00000003-ED96-4990-9B57-122D187AD98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'Bucle 1-2'!$B$63:$B$71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</c:numCache>
            </c:numRef>
          </c:xVal>
          <c:yVal>
            <c:numRef>
              <c:f>'Bucle 1-2'!$G$63:$G$71</c:f>
            </c:numRef>
          </c:yVal>
          <c:smooth val="1"/>
          <c:extLst>
            <c:ext xmlns:c16="http://schemas.microsoft.com/office/drawing/2014/chart" uri="{C3380CC4-5D6E-409C-BE32-E72D297353CC}">
              <c16:uniqueId val="{00000004-ED96-4990-9B57-122D187AD98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'Bucle 1-2'!$B$63:$B$71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</c:numCache>
            </c:numRef>
          </c:xVal>
          <c:yVal>
            <c:numRef>
              <c:f>'Bucle 1-2'!$H$63:$H$71</c:f>
            </c:numRef>
          </c:yVal>
          <c:smooth val="1"/>
          <c:extLst>
            <c:ext xmlns:c16="http://schemas.microsoft.com/office/drawing/2014/chart" uri="{C3380CC4-5D6E-409C-BE32-E72D297353CC}">
              <c16:uniqueId val="{00000005-ED96-4990-9B57-122D187AD983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'Bucle 1-2'!$B$63:$B$71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</c:numCache>
            </c:numRef>
          </c:xVal>
          <c:yVal>
            <c:numRef>
              <c:f>'Bucle 1-2'!$I$63:$I$71</c:f>
            </c:numRef>
          </c:yVal>
          <c:smooth val="1"/>
          <c:extLst>
            <c:ext xmlns:c16="http://schemas.microsoft.com/office/drawing/2014/chart" uri="{C3380CC4-5D6E-409C-BE32-E72D297353CC}">
              <c16:uniqueId val="{00000006-ED96-4990-9B57-122D187AD983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'Bucle 1-2'!$B$63:$B$71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</c:numCache>
            </c:numRef>
          </c:xVal>
          <c:yVal>
            <c:numRef>
              <c:f>'Bucle 1-2'!$J$63:$J$71</c:f>
            </c:numRef>
          </c:yVal>
          <c:smooth val="1"/>
          <c:extLst>
            <c:ext xmlns:c16="http://schemas.microsoft.com/office/drawing/2014/chart" uri="{C3380CC4-5D6E-409C-BE32-E72D297353CC}">
              <c16:uniqueId val="{00000007-ED96-4990-9B57-122D187AD983}"/>
            </c:ext>
          </c:extLst>
        </c:ser>
        <c:ser>
          <c:idx val="8"/>
          <c:order val="8"/>
          <c:tx>
            <c:v>Bucle 1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'Bucle 1-2'!$B$63:$B$71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</c:numCache>
            </c:numRef>
          </c:xVal>
          <c:yVal>
            <c:numRef>
              <c:f>'Bucle 1-2'!$L$63:$L$71</c:f>
              <c:numCache>
                <c:formatCode>#,##0.0</c:formatCode>
                <c:ptCount val="9"/>
                <c:pt idx="0">
                  <c:v>18.2</c:v>
                </c:pt>
                <c:pt idx="1">
                  <c:v>45.2</c:v>
                </c:pt>
                <c:pt idx="2">
                  <c:v>110.2</c:v>
                </c:pt>
                <c:pt idx="3">
                  <c:v>244.1</c:v>
                </c:pt>
                <c:pt idx="4">
                  <c:v>546.6</c:v>
                </c:pt>
                <c:pt idx="5">
                  <c:v>1233</c:v>
                </c:pt>
                <c:pt idx="6">
                  <c:v>2671</c:v>
                </c:pt>
                <c:pt idx="7">
                  <c:v>5874</c:v>
                </c:pt>
                <c:pt idx="8">
                  <c:v>12702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D96-4990-9B57-122D187AD983}"/>
            </c:ext>
          </c:extLst>
        </c:ser>
        <c:ser>
          <c:idx val="9"/>
          <c:order val="9"/>
          <c:tx>
            <c:v>Bucle 2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'Bucle 1-2'!$B$63:$B$71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</c:numCache>
            </c:numRef>
          </c:xVal>
          <c:yVal>
            <c:numRef>
              <c:f>'Bucle 1-2'!$M$63:$M$71</c:f>
              <c:numCache>
                <c:formatCode>#,##0.0</c:formatCode>
                <c:ptCount val="9"/>
                <c:pt idx="0">
                  <c:v>37.46</c:v>
                </c:pt>
                <c:pt idx="1">
                  <c:v>92</c:v>
                </c:pt>
                <c:pt idx="2">
                  <c:v>232</c:v>
                </c:pt>
                <c:pt idx="3">
                  <c:v>525</c:v>
                </c:pt>
                <c:pt idx="4">
                  <c:v>1296</c:v>
                </c:pt>
                <c:pt idx="5">
                  <c:v>4203</c:v>
                </c:pt>
                <c:pt idx="6">
                  <c:v>15681</c:v>
                </c:pt>
                <c:pt idx="7">
                  <c:v>59280</c:v>
                </c:pt>
                <c:pt idx="8">
                  <c:v>150400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D96-4990-9B57-122D187AD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722184"/>
        <c:axId val="829715296"/>
      </c:scatterChart>
      <c:valAx>
        <c:axId val="829722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9715296"/>
        <c:crosses val="autoZero"/>
        <c:crossBetween val="midCat"/>
      </c:valAx>
      <c:valAx>
        <c:axId val="82971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9722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 bucle1 / t bucle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'Bucle 1-2'!$N$63:$N$74</c:f>
              <c:numCache>
                <c:formatCode>0.00</c:formatCode>
                <c:ptCount val="12"/>
                <c:pt idx="0">
                  <c:v>0.48585157501334753</c:v>
                </c:pt>
                <c:pt idx="1">
                  <c:v>0.49130434782608701</c:v>
                </c:pt>
                <c:pt idx="2">
                  <c:v>0.47500000000000003</c:v>
                </c:pt>
                <c:pt idx="3">
                  <c:v>0.46495238095238095</c:v>
                </c:pt>
                <c:pt idx="4">
                  <c:v>0.42175925925925928</c:v>
                </c:pt>
                <c:pt idx="5">
                  <c:v>0.29336188436830835</c:v>
                </c:pt>
                <c:pt idx="6">
                  <c:v>0.17033352464766277</c:v>
                </c:pt>
                <c:pt idx="7">
                  <c:v>9.9089068825910925E-2</c:v>
                </c:pt>
                <c:pt idx="8">
                  <c:v>8.4454787234042553E-2</c:v>
                </c:pt>
                <c:pt idx="9">
                  <c:v>4.8579535378613231E-2</c:v>
                </c:pt>
                <c:pt idx="10">
                  <c:v>2.6193354807395312E-2</c:v>
                </c:pt>
                <c:pt idx="11">
                  <c:v>7.6116052722941183E-3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5C-47E4-AEF6-A0E16F631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009128"/>
        <c:axId val="835014048"/>
      </c:scatterChart>
      <c:valAx>
        <c:axId val="83500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014048"/>
        <c:crosses val="autoZero"/>
        <c:crossBetween val="midCat"/>
      </c:valAx>
      <c:valAx>
        <c:axId val="8350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009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Bucle 2 / Bucle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'Bucle 1-2'!$N$46:$N$57</c:f>
              <c:numCache>
                <c:formatCode>#,##0.0</c:formatCode>
                <c:ptCount val="12"/>
                <c:pt idx="0">
                  <c:v>0.61398825413774694</c:v>
                </c:pt>
                <c:pt idx="1">
                  <c:v>0.44565217391304346</c:v>
                </c:pt>
                <c:pt idx="2">
                  <c:v>0.44827586206896552</c:v>
                </c:pt>
                <c:pt idx="3">
                  <c:v>0.56000000000000005</c:v>
                </c:pt>
                <c:pt idx="4">
                  <c:v>0.66666666666666663</c:v>
                </c:pt>
                <c:pt idx="5">
                  <c:v>0.98167975255769691</c:v>
                </c:pt>
                <c:pt idx="6">
                  <c:v>0.88916523180919582</c:v>
                </c:pt>
                <c:pt idx="7">
                  <c:v>0.76386639676113355</c:v>
                </c:pt>
                <c:pt idx="8">
                  <c:v>1.0498670212765957</c:v>
                </c:pt>
                <c:pt idx="9">
                  <c:v>1.0292605071821246</c:v>
                </c:pt>
                <c:pt idx="10">
                  <c:v>1.0012354939769668</c:v>
                </c:pt>
                <c:pt idx="11">
                  <c:v>0.97492749241329879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2B-41E2-9D38-B387647D2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593128"/>
        <c:axId val="837587552"/>
      </c:scatterChart>
      <c:valAx>
        <c:axId val="837593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7587552"/>
        <c:crosses val="autoZero"/>
        <c:crossBetween val="midCat"/>
      </c:valAx>
      <c:valAx>
        <c:axId val="83758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7593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Bucle4 - Bucle 5</a:t>
            </a:r>
            <a:r>
              <a:rPr lang="es-ES" baseline="0"/>
              <a:t> - Incógnita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Bucle4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'Bucle 1-2'!$B$122:$B$130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</c:numCache>
            </c:numRef>
          </c:xVal>
          <c:yVal>
            <c:numRef>
              <c:f>'Bucle 1-2'!$L$122:$L$130</c:f>
              <c:numCache>
                <c:formatCode>#,##0.0</c:formatCode>
                <c:ptCount val="9"/>
                <c:pt idx="0">
                  <c:v>5</c:v>
                </c:pt>
                <c:pt idx="1">
                  <c:v>24.8</c:v>
                </c:pt>
                <c:pt idx="2">
                  <c:v>163.9</c:v>
                </c:pt>
                <c:pt idx="3">
                  <c:v>1697.7</c:v>
                </c:pt>
                <c:pt idx="4">
                  <c:v>18543.7</c:v>
                </c:pt>
                <c:pt idx="5">
                  <c:v>227000</c:v>
                </c:pt>
                <c:pt idx="6">
                  <c:v>2065000</c:v>
                </c:pt>
                <c:pt idx="7">
                  <c:v>26654000</c:v>
                </c:pt>
                <c:pt idx="8">
                  <c:v>490632000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75-41F7-8D6B-11928FB84D77}"/>
            </c:ext>
          </c:extLst>
        </c:ser>
        <c:ser>
          <c:idx val="1"/>
          <c:order val="1"/>
          <c:tx>
            <c:v>Bucle5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'Bucle 1-2'!$B$122:$B$130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</c:numCache>
            </c:numRef>
          </c:xVal>
          <c:yVal>
            <c:numRef>
              <c:f>'Bucle 1-2'!$M$122:$M$130</c:f>
              <c:numCache>
                <c:formatCode>#,##0.0</c:formatCode>
                <c:ptCount val="9"/>
                <c:pt idx="0">
                  <c:v>2.6</c:v>
                </c:pt>
                <c:pt idx="1">
                  <c:v>15.4</c:v>
                </c:pt>
                <c:pt idx="2">
                  <c:v>107.30000000000001</c:v>
                </c:pt>
                <c:pt idx="3">
                  <c:v>901.90000000000009</c:v>
                </c:pt>
                <c:pt idx="4">
                  <c:v>7695.3</c:v>
                </c:pt>
                <c:pt idx="5">
                  <c:v>96000</c:v>
                </c:pt>
                <c:pt idx="6">
                  <c:v>613000</c:v>
                </c:pt>
                <c:pt idx="7">
                  <c:v>6109000</c:v>
                </c:pt>
                <c:pt idx="8">
                  <c:v>54606000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75-41F7-8D6B-11928FB84D77}"/>
            </c:ext>
          </c:extLst>
        </c:ser>
        <c:ser>
          <c:idx val="2"/>
          <c:order val="2"/>
          <c:tx>
            <c:v>Incógnita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'Bucle 1-2'!$B$122:$B$130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</c:numCache>
            </c:numRef>
          </c:xVal>
          <c:yVal>
            <c:numRef>
              <c:f>'Bucle 1-2'!$N$122:$N$130</c:f>
              <c:numCache>
                <c:formatCode>#,##0.0</c:formatCode>
                <c:ptCount val="9"/>
                <c:pt idx="0">
                  <c:v>0.107</c:v>
                </c:pt>
                <c:pt idx="1">
                  <c:v>0.56000000000000005</c:v>
                </c:pt>
                <c:pt idx="2">
                  <c:v>2.5500000000000003</c:v>
                </c:pt>
                <c:pt idx="3">
                  <c:v>13.55</c:v>
                </c:pt>
                <c:pt idx="4">
                  <c:v>98.460000000000008</c:v>
                </c:pt>
                <c:pt idx="5">
                  <c:v>736.72</c:v>
                </c:pt>
                <c:pt idx="6">
                  <c:v>2960</c:v>
                </c:pt>
                <c:pt idx="7">
                  <c:v>19886</c:v>
                </c:pt>
                <c:pt idx="8">
                  <c:v>135836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75-41F7-8D6B-11928FB84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167624"/>
        <c:axId val="837173856"/>
      </c:scatterChart>
      <c:valAx>
        <c:axId val="837167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7173856"/>
        <c:crosses val="autoZero"/>
        <c:crossBetween val="midCat"/>
      </c:valAx>
      <c:valAx>
        <c:axId val="8371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7167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1</xdr:row>
      <xdr:rowOff>14287</xdr:rowOff>
    </xdr:from>
    <xdr:to>
      <xdr:col>17</xdr:col>
      <xdr:colOff>104775</xdr:colOff>
      <xdr:row>23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2C737D-E7EB-9B42-DC64-D39CAA440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133349</xdr:colOff>
      <xdr:row>0</xdr:row>
      <xdr:rowOff>52386</xdr:rowOff>
    </xdr:from>
    <xdr:to>
      <xdr:col>16</xdr:col>
      <xdr:colOff>266700</xdr:colOff>
      <xdr:row>18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4C7CB58-25B8-933C-149B-0AE3EC964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495300</xdr:colOff>
      <xdr:row>43</xdr:row>
      <xdr:rowOff>90487</xdr:rowOff>
    </xdr:from>
    <xdr:to>
      <xdr:col>18</xdr:col>
      <xdr:colOff>1533525</xdr:colOff>
      <xdr:row>57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661026-0D57-B0BE-78FC-7C7CD0380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738187</xdr:colOff>
      <xdr:row>59</xdr:row>
      <xdr:rowOff>109537</xdr:rowOff>
    </xdr:from>
    <xdr:to>
      <xdr:col>19</xdr:col>
      <xdr:colOff>323850</xdr:colOff>
      <xdr:row>75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E564B67-49C4-14C5-4BC4-7E5F289EC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438150</xdr:colOff>
      <xdr:row>59</xdr:row>
      <xdr:rowOff>138112</xdr:rowOff>
    </xdr:from>
    <xdr:to>
      <xdr:col>25</xdr:col>
      <xdr:colOff>438150</xdr:colOff>
      <xdr:row>74</xdr:row>
      <xdr:rowOff>14287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C8C0C9A-2D8F-3FEF-C755-255920A98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1714500</xdr:colOff>
      <xdr:row>43</xdr:row>
      <xdr:rowOff>14287</xdr:rowOff>
    </xdr:from>
    <xdr:to>
      <xdr:col>24</xdr:col>
      <xdr:colOff>590550</xdr:colOff>
      <xdr:row>57</xdr:row>
      <xdr:rowOff>71437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103818B-D593-8BEA-29A4-3985A7EE5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447675</xdr:colOff>
      <xdr:row>116</xdr:row>
      <xdr:rowOff>128587</xdr:rowOff>
    </xdr:from>
    <xdr:to>
      <xdr:col>18</xdr:col>
      <xdr:colOff>1485900</xdr:colOff>
      <xdr:row>130</xdr:row>
      <xdr:rowOff>195262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8F06D76-9A3E-825A-B0BC-DADF8F037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17"/>
  <sheetViews>
    <sheetView workbookViewId="0">
      <selection activeCell="C33" sqref="C33:E39"/>
    </sheetView>
  </sheetViews>
  <sheetFormatPr baseColWidth="10" defaultRowHeight="15" x14ac:dyDescent="0.25"/>
  <cols>
    <col min="4" max="4" width="13.5703125" customWidth="1"/>
    <col min="6" max="6" width="14.5703125" customWidth="1"/>
    <col min="8" max="8" width="11.42578125" customWidth="1"/>
    <col min="9" max="9" width="11.7109375" bestFit="1" customWidth="1"/>
  </cols>
  <sheetData>
    <row r="2" spans="2:20" x14ac:dyDescent="0.25">
      <c r="B2" s="2" t="s">
        <v>0</v>
      </c>
      <c r="C2" s="2" t="s">
        <v>27</v>
      </c>
      <c r="D2" s="2" t="s">
        <v>28</v>
      </c>
      <c r="E2" t="s">
        <v>12</v>
      </c>
      <c r="F2" t="s">
        <v>13</v>
      </c>
      <c r="G2" t="s">
        <v>26</v>
      </c>
      <c r="H2" t="s">
        <v>29</v>
      </c>
      <c r="I2" t="s">
        <v>30</v>
      </c>
    </row>
    <row r="3" spans="2:20" x14ac:dyDescent="0.25">
      <c r="B3" s="1">
        <v>10</v>
      </c>
      <c r="C3">
        <v>366</v>
      </c>
      <c r="D3">
        <v>87</v>
      </c>
      <c r="E3">
        <v>100000000</v>
      </c>
      <c r="F3">
        <v>10000000</v>
      </c>
      <c r="G3">
        <v>1000000</v>
      </c>
      <c r="H3" s="4">
        <f t="shared" ref="H3:H17" si="0">C3*(G3/E3)</f>
        <v>3.66</v>
      </c>
      <c r="I3" s="4">
        <f t="shared" ref="I3:I17" si="1">D3*(G3/F3)</f>
        <v>8.7000000000000011</v>
      </c>
      <c r="J3" s="1"/>
      <c r="K3" s="1"/>
    </row>
    <row r="4" spans="2:20" x14ac:dyDescent="0.25">
      <c r="B4" s="1">
        <v>30</v>
      </c>
      <c r="C4">
        <v>105</v>
      </c>
      <c r="D4">
        <v>163</v>
      </c>
      <c r="E4">
        <v>10000000</v>
      </c>
      <c r="F4">
        <v>10000000</v>
      </c>
      <c r="G4">
        <v>1000000</v>
      </c>
      <c r="H4" s="4">
        <f t="shared" si="0"/>
        <v>10.5</v>
      </c>
      <c r="I4" s="4">
        <f t="shared" si="1"/>
        <v>16.3</v>
      </c>
      <c r="J4" s="1"/>
      <c r="K4" s="1"/>
    </row>
    <row r="5" spans="2:20" x14ac:dyDescent="0.25">
      <c r="B5" s="1">
        <v>90</v>
      </c>
      <c r="C5">
        <v>271</v>
      </c>
      <c r="D5">
        <v>93</v>
      </c>
      <c r="E5">
        <v>10000000</v>
      </c>
      <c r="F5">
        <v>1000000</v>
      </c>
      <c r="G5">
        <v>1000000</v>
      </c>
      <c r="H5" s="4">
        <f t="shared" si="0"/>
        <v>27.1</v>
      </c>
      <c r="I5" s="4">
        <f t="shared" si="1"/>
        <v>93</v>
      </c>
      <c r="J5" s="1"/>
      <c r="K5" s="1"/>
    </row>
    <row r="6" spans="2:20" x14ac:dyDescent="0.25">
      <c r="B6" s="1">
        <v>270</v>
      </c>
      <c r="C6">
        <v>750</v>
      </c>
      <c r="D6">
        <v>217</v>
      </c>
      <c r="E6">
        <v>10000000</v>
      </c>
      <c r="F6">
        <v>1000000</v>
      </c>
      <c r="G6">
        <v>1000000</v>
      </c>
      <c r="H6" s="4">
        <f t="shared" si="0"/>
        <v>75</v>
      </c>
      <c r="I6" s="4">
        <f t="shared" si="1"/>
        <v>217</v>
      </c>
      <c r="J6" s="1"/>
      <c r="K6" s="1"/>
    </row>
    <row r="7" spans="2:20" x14ac:dyDescent="0.25">
      <c r="B7" s="1">
        <v>810</v>
      </c>
      <c r="C7">
        <v>2410</v>
      </c>
      <c r="D7">
        <v>542</v>
      </c>
      <c r="E7">
        <v>10000000</v>
      </c>
      <c r="F7">
        <v>1000000</v>
      </c>
      <c r="G7">
        <v>1000000</v>
      </c>
      <c r="H7" s="4">
        <f t="shared" si="0"/>
        <v>241</v>
      </c>
      <c r="I7" s="4">
        <f t="shared" si="1"/>
        <v>542</v>
      </c>
      <c r="J7" s="1"/>
      <c r="K7" s="1"/>
    </row>
    <row r="8" spans="2:20" x14ac:dyDescent="0.25">
      <c r="B8" s="1">
        <v>2430</v>
      </c>
      <c r="C8">
        <v>7258</v>
      </c>
      <c r="D8">
        <v>1618</v>
      </c>
      <c r="E8">
        <v>10000000</v>
      </c>
      <c r="F8">
        <v>1000000</v>
      </c>
      <c r="G8">
        <v>1000000</v>
      </c>
      <c r="H8" s="4">
        <f t="shared" si="0"/>
        <v>725.80000000000007</v>
      </c>
      <c r="I8" s="4">
        <f t="shared" si="1"/>
        <v>1618</v>
      </c>
      <c r="J8" s="1"/>
      <c r="K8" s="1"/>
    </row>
    <row r="9" spans="2:20" x14ac:dyDescent="0.25">
      <c r="B9" s="1">
        <v>7290</v>
      </c>
      <c r="C9">
        <v>21820</v>
      </c>
      <c r="D9">
        <v>4848</v>
      </c>
      <c r="E9">
        <v>10000000</v>
      </c>
      <c r="F9">
        <v>1000000</v>
      </c>
      <c r="G9">
        <v>1000000</v>
      </c>
      <c r="H9" s="4">
        <f t="shared" si="0"/>
        <v>2182</v>
      </c>
      <c r="I9" s="4">
        <f t="shared" si="1"/>
        <v>4848</v>
      </c>
      <c r="J9" s="1"/>
      <c r="K9" s="1"/>
    </row>
    <row r="10" spans="2:20" x14ac:dyDescent="0.25">
      <c r="B10" s="1">
        <v>21870</v>
      </c>
      <c r="C10">
        <v>65870</v>
      </c>
      <c r="D10">
        <v>14644</v>
      </c>
      <c r="E10">
        <v>10000000</v>
      </c>
      <c r="F10">
        <v>1000000</v>
      </c>
      <c r="G10">
        <v>1000000</v>
      </c>
      <c r="H10" s="4">
        <f t="shared" si="0"/>
        <v>6587</v>
      </c>
      <c r="I10" s="4">
        <f t="shared" si="1"/>
        <v>14644</v>
      </c>
      <c r="J10" s="1"/>
      <c r="K10" s="1"/>
    </row>
    <row r="11" spans="2:20" x14ac:dyDescent="0.25">
      <c r="B11" s="1">
        <v>65610</v>
      </c>
      <c r="C11">
        <v>198814</v>
      </c>
      <c r="D11">
        <v>44371</v>
      </c>
      <c r="E11">
        <v>10000000</v>
      </c>
      <c r="F11">
        <v>1000000</v>
      </c>
      <c r="G11">
        <v>1000000</v>
      </c>
      <c r="H11" s="4">
        <f t="shared" si="0"/>
        <v>19881.400000000001</v>
      </c>
      <c r="I11" s="4">
        <f t="shared" si="1"/>
        <v>44371</v>
      </c>
      <c r="J11" s="1"/>
      <c r="K11" s="1"/>
    </row>
    <row r="12" spans="2:20" x14ac:dyDescent="0.25">
      <c r="B12" s="1">
        <v>196830</v>
      </c>
      <c r="C12">
        <v>598593</v>
      </c>
      <c r="D12">
        <v>133699</v>
      </c>
      <c r="E12">
        <v>10000000</v>
      </c>
      <c r="F12">
        <v>1000000</v>
      </c>
      <c r="G12">
        <v>1000000</v>
      </c>
      <c r="H12" s="4">
        <f t="shared" si="0"/>
        <v>59859.3</v>
      </c>
      <c r="I12" s="4">
        <f t="shared" si="1"/>
        <v>133699</v>
      </c>
      <c r="J12" s="1"/>
      <c r="K12" s="1"/>
    </row>
    <row r="13" spans="2:20" x14ac:dyDescent="0.25">
      <c r="B13" s="1">
        <v>590490</v>
      </c>
      <c r="C13">
        <v>2201</v>
      </c>
      <c r="D13">
        <v>401710</v>
      </c>
      <c r="E13">
        <v>10000</v>
      </c>
      <c r="F13">
        <v>1000000</v>
      </c>
      <c r="G13">
        <v>1000000</v>
      </c>
      <c r="H13" s="4">
        <f t="shared" si="0"/>
        <v>220100</v>
      </c>
      <c r="I13" s="4">
        <f t="shared" si="1"/>
        <v>401710</v>
      </c>
      <c r="J13" s="1"/>
      <c r="K13" s="1"/>
    </row>
    <row r="14" spans="2:20" x14ac:dyDescent="0.25">
      <c r="B14" s="1">
        <v>1771470</v>
      </c>
      <c r="C14">
        <v>9935</v>
      </c>
      <c r="D14">
        <v>7160</v>
      </c>
      <c r="E14">
        <v>10000</v>
      </c>
      <c r="F14">
        <v>10000</v>
      </c>
      <c r="G14">
        <v>1000000</v>
      </c>
      <c r="H14" s="4">
        <f t="shared" si="0"/>
        <v>993500</v>
      </c>
      <c r="I14" s="4">
        <f t="shared" si="1"/>
        <v>716000</v>
      </c>
      <c r="J14" s="1"/>
      <c r="K14" s="1"/>
    </row>
    <row r="15" spans="2:20" x14ac:dyDescent="0.25">
      <c r="B15" s="1">
        <v>5314410</v>
      </c>
      <c r="C15">
        <v>28980</v>
      </c>
      <c r="D15">
        <v>25237</v>
      </c>
      <c r="E15">
        <v>10000</v>
      </c>
      <c r="F15">
        <v>10000</v>
      </c>
      <c r="G15">
        <v>1000000</v>
      </c>
      <c r="H15" s="4">
        <f t="shared" si="0"/>
        <v>2898000</v>
      </c>
      <c r="I15" s="4">
        <f t="shared" si="1"/>
        <v>2523700</v>
      </c>
      <c r="J15" s="1"/>
      <c r="K15" s="1"/>
      <c r="T15" t="s">
        <v>17</v>
      </c>
    </row>
    <row r="16" spans="2:20" x14ac:dyDescent="0.25">
      <c r="B16" s="1">
        <v>15943230</v>
      </c>
      <c r="C16">
        <v>71482</v>
      </c>
      <c r="D16">
        <v>73222</v>
      </c>
      <c r="E16">
        <v>10000</v>
      </c>
      <c r="F16">
        <v>10000</v>
      </c>
      <c r="G16">
        <v>1000000</v>
      </c>
      <c r="H16" s="4">
        <f t="shared" si="0"/>
        <v>7148200</v>
      </c>
      <c r="I16" s="4">
        <f t="shared" si="1"/>
        <v>7322200</v>
      </c>
      <c r="J16" s="1"/>
      <c r="K16" s="1"/>
    </row>
    <row r="17" spans="2:11" x14ac:dyDescent="0.25">
      <c r="B17" s="1">
        <v>47829690</v>
      </c>
      <c r="C17">
        <v>213920</v>
      </c>
      <c r="D17">
        <v>201698</v>
      </c>
      <c r="E17">
        <v>10000</v>
      </c>
      <c r="F17">
        <v>10000</v>
      </c>
      <c r="G17">
        <v>1000000</v>
      </c>
      <c r="H17" s="4">
        <f t="shared" si="0"/>
        <v>21392000</v>
      </c>
      <c r="I17" s="4">
        <f t="shared" si="1"/>
        <v>20169800</v>
      </c>
      <c r="J17" s="1"/>
      <c r="K17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30"/>
  <sheetViews>
    <sheetView zoomScaleNormal="100" workbookViewId="0">
      <selection activeCell="I1" sqref="I1"/>
    </sheetView>
  </sheetViews>
  <sheetFormatPr baseColWidth="10" defaultRowHeight="15" x14ac:dyDescent="0.25"/>
  <cols>
    <col min="5" max="6" width="16.28515625" customWidth="1"/>
    <col min="7" max="7" width="16.5703125" customWidth="1"/>
    <col min="9" max="9" width="11.7109375" bestFit="1" customWidth="1"/>
  </cols>
  <sheetData>
    <row r="2" spans="1:9" x14ac:dyDescent="0.25">
      <c r="A2" s="2" t="s">
        <v>0</v>
      </c>
      <c r="B2" s="2" t="s">
        <v>1</v>
      </c>
      <c r="C2" s="2" t="s">
        <v>2</v>
      </c>
      <c r="D2" s="3" t="s">
        <v>15</v>
      </c>
      <c r="E2" s="3" t="s">
        <v>16</v>
      </c>
      <c r="F2" s="3" t="s">
        <v>15</v>
      </c>
      <c r="G2" s="2" t="s">
        <v>1</v>
      </c>
      <c r="H2" s="3" t="s">
        <v>16</v>
      </c>
      <c r="I2" s="2" t="s">
        <v>2</v>
      </c>
    </row>
    <row r="3" spans="1:9" x14ac:dyDescent="0.25">
      <c r="A3" s="1">
        <v>3</v>
      </c>
      <c r="B3">
        <v>158</v>
      </c>
      <c r="C3">
        <v>51</v>
      </c>
      <c r="D3">
        <v>10000000</v>
      </c>
      <c r="E3">
        <v>10000000</v>
      </c>
      <c r="F3">
        <v>1000000</v>
      </c>
      <c r="G3" s="4">
        <f>B3*(F3/D3)</f>
        <v>15.8</v>
      </c>
      <c r="H3">
        <v>1000000</v>
      </c>
      <c r="I3" s="4">
        <f>C3*(H3/E3)</f>
        <v>5.1000000000000005</v>
      </c>
    </row>
    <row r="4" spans="1:9" x14ac:dyDescent="0.25">
      <c r="A4" s="1">
        <v>6</v>
      </c>
      <c r="B4">
        <v>433</v>
      </c>
      <c r="C4">
        <v>72</v>
      </c>
      <c r="D4">
        <v>10000000</v>
      </c>
      <c r="E4">
        <v>10000000</v>
      </c>
      <c r="F4">
        <v>1000000</v>
      </c>
      <c r="G4" s="4">
        <f t="shared" ref="G4:G15" si="0">B4*(F4/D4)</f>
        <v>43.300000000000004</v>
      </c>
      <c r="H4">
        <v>1000000</v>
      </c>
      <c r="I4" s="4">
        <f t="shared" ref="I4:I15" si="1">C4*(H4/E4)</f>
        <v>7.2</v>
      </c>
    </row>
    <row r="5" spans="1:9" x14ac:dyDescent="0.25">
      <c r="A5" s="1">
        <v>12</v>
      </c>
      <c r="B5">
        <v>1156</v>
      </c>
      <c r="C5">
        <v>108</v>
      </c>
      <c r="D5">
        <v>10000000</v>
      </c>
      <c r="E5">
        <v>10000000</v>
      </c>
      <c r="F5">
        <v>1000000</v>
      </c>
      <c r="G5" s="4">
        <f t="shared" si="0"/>
        <v>115.60000000000001</v>
      </c>
      <c r="H5">
        <v>1000000</v>
      </c>
      <c r="I5" s="4">
        <f t="shared" si="1"/>
        <v>10.8</v>
      </c>
    </row>
    <row r="6" spans="1:9" x14ac:dyDescent="0.25">
      <c r="A6" s="1">
        <v>24</v>
      </c>
      <c r="B6">
        <v>4125</v>
      </c>
      <c r="C6">
        <v>197</v>
      </c>
      <c r="D6">
        <v>10000000</v>
      </c>
      <c r="E6">
        <v>10000000</v>
      </c>
      <c r="F6">
        <v>1000000</v>
      </c>
      <c r="G6" s="4">
        <f t="shared" si="0"/>
        <v>412.5</v>
      </c>
      <c r="H6">
        <v>1000000</v>
      </c>
      <c r="I6" s="4">
        <f t="shared" si="1"/>
        <v>19.700000000000003</v>
      </c>
    </row>
    <row r="7" spans="1:9" x14ac:dyDescent="0.25">
      <c r="A7" s="1">
        <v>48</v>
      </c>
      <c r="B7">
        <v>16964</v>
      </c>
      <c r="C7">
        <v>391</v>
      </c>
      <c r="D7">
        <v>10000000</v>
      </c>
      <c r="E7">
        <v>10000000</v>
      </c>
      <c r="F7">
        <v>1000000</v>
      </c>
      <c r="G7" s="4">
        <f t="shared" si="0"/>
        <v>1696.4</v>
      </c>
      <c r="H7">
        <v>1000000</v>
      </c>
      <c r="I7" s="4">
        <f t="shared" si="1"/>
        <v>39.1</v>
      </c>
    </row>
    <row r="8" spans="1:9" x14ac:dyDescent="0.25">
      <c r="A8" s="1">
        <v>96</v>
      </c>
      <c r="B8">
        <v>73145</v>
      </c>
      <c r="C8">
        <v>816</v>
      </c>
      <c r="D8">
        <v>10000000</v>
      </c>
      <c r="E8">
        <v>10000000</v>
      </c>
      <c r="F8">
        <v>1000000</v>
      </c>
      <c r="G8" s="4">
        <f t="shared" si="0"/>
        <v>7314.5</v>
      </c>
      <c r="H8">
        <v>1000000</v>
      </c>
      <c r="I8" s="4">
        <f t="shared" si="1"/>
        <v>81.600000000000009</v>
      </c>
    </row>
    <row r="9" spans="1:9" x14ac:dyDescent="0.25">
      <c r="A9" s="1">
        <v>192</v>
      </c>
      <c r="B9">
        <v>386</v>
      </c>
      <c r="C9">
        <v>1754</v>
      </c>
      <c r="D9">
        <v>10000</v>
      </c>
      <c r="E9">
        <v>10000000</v>
      </c>
      <c r="F9">
        <v>1000000</v>
      </c>
      <c r="G9" s="4">
        <f t="shared" si="0"/>
        <v>38600</v>
      </c>
      <c r="H9">
        <v>1000000</v>
      </c>
      <c r="I9" s="4">
        <f t="shared" si="1"/>
        <v>175.4</v>
      </c>
    </row>
    <row r="10" spans="1:9" x14ac:dyDescent="0.25">
      <c r="A10" s="1">
        <v>384</v>
      </c>
      <c r="B10">
        <v>1200</v>
      </c>
      <c r="C10">
        <v>4729</v>
      </c>
      <c r="D10">
        <v>10000</v>
      </c>
      <c r="E10">
        <v>10000000</v>
      </c>
      <c r="F10">
        <v>1000000</v>
      </c>
      <c r="G10" s="4">
        <f t="shared" si="0"/>
        <v>120000</v>
      </c>
      <c r="H10">
        <v>1000000</v>
      </c>
      <c r="I10" s="4">
        <f t="shared" si="1"/>
        <v>472.90000000000003</v>
      </c>
    </row>
    <row r="11" spans="1:9" x14ac:dyDescent="0.25">
      <c r="A11" s="1">
        <v>768</v>
      </c>
      <c r="B11">
        <v>4602</v>
      </c>
      <c r="C11">
        <v>10099</v>
      </c>
      <c r="D11">
        <v>10000</v>
      </c>
      <c r="E11">
        <v>10000000</v>
      </c>
      <c r="F11">
        <v>1000000</v>
      </c>
      <c r="G11" s="4">
        <f t="shared" si="0"/>
        <v>460200</v>
      </c>
      <c r="H11">
        <v>1000000</v>
      </c>
      <c r="I11" s="4">
        <f>C11*(H11/E11)</f>
        <v>1009.9000000000001</v>
      </c>
    </row>
    <row r="12" spans="1:9" x14ac:dyDescent="0.25">
      <c r="A12" s="1">
        <v>1536</v>
      </c>
      <c r="B12">
        <v>17728</v>
      </c>
      <c r="C12">
        <v>16577</v>
      </c>
      <c r="D12">
        <v>10000</v>
      </c>
      <c r="E12">
        <v>1000000</v>
      </c>
      <c r="F12">
        <v>1000000</v>
      </c>
      <c r="G12" s="4">
        <f t="shared" si="0"/>
        <v>1772800</v>
      </c>
      <c r="H12">
        <v>1000000</v>
      </c>
      <c r="I12" s="4">
        <f t="shared" si="1"/>
        <v>16577</v>
      </c>
    </row>
    <row r="13" spans="1:9" x14ac:dyDescent="0.25">
      <c r="A13" s="1">
        <v>3072</v>
      </c>
      <c r="B13">
        <v>71353</v>
      </c>
      <c r="C13">
        <v>46332</v>
      </c>
      <c r="D13">
        <v>10000</v>
      </c>
      <c r="E13">
        <v>1000000</v>
      </c>
      <c r="F13">
        <v>1000000</v>
      </c>
      <c r="G13" s="4">
        <f t="shared" si="0"/>
        <v>7135300</v>
      </c>
      <c r="H13">
        <v>1000000</v>
      </c>
      <c r="I13" s="4">
        <f t="shared" si="1"/>
        <v>46332</v>
      </c>
    </row>
    <row r="14" spans="1:9" x14ac:dyDescent="0.25">
      <c r="A14" s="1">
        <v>6144</v>
      </c>
      <c r="B14">
        <v>290494</v>
      </c>
      <c r="C14">
        <v>98688</v>
      </c>
      <c r="D14">
        <v>10000</v>
      </c>
      <c r="E14">
        <v>1000000</v>
      </c>
      <c r="F14">
        <v>1000000</v>
      </c>
      <c r="G14" s="4">
        <f>B14*(F14/D14)</f>
        <v>29049400</v>
      </c>
      <c r="H14">
        <v>1000000</v>
      </c>
      <c r="I14" s="4">
        <f t="shared" si="1"/>
        <v>98688</v>
      </c>
    </row>
    <row r="15" spans="1:9" x14ac:dyDescent="0.25">
      <c r="A15" s="1">
        <v>12288</v>
      </c>
      <c r="B15">
        <v>1205676</v>
      </c>
      <c r="C15">
        <v>4485</v>
      </c>
      <c r="D15">
        <v>10000</v>
      </c>
      <c r="E15">
        <v>10000</v>
      </c>
      <c r="F15">
        <v>1000000</v>
      </c>
      <c r="G15" s="4">
        <f t="shared" si="0"/>
        <v>120567600</v>
      </c>
      <c r="H15">
        <v>1000000</v>
      </c>
      <c r="I15" s="4">
        <f t="shared" si="1"/>
        <v>448500</v>
      </c>
    </row>
    <row r="17" spans="4:10" x14ac:dyDescent="0.25">
      <c r="D17" t="s">
        <v>0</v>
      </c>
      <c r="E17" t="s">
        <v>31</v>
      </c>
      <c r="F17" t="s">
        <v>32</v>
      </c>
    </row>
    <row r="18" spans="4:10" x14ac:dyDescent="0.25">
      <c r="D18">
        <v>3</v>
      </c>
      <c r="E18">
        <v>53</v>
      </c>
      <c r="F18">
        <v>667</v>
      </c>
    </row>
    <row r="19" spans="4:10" x14ac:dyDescent="0.25">
      <c r="D19">
        <v>6</v>
      </c>
      <c r="E19">
        <v>71</v>
      </c>
      <c r="F19">
        <v>3909</v>
      </c>
    </row>
    <row r="20" spans="4:10" x14ac:dyDescent="0.25">
      <c r="D20">
        <v>12</v>
      </c>
      <c r="E20">
        <v>107</v>
      </c>
      <c r="F20">
        <v>6559</v>
      </c>
    </row>
    <row r="21" spans="4:10" x14ac:dyDescent="0.25">
      <c r="D21">
        <v>24</v>
      </c>
      <c r="E21">
        <v>199</v>
      </c>
      <c r="F21">
        <v>12157</v>
      </c>
      <c r="H21" t="s">
        <v>0</v>
      </c>
      <c r="I21" t="s">
        <v>31</v>
      </c>
      <c r="J21" t="s">
        <v>32</v>
      </c>
    </row>
    <row r="22" spans="4:10" x14ac:dyDescent="0.25">
      <c r="D22">
        <v>48</v>
      </c>
      <c r="E22">
        <v>81</v>
      </c>
      <c r="F22">
        <v>24123</v>
      </c>
      <c r="H22">
        <v>3</v>
      </c>
      <c r="I22">
        <v>51</v>
      </c>
      <c r="J22">
        <v>1335</v>
      </c>
    </row>
    <row r="23" spans="4:10" x14ac:dyDescent="0.25">
      <c r="D23">
        <v>96</v>
      </c>
      <c r="E23">
        <v>113</v>
      </c>
      <c r="F23">
        <v>47633</v>
      </c>
      <c r="H23">
        <v>6</v>
      </c>
      <c r="I23">
        <v>72</v>
      </c>
      <c r="J23">
        <v>3487</v>
      </c>
    </row>
    <row r="24" spans="4:10" x14ac:dyDescent="0.25">
      <c r="D24">
        <v>192</v>
      </c>
      <c r="E24">
        <v>249</v>
      </c>
      <c r="F24">
        <v>101648</v>
      </c>
      <c r="H24">
        <v>12</v>
      </c>
      <c r="I24">
        <v>108</v>
      </c>
      <c r="J24">
        <v>7046</v>
      </c>
    </row>
    <row r="25" spans="4:10" x14ac:dyDescent="0.25">
      <c r="D25">
        <v>384</v>
      </c>
      <c r="E25">
        <v>554</v>
      </c>
      <c r="F25">
        <v>198201</v>
      </c>
      <c r="H25">
        <v>24</v>
      </c>
      <c r="I25">
        <v>197</v>
      </c>
      <c r="J25">
        <v>10556</v>
      </c>
    </row>
    <row r="26" spans="4:10" x14ac:dyDescent="0.25">
      <c r="D26">
        <v>768</v>
      </c>
      <c r="E26">
        <v>1129</v>
      </c>
      <c r="H26">
        <v>48</v>
      </c>
      <c r="I26">
        <v>391</v>
      </c>
      <c r="J26">
        <v>23651</v>
      </c>
    </row>
    <row r="27" spans="4:10" x14ac:dyDescent="0.25">
      <c r="D27">
        <v>1536</v>
      </c>
      <c r="E27">
        <v>16577</v>
      </c>
      <c r="F27">
        <v>770883</v>
      </c>
      <c r="H27">
        <v>96</v>
      </c>
      <c r="I27">
        <v>816</v>
      </c>
      <c r="J27">
        <v>46507</v>
      </c>
    </row>
    <row r="28" spans="4:10" x14ac:dyDescent="0.25">
      <c r="D28">
        <v>3072</v>
      </c>
      <c r="E28">
        <v>46332</v>
      </c>
      <c r="F28">
        <v>1513241</v>
      </c>
      <c r="H28">
        <v>192</v>
      </c>
      <c r="I28">
        <v>1754</v>
      </c>
      <c r="J28">
        <v>97032</v>
      </c>
    </row>
    <row r="29" spans="4:10" x14ac:dyDescent="0.25">
      <c r="D29">
        <v>6144</v>
      </c>
      <c r="E29">
        <v>98688</v>
      </c>
      <c r="F29">
        <v>3084240</v>
      </c>
      <c r="H29">
        <v>384</v>
      </c>
      <c r="I29">
        <v>4729</v>
      </c>
      <c r="J29">
        <v>197427</v>
      </c>
    </row>
    <row r="30" spans="4:10" x14ac:dyDescent="0.25">
      <c r="H30">
        <v>768</v>
      </c>
      <c r="I30">
        <v>10099</v>
      </c>
      <c r="J30">
        <v>373529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C131"/>
  <sheetViews>
    <sheetView tabSelected="1" topLeftCell="A111" workbookViewId="0">
      <selection activeCell="Q117" sqref="Q117"/>
    </sheetView>
  </sheetViews>
  <sheetFormatPr baseColWidth="10" defaultRowHeight="15" x14ac:dyDescent="0.25"/>
  <cols>
    <col min="3" max="4" width="11.42578125" hidden="1" customWidth="1"/>
    <col min="5" max="5" width="12.7109375" hidden="1" customWidth="1"/>
    <col min="6" max="7" width="11.42578125" hidden="1" customWidth="1"/>
    <col min="8" max="8" width="6.85546875" hidden="1" customWidth="1"/>
    <col min="9" max="9" width="11.42578125" hidden="1" customWidth="1"/>
    <col min="10" max="10" width="35.85546875" hidden="1" customWidth="1"/>
    <col min="11" max="11" width="14" customWidth="1"/>
    <col min="12" max="12" width="14.28515625" customWidth="1"/>
    <col min="13" max="13" width="15.5703125" customWidth="1"/>
    <col min="14" max="14" width="15.140625" customWidth="1"/>
    <col min="17" max="17" width="16.140625" customWidth="1"/>
    <col min="18" max="18" width="14" customWidth="1"/>
    <col min="19" max="19" width="28.28515625" customWidth="1"/>
  </cols>
  <sheetData>
    <row r="1" spans="2:21" x14ac:dyDescent="0.25">
      <c r="B1" s="18" t="s">
        <v>9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7"/>
      <c r="O1" s="18" t="s">
        <v>10</v>
      </c>
      <c r="P1" s="26"/>
      <c r="Q1" s="26"/>
      <c r="R1" s="27"/>
      <c r="S1" s="33"/>
    </row>
    <row r="2" spans="2:21" x14ac:dyDescent="0.25">
      <c r="B2" s="21" t="s">
        <v>0</v>
      </c>
      <c r="C2" s="10" t="s">
        <v>6</v>
      </c>
      <c r="D2" s="10" t="s">
        <v>4</v>
      </c>
      <c r="E2" s="10" t="s">
        <v>5</v>
      </c>
      <c r="F2" s="10" t="s">
        <v>0</v>
      </c>
      <c r="G2" s="10" t="s">
        <v>6</v>
      </c>
      <c r="H2" s="10" t="s">
        <v>4</v>
      </c>
      <c r="I2" s="10" t="s">
        <v>5</v>
      </c>
      <c r="J2" s="10"/>
      <c r="K2" s="10" t="s">
        <v>8</v>
      </c>
      <c r="L2" s="10" t="s">
        <v>5</v>
      </c>
      <c r="M2" s="10" t="s">
        <v>7</v>
      </c>
      <c r="N2" s="22" t="s">
        <v>34</v>
      </c>
      <c r="O2" s="21" t="s">
        <v>8</v>
      </c>
      <c r="P2" s="10" t="s">
        <v>5</v>
      </c>
      <c r="Q2" s="10" t="s">
        <v>7</v>
      </c>
      <c r="R2" s="22" t="s">
        <v>34</v>
      </c>
      <c r="S2" s="34" t="s">
        <v>11</v>
      </c>
    </row>
    <row r="3" spans="2:21" x14ac:dyDescent="0.25">
      <c r="B3" s="21">
        <v>8</v>
      </c>
      <c r="C3" s="10">
        <v>21</v>
      </c>
      <c r="D3" s="10">
        <v>32000000</v>
      </c>
      <c r="E3" s="12">
        <v>1000000</v>
      </c>
      <c r="F3" s="10">
        <v>8</v>
      </c>
      <c r="G3" s="10">
        <v>182</v>
      </c>
      <c r="H3" s="10">
        <v>320000000</v>
      </c>
      <c r="I3" s="12">
        <v>10000000</v>
      </c>
      <c r="J3" s="10"/>
      <c r="K3" s="10">
        <v>182</v>
      </c>
      <c r="L3" s="12">
        <v>10000000</v>
      </c>
      <c r="M3" s="12">
        <v>1000000</v>
      </c>
      <c r="N3" s="30">
        <f>K3/10</f>
        <v>18.2</v>
      </c>
      <c r="O3" s="21">
        <v>3746</v>
      </c>
      <c r="P3" s="12">
        <v>100000000</v>
      </c>
      <c r="Q3" s="12">
        <v>1000000</v>
      </c>
      <c r="R3" s="37">
        <f>O3*(Q3/P3)</f>
        <v>37.46</v>
      </c>
      <c r="S3" s="34">
        <f>N3/R3</f>
        <v>0.48585157501334753</v>
      </c>
    </row>
    <row r="4" spans="2:21" x14ac:dyDescent="0.25">
      <c r="B4" s="21">
        <v>16</v>
      </c>
      <c r="C4" s="10">
        <v>47</v>
      </c>
      <c r="D4" s="10">
        <v>80000000</v>
      </c>
      <c r="E4" s="12">
        <v>1000000</v>
      </c>
      <c r="F4" s="10">
        <v>16</v>
      </c>
      <c r="G4" s="10">
        <v>452</v>
      </c>
      <c r="H4" s="10">
        <v>800000000</v>
      </c>
      <c r="I4" s="12">
        <v>10000000</v>
      </c>
      <c r="J4" s="10"/>
      <c r="K4" s="10">
        <v>452</v>
      </c>
      <c r="L4" s="12">
        <v>10000000</v>
      </c>
      <c r="M4" s="12">
        <v>1000000</v>
      </c>
      <c r="N4" s="30">
        <f t="shared" ref="N4:N7" si="0">K4/10</f>
        <v>45.2</v>
      </c>
      <c r="O4" s="21">
        <v>92</v>
      </c>
      <c r="P4" s="12">
        <v>1000000</v>
      </c>
      <c r="Q4" s="12">
        <v>1000000</v>
      </c>
      <c r="R4" s="37">
        <v>92</v>
      </c>
      <c r="S4" s="34">
        <f t="shared" ref="S4:S14" si="1">N4/R4</f>
        <v>0.49130434782608701</v>
      </c>
    </row>
    <row r="5" spans="2:21" x14ac:dyDescent="0.25">
      <c r="B5" s="21">
        <v>32</v>
      </c>
      <c r="C5" s="10">
        <v>114</v>
      </c>
      <c r="D5" s="10">
        <v>192000000</v>
      </c>
      <c r="E5" s="12">
        <v>1000000</v>
      </c>
      <c r="F5" s="10">
        <v>32</v>
      </c>
      <c r="G5" s="10">
        <v>1102</v>
      </c>
      <c r="H5" s="10">
        <v>1920000000</v>
      </c>
      <c r="I5" s="12">
        <v>10000000</v>
      </c>
      <c r="J5" s="10"/>
      <c r="K5" s="10">
        <v>1102</v>
      </c>
      <c r="L5" s="12">
        <v>10000000</v>
      </c>
      <c r="M5" s="12">
        <v>1000000</v>
      </c>
      <c r="N5" s="30">
        <f t="shared" si="0"/>
        <v>110.2</v>
      </c>
      <c r="O5" s="21">
        <v>232</v>
      </c>
      <c r="P5" s="12">
        <v>1000000</v>
      </c>
      <c r="Q5" s="12">
        <v>1000000</v>
      </c>
      <c r="R5" s="38">
        <v>232</v>
      </c>
      <c r="S5" s="34">
        <f t="shared" si="1"/>
        <v>0.47500000000000003</v>
      </c>
    </row>
    <row r="6" spans="2:21" x14ac:dyDescent="0.25">
      <c r="B6" s="21">
        <v>64</v>
      </c>
      <c r="C6" s="10">
        <v>251</v>
      </c>
      <c r="D6" s="10">
        <v>448000000</v>
      </c>
      <c r="E6" s="12">
        <v>1000000</v>
      </c>
      <c r="F6" s="10">
        <v>64</v>
      </c>
      <c r="G6" s="10">
        <v>2441</v>
      </c>
      <c r="H6" s="10">
        <v>4480000000</v>
      </c>
      <c r="I6" s="12">
        <v>10000000</v>
      </c>
      <c r="J6" s="10"/>
      <c r="K6" s="10">
        <v>2441</v>
      </c>
      <c r="L6" s="12">
        <v>10000000</v>
      </c>
      <c r="M6" s="12">
        <v>1000000</v>
      </c>
      <c r="N6" s="30">
        <f t="shared" si="0"/>
        <v>244.1</v>
      </c>
      <c r="O6" s="21">
        <v>525</v>
      </c>
      <c r="P6" s="12">
        <v>1000000</v>
      </c>
      <c r="Q6" s="12">
        <v>1000000</v>
      </c>
      <c r="R6" s="38">
        <v>525</v>
      </c>
      <c r="S6" s="34">
        <f t="shared" si="1"/>
        <v>0.46495238095238095</v>
      </c>
    </row>
    <row r="7" spans="2:21" x14ac:dyDescent="0.25">
      <c r="B7" s="21">
        <v>128</v>
      </c>
      <c r="C7" s="10">
        <v>577</v>
      </c>
      <c r="D7" s="10">
        <v>1024000000</v>
      </c>
      <c r="E7" s="12">
        <v>1000000</v>
      </c>
      <c r="F7" s="10">
        <v>128</v>
      </c>
      <c r="G7" s="10">
        <v>5466</v>
      </c>
      <c r="H7" s="10">
        <v>10240000000</v>
      </c>
      <c r="I7" s="12">
        <v>10000000</v>
      </c>
      <c r="J7" s="10"/>
      <c r="K7" s="10">
        <v>5466</v>
      </c>
      <c r="L7" s="12">
        <v>10000000</v>
      </c>
      <c r="M7" s="12">
        <v>1000000</v>
      </c>
      <c r="N7" s="30">
        <f t="shared" si="0"/>
        <v>546.6</v>
      </c>
      <c r="O7" s="21">
        <v>1296</v>
      </c>
      <c r="P7" s="12">
        <v>1000000</v>
      </c>
      <c r="Q7" s="12">
        <v>1000000</v>
      </c>
      <c r="R7" s="38">
        <v>1296</v>
      </c>
      <c r="S7" s="34">
        <f t="shared" si="1"/>
        <v>0.42175925925925928</v>
      </c>
    </row>
    <row r="8" spans="2:21" x14ac:dyDescent="0.25">
      <c r="B8" s="21">
        <v>256</v>
      </c>
      <c r="C8" s="10">
        <v>1233</v>
      </c>
      <c r="D8" s="10">
        <v>2304000000</v>
      </c>
      <c r="E8" s="12">
        <v>1000000</v>
      </c>
      <c r="F8" s="10">
        <v>256</v>
      </c>
      <c r="G8" s="10">
        <v>12261</v>
      </c>
      <c r="H8" s="10">
        <v>23040000000</v>
      </c>
      <c r="I8" s="12">
        <v>10000000</v>
      </c>
      <c r="J8" s="10"/>
      <c r="K8" s="10">
        <v>1233</v>
      </c>
      <c r="L8" s="12">
        <v>1000000</v>
      </c>
      <c r="M8" s="12">
        <v>1000000</v>
      </c>
      <c r="N8" s="30">
        <f>K8</f>
        <v>1233</v>
      </c>
      <c r="O8" s="21">
        <v>4203</v>
      </c>
      <c r="P8" s="12">
        <v>1000000</v>
      </c>
      <c r="Q8" s="12">
        <v>1000000</v>
      </c>
      <c r="R8" s="38">
        <v>4203</v>
      </c>
      <c r="S8" s="34">
        <f t="shared" si="1"/>
        <v>0.29336188436830835</v>
      </c>
    </row>
    <row r="9" spans="2:21" x14ac:dyDescent="0.25">
      <c r="B9" s="21">
        <v>512</v>
      </c>
      <c r="C9" s="10">
        <v>2671</v>
      </c>
      <c r="D9" s="10">
        <v>5120000000</v>
      </c>
      <c r="E9" s="12">
        <v>1000000</v>
      </c>
      <c r="F9" s="10"/>
      <c r="G9" s="10"/>
      <c r="H9" s="10"/>
      <c r="I9" s="10"/>
      <c r="J9" s="10"/>
      <c r="K9" s="10">
        <v>2671</v>
      </c>
      <c r="L9" s="12">
        <v>1000000</v>
      </c>
      <c r="M9" s="12">
        <v>1000000</v>
      </c>
      <c r="N9" s="30">
        <v>2671</v>
      </c>
      <c r="O9" s="21">
        <v>15681</v>
      </c>
      <c r="P9" s="12">
        <v>1000000</v>
      </c>
      <c r="Q9" s="12">
        <v>1000000</v>
      </c>
      <c r="R9" s="38">
        <v>15681</v>
      </c>
      <c r="S9" s="34">
        <f t="shared" si="1"/>
        <v>0.17033352464766277</v>
      </c>
    </row>
    <row r="10" spans="2:21" x14ac:dyDescent="0.25">
      <c r="B10" s="21">
        <v>1024</v>
      </c>
      <c r="C10" s="10">
        <v>5874</v>
      </c>
      <c r="D10" s="10">
        <v>11264000000</v>
      </c>
      <c r="E10" s="12">
        <v>1000000</v>
      </c>
      <c r="F10" s="10"/>
      <c r="G10" s="10"/>
      <c r="H10" s="10"/>
      <c r="I10" s="10"/>
      <c r="J10" s="10"/>
      <c r="K10" s="10">
        <v>5874</v>
      </c>
      <c r="L10" s="12">
        <v>1000000</v>
      </c>
      <c r="M10" s="12">
        <v>1000000</v>
      </c>
      <c r="N10" s="30">
        <v>5874</v>
      </c>
      <c r="O10" s="21">
        <v>59280</v>
      </c>
      <c r="P10" s="12">
        <v>1000000</v>
      </c>
      <c r="Q10" s="12">
        <v>1000000</v>
      </c>
      <c r="R10" s="38">
        <v>59280</v>
      </c>
      <c r="S10" s="34">
        <f t="shared" si="1"/>
        <v>9.9089068825910925E-2</v>
      </c>
    </row>
    <row r="11" spans="2:21" x14ac:dyDescent="0.25">
      <c r="B11" s="21">
        <v>2048</v>
      </c>
      <c r="C11" s="10">
        <v>12702</v>
      </c>
      <c r="D11" s="10">
        <v>24576000000</v>
      </c>
      <c r="E11" s="12">
        <v>1000000</v>
      </c>
      <c r="F11" s="10"/>
      <c r="G11" s="10"/>
      <c r="H11" s="10"/>
      <c r="I11" s="10"/>
      <c r="J11" s="10"/>
      <c r="K11" s="10">
        <v>12702</v>
      </c>
      <c r="L11" s="12">
        <v>1000000</v>
      </c>
      <c r="M11" s="12">
        <v>1000000</v>
      </c>
      <c r="N11" s="30">
        <v>12702</v>
      </c>
      <c r="O11" s="21">
        <v>1504</v>
      </c>
      <c r="P11" s="12">
        <v>10000</v>
      </c>
      <c r="Q11" s="12">
        <v>1000000</v>
      </c>
      <c r="R11" s="38">
        <f>O11*(Q11/P11)</f>
        <v>150400</v>
      </c>
      <c r="S11" s="34">
        <f t="shared" si="1"/>
        <v>8.4454787234042553E-2</v>
      </c>
    </row>
    <row r="12" spans="2:21" x14ac:dyDescent="0.25">
      <c r="B12" s="21">
        <v>4096</v>
      </c>
      <c r="C12" s="10">
        <v>27394</v>
      </c>
      <c r="D12" s="10">
        <v>53248000000</v>
      </c>
      <c r="E12" s="12">
        <v>1000000</v>
      </c>
      <c r="F12" s="10"/>
      <c r="G12" s="10"/>
      <c r="H12" s="10"/>
      <c r="I12" s="10"/>
      <c r="J12" s="10"/>
      <c r="K12" s="10">
        <v>27394</v>
      </c>
      <c r="L12" s="12">
        <v>1000000</v>
      </c>
      <c r="M12" s="12">
        <v>1000000</v>
      </c>
      <c r="N12" s="30">
        <v>27394</v>
      </c>
      <c r="O12" s="21">
        <v>5639</v>
      </c>
      <c r="P12" s="12">
        <v>10000</v>
      </c>
      <c r="Q12" s="12">
        <v>1000000</v>
      </c>
      <c r="R12" s="38">
        <f t="shared" ref="R12:R14" si="2">O12*(Q12/P12)</f>
        <v>563900</v>
      </c>
      <c r="S12" s="34">
        <f t="shared" si="1"/>
        <v>4.8579535378613231E-2</v>
      </c>
    </row>
    <row r="13" spans="2:21" x14ac:dyDescent="0.25">
      <c r="B13" s="21">
        <v>8192</v>
      </c>
      <c r="C13" s="10">
        <v>59362</v>
      </c>
      <c r="D13" s="10">
        <v>114688000000</v>
      </c>
      <c r="E13" s="12">
        <v>1000000</v>
      </c>
      <c r="F13" s="10"/>
      <c r="G13" s="10"/>
      <c r="H13" s="10"/>
      <c r="I13" s="10"/>
      <c r="J13" s="10"/>
      <c r="K13" s="10">
        <v>59362</v>
      </c>
      <c r="L13" s="12">
        <v>1000000</v>
      </c>
      <c r="M13" s="12">
        <v>1000000</v>
      </c>
      <c r="N13" s="30">
        <v>59362</v>
      </c>
      <c r="O13" s="21">
        <v>22663</v>
      </c>
      <c r="P13" s="12">
        <v>10000</v>
      </c>
      <c r="Q13" s="12">
        <v>1000000</v>
      </c>
      <c r="R13" s="38">
        <f t="shared" si="2"/>
        <v>2266300</v>
      </c>
      <c r="S13" s="34">
        <f t="shared" si="1"/>
        <v>2.6193354807395312E-2</v>
      </c>
    </row>
    <row r="14" spans="2:21" ht="15.75" thickBot="1" x14ac:dyDescent="0.3">
      <c r="B14" s="23">
        <v>16384</v>
      </c>
      <c r="C14" s="24">
        <v>127161</v>
      </c>
      <c r="D14" s="24">
        <v>245760000000</v>
      </c>
      <c r="E14" s="31">
        <v>1000000</v>
      </c>
      <c r="F14" s="24"/>
      <c r="G14" s="24"/>
      <c r="H14" s="24"/>
      <c r="I14" s="24"/>
      <c r="J14" s="24"/>
      <c r="K14" s="24">
        <v>127161</v>
      </c>
      <c r="L14" s="31">
        <v>1000000</v>
      </c>
      <c r="M14" s="31">
        <v>1000000</v>
      </c>
      <c r="N14" s="32">
        <v>127161</v>
      </c>
      <c r="O14" s="23">
        <v>167062</v>
      </c>
      <c r="P14" s="31">
        <v>10000</v>
      </c>
      <c r="Q14" s="31">
        <v>1000000</v>
      </c>
      <c r="R14" s="39">
        <f t="shared" si="2"/>
        <v>16706200</v>
      </c>
      <c r="S14" s="35">
        <f t="shared" si="1"/>
        <v>7.6116052722941183E-3</v>
      </c>
    </row>
    <row r="15" spans="2:21" ht="15.75" thickBot="1" x14ac:dyDescent="0.3"/>
    <row r="16" spans="2:21" ht="15.75" thickTop="1" x14ac:dyDescent="0.25">
      <c r="B16" s="5" t="s">
        <v>20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  <c r="N16" s="7"/>
      <c r="O16" s="8"/>
      <c r="Q16" s="10"/>
      <c r="S16" s="18" t="s">
        <v>19</v>
      </c>
      <c r="T16" s="19"/>
      <c r="U16" s="20"/>
    </row>
    <row r="17" spans="2:21" x14ac:dyDescent="0.25">
      <c r="B17" s="9" t="s">
        <v>0</v>
      </c>
      <c r="C17" s="10" t="s">
        <v>6</v>
      </c>
      <c r="D17" s="10" t="s">
        <v>4</v>
      </c>
      <c r="E17" s="10" t="s">
        <v>5</v>
      </c>
      <c r="F17" s="10" t="s">
        <v>0</v>
      </c>
      <c r="G17" s="10" t="s">
        <v>6</v>
      </c>
      <c r="H17" s="10" t="s">
        <v>4</v>
      </c>
      <c r="I17" s="10" t="s">
        <v>5</v>
      </c>
      <c r="J17" s="10"/>
      <c r="K17" s="10" t="s">
        <v>8</v>
      </c>
      <c r="L17" s="10" t="s">
        <v>14</v>
      </c>
      <c r="M17" s="10"/>
      <c r="N17" s="10" t="s">
        <v>14</v>
      </c>
      <c r="O17" s="11" t="s">
        <v>25</v>
      </c>
      <c r="P17" s="10" t="s">
        <v>33</v>
      </c>
      <c r="Q17" s="10"/>
      <c r="S17" s="21" t="s">
        <v>0</v>
      </c>
      <c r="T17" s="10" t="s">
        <v>3</v>
      </c>
      <c r="U17" s="22" t="s">
        <v>18</v>
      </c>
    </row>
    <row r="18" spans="2:21" x14ac:dyDescent="0.25">
      <c r="B18" s="9">
        <v>8</v>
      </c>
      <c r="C18" s="10"/>
      <c r="D18" s="10"/>
      <c r="E18" s="10"/>
      <c r="F18" s="10"/>
      <c r="G18" s="10"/>
      <c r="H18" s="10"/>
      <c r="I18" s="10"/>
      <c r="J18" s="10"/>
      <c r="K18" s="10">
        <v>23</v>
      </c>
      <c r="L18" s="12">
        <v>1000000</v>
      </c>
      <c r="M18" s="10"/>
      <c r="N18" s="12">
        <v>1000000</v>
      </c>
      <c r="O18" s="13">
        <f>K18*(N18/L18)</f>
        <v>23</v>
      </c>
      <c r="P18" s="36">
        <f>O18/R3</f>
        <v>0.61398825413774694</v>
      </c>
      <c r="Q18" s="36"/>
      <c r="S18" s="21">
        <v>8</v>
      </c>
      <c r="T18" s="10">
        <v>50</v>
      </c>
      <c r="U18" s="22">
        <v>10000</v>
      </c>
    </row>
    <row r="19" spans="2:21" x14ac:dyDescent="0.25">
      <c r="B19" s="9">
        <f>B18*2</f>
        <v>16</v>
      </c>
      <c r="C19" s="10"/>
      <c r="D19" s="10"/>
      <c r="E19" s="10"/>
      <c r="F19" s="10"/>
      <c r="G19" s="10"/>
      <c r="H19" s="10"/>
      <c r="I19" s="10"/>
      <c r="J19" s="10"/>
      <c r="K19" s="10">
        <v>41</v>
      </c>
      <c r="L19" s="12">
        <v>1000000</v>
      </c>
      <c r="M19" s="10"/>
      <c r="N19" s="12">
        <v>1000000</v>
      </c>
      <c r="O19" s="13">
        <f t="shared" ref="O19:O29" si="3">K19*(N19/L19)</f>
        <v>41</v>
      </c>
      <c r="P19" s="36">
        <f t="shared" ref="P19:P29" si="4">O19/R4</f>
        <v>0.44565217391304346</v>
      </c>
      <c r="Q19" s="36"/>
      <c r="S19" s="21">
        <v>16</v>
      </c>
      <c r="T19" s="10">
        <v>248</v>
      </c>
      <c r="U19" s="22">
        <v>10000</v>
      </c>
    </row>
    <row r="20" spans="2:21" x14ac:dyDescent="0.25">
      <c r="B20" s="9">
        <f t="shared" ref="B20:B28" si="5">B19*2</f>
        <v>32</v>
      </c>
      <c r="C20" s="10"/>
      <c r="D20" s="10"/>
      <c r="E20" s="10"/>
      <c r="F20" s="10"/>
      <c r="G20" s="10"/>
      <c r="H20" s="10"/>
      <c r="I20" s="10"/>
      <c r="J20" s="10"/>
      <c r="K20" s="10">
        <v>104</v>
      </c>
      <c r="L20" s="12">
        <v>1000000</v>
      </c>
      <c r="M20" s="10"/>
      <c r="N20" s="12">
        <v>1000000</v>
      </c>
      <c r="O20" s="13">
        <f t="shared" si="3"/>
        <v>104</v>
      </c>
      <c r="P20" s="36">
        <f t="shared" si="4"/>
        <v>0.44827586206896552</v>
      </c>
      <c r="Q20" s="36"/>
      <c r="S20" s="21">
        <v>32</v>
      </c>
      <c r="T20" s="10">
        <v>1639</v>
      </c>
      <c r="U20" s="22">
        <v>10000</v>
      </c>
    </row>
    <row r="21" spans="2:21" x14ac:dyDescent="0.25">
      <c r="B21" s="9">
        <f t="shared" si="5"/>
        <v>64</v>
      </c>
      <c r="C21" s="10"/>
      <c r="D21" s="10"/>
      <c r="E21" s="10"/>
      <c r="F21" s="10"/>
      <c r="G21" s="10"/>
      <c r="H21" s="10"/>
      <c r="I21" s="10"/>
      <c r="J21" s="10"/>
      <c r="K21" s="10">
        <v>294</v>
      </c>
      <c r="L21" s="12">
        <v>1000000</v>
      </c>
      <c r="M21" s="10"/>
      <c r="N21" s="12">
        <v>1000000</v>
      </c>
      <c r="O21" s="13">
        <f t="shared" si="3"/>
        <v>294</v>
      </c>
      <c r="P21" s="36">
        <f t="shared" si="4"/>
        <v>0.56000000000000005</v>
      </c>
      <c r="Q21" s="36"/>
      <c r="S21" s="21">
        <v>64</v>
      </c>
      <c r="T21" s="10">
        <v>16977</v>
      </c>
      <c r="U21" s="22">
        <v>10000</v>
      </c>
    </row>
    <row r="22" spans="2:21" x14ac:dyDescent="0.25">
      <c r="B22" s="9">
        <f t="shared" si="5"/>
        <v>128</v>
      </c>
      <c r="C22" s="10"/>
      <c r="D22" s="10"/>
      <c r="E22" s="10"/>
      <c r="F22" s="10"/>
      <c r="G22" s="10"/>
      <c r="H22" s="10"/>
      <c r="I22" s="10"/>
      <c r="J22" s="10"/>
      <c r="K22" s="10">
        <v>864</v>
      </c>
      <c r="L22" s="12">
        <v>1000000</v>
      </c>
      <c r="M22" s="10"/>
      <c r="N22" s="12">
        <v>1000000</v>
      </c>
      <c r="O22" s="13">
        <f t="shared" si="3"/>
        <v>864</v>
      </c>
      <c r="P22" s="36">
        <f t="shared" si="4"/>
        <v>0.66666666666666663</v>
      </c>
      <c r="Q22" s="36"/>
      <c r="S22" s="21">
        <v>128</v>
      </c>
      <c r="T22" s="10">
        <v>185437</v>
      </c>
      <c r="U22" s="22">
        <v>10000</v>
      </c>
    </row>
    <row r="23" spans="2:21" x14ac:dyDescent="0.25">
      <c r="B23" s="9">
        <f t="shared" si="5"/>
        <v>256</v>
      </c>
      <c r="C23" s="10"/>
      <c r="D23" s="10"/>
      <c r="E23" s="10"/>
      <c r="F23" s="10"/>
      <c r="G23" s="10"/>
      <c r="H23" s="10"/>
      <c r="I23" s="10"/>
      <c r="J23" s="10"/>
      <c r="K23" s="10">
        <v>4126</v>
      </c>
      <c r="L23" s="12">
        <v>1000000</v>
      </c>
      <c r="M23" s="10"/>
      <c r="N23" s="12">
        <v>1000000</v>
      </c>
      <c r="O23" s="13">
        <f t="shared" si="3"/>
        <v>4126</v>
      </c>
      <c r="P23" s="36">
        <f t="shared" si="4"/>
        <v>0.98167975255769691</v>
      </c>
      <c r="Q23" s="36"/>
      <c r="S23" s="21">
        <v>256</v>
      </c>
      <c r="T23" s="10">
        <v>227</v>
      </c>
      <c r="U23" s="22">
        <v>1</v>
      </c>
    </row>
    <row r="24" spans="2:21" x14ac:dyDescent="0.25">
      <c r="B24" s="9">
        <f t="shared" si="5"/>
        <v>512</v>
      </c>
      <c r="C24" s="10"/>
      <c r="D24" s="10"/>
      <c r="E24" s="10"/>
      <c r="F24" s="10"/>
      <c r="G24" s="10"/>
      <c r="H24" s="10"/>
      <c r="I24" s="10"/>
      <c r="J24" s="10"/>
      <c r="K24" s="10">
        <v>13943</v>
      </c>
      <c r="L24" s="12">
        <v>1000000</v>
      </c>
      <c r="M24" s="10"/>
      <c r="N24" s="12">
        <v>1000000</v>
      </c>
      <c r="O24" s="13">
        <f t="shared" si="3"/>
        <v>13943</v>
      </c>
      <c r="P24" s="36">
        <f t="shared" si="4"/>
        <v>0.88916523180919582</v>
      </c>
      <c r="Q24" s="36"/>
      <c r="S24" s="21">
        <v>512</v>
      </c>
      <c r="T24" s="10">
        <v>2065</v>
      </c>
      <c r="U24" s="22">
        <v>1</v>
      </c>
    </row>
    <row r="25" spans="2:21" x14ac:dyDescent="0.25">
      <c r="B25" s="9">
        <f t="shared" si="5"/>
        <v>1024</v>
      </c>
      <c r="C25" s="10"/>
      <c r="D25" s="10"/>
      <c r="E25" s="10"/>
      <c r="F25" s="10"/>
      <c r="G25" s="10"/>
      <c r="H25" s="10"/>
      <c r="I25" s="10"/>
      <c r="J25" s="10"/>
      <c r="K25" s="10">
        <v>45282</v>
      </c>
      <c r="L25" s="12">
        <v>1000000</v>
      </c>
      <c r="M25" s="10"/>
      <c r="N25" s="12">
        <v>1000000</v>
      </c>
      <c r="O25" s="13">
        <f t="shared" si="3"/>
        <v>45282</v>
      </c>
      <c r="P25" s="36">
        <f t="shared" si="4"/>
        <v>0.76386639676113355</v>
      </c>
      <c r="Q25" s="36"/>
      <c r="S25" s="21">
        <v>1024</v>
      </c>
      <c r="T25" s="10">
        <v>26654</v>
      </c>
      <c r="U25" s="22">
        <v>1</v>
      </c>
    </row>
    <row r="26" spans="2:21" x14ac:dyDescent="0.25">
      <c r="B26" s="9">
        <f t="shared" si="5"/>
        <v>2048</v>
      </c>
      <c r="C26" s="10"/>
      <c r="D26" s="10"/>
      <c r="E26" s="10"/>
      <c r="F26" s="10"/>
      <c r="G26" s="10"/>
      <c r="H26" s="10"/>
      <c r="I26" s="10"/>
      <c r="J26" s="10"/>
      <c r="K26" s="10">
        <v>1579</v>
      </c>
      <c r="L26" s="12">
        <v>10000</v>
      </c>
      <c r="M26" s="10"/>
      <c r="N26" s="12">
        <v>1000000</v>
      </c>
      <c r="O26" s="13">
        <f t="shared" si="3"/>
        <v>157900</v>
      </c>
      <c r="P26" s="36">
        <f t="shared" si="4"/>
        <v>1.0498670212765957</v>
      </c>
      <c r="Q26" s="36"/>
      <c r="S26" s="21">
        <v>2048</v>
      </c>
      <c r="T26" s="10">
        <v>490632</v>
      </c>
      <c r="U26" s="22">
        <v>1</v>
      </c>
    </row>
    <row r="27" spans="2:21" ht="15.75" thickBot="1" x14ac:dyDescent="0.3">
      <c r="B27" s="9">
        <f t="shared" si="5"/>
        <v>4096</v>
      </c>
      <c r="C27" s="10"/>
      <c r="D27" s="10"/>
      <c r="E27" s="10"/>
      <c r="F27" s="10"/>
      <c r="G27" s="10"/>
      <c r="H27" s="10"/>
      <c r="I27" s="10"/>
      <c r="J27" s="10"/>
      <c r="K27" s="10">
        <v>5804</v>
      </c>
      <c r="L27" s="12">
        <v>10000</v>
      </c>
      <c r="M27" s="10"/>
      <c r="N27" s="12">
        <v>1000000</v>
      </c>
      <c r="O27" s="13">
        <f t="shared" si="3"/>
        <v>580400</v>
      </c>
      <c r="P27" s="36">
        <f t="shared" si="4"/>
        <v>1.0292605071821246</v>
      </c>
      <c r="Q27" s="36"/>
      <c r="S27" s="23">
        <v>4096</v>
      </c>
      <c r="T27" s="29" t="s">
        <v>21</v>
      </c>
      <c r="U27" s="25"/>
    </row>
    <row r="28" spans="2:21" x14ac:dyDescent="0.25">
      <c r="B28" s="9">
        <f t="shared" si="5"/>
        <v>8192</v>
      </c>
      <c r="C28" s="10"/>
      <c r="D28" s="10"/>
      <c r="E28" s="10"/>
      <c r="F28" s="10"/>
      <c r="G28" s="10"/>
      <c r="H28" s="10"/>
      <c r="I28" s="10"/>
      <c r="J28" s="10"/>
      <c r="K28" s="10">
        <v>22691</v>
      </c>
      <c r="L28" s="12">
        <v>10000</v>
      </c>
      <c r="M28" s="10"/>
      <c r="N28" s="12">
        <v>1000000</v>
      </c>
      <c r="O28" s="13">
        <f t="shared" si="3"/>
        <v>2269100</v>
      </c>
      <c r="P28" s="36">
        <f t="shared" si="4"/>
        <v>1.0012354939769668</v>
      </c>
      <c r="Q28" s="36"/>
    </row>
    <row r="29" spans="2:21" ht="15.75" thickBot="1" x14ac:dyDescent="0.3">
      <c r="B29" s="14">
        <v>16384</v>
      </c>
      <c r="C29" s="15"/>
      <c r="D29" s="15"/>
      <c r="E29" s="15"/>
      <c r="F29" s="15"/>
      <c r="G29" s="15"/>
      <c r="H29" s="15"/>
      <c r="I29" s="15"/>
      <c r="J29" s="15"/>
      <c r="K29" s="15">
        <v>89301</v>
      </c>
      <c r="L29" s="16">
        <v>10000</v>
      </c>
      <c r="M29" s="15"/>
      <c r="N29" s="16">
        <v>1000000</v>
      </c>
      <c r="O29" s="17">
        <f t="shared" si="3"/>
        <v>8930100</v>
      </c>
      <c r="P29" s="36">
        <f t="shared" si="4"/>
        <v>0.53453807568447642</v>
      </c>
      <c r="Q29" s="36"/>
    </row>
    <row r="30" spans="2:21" ht="16.5" thickTop="1" thickBot="1" x14ac:dyDescent="0.3"/>
    <row r="31" spans="2:21" x14ac:dyDescent="0.25">
      <c r="B31" s="18" t="s">
        <v>22</v>
      </c>
      <c r="C31" s="19"/>
      <c r="D31" s="19"/>
      <c r="E31" s="19"/>
      <c r="F31" s="19"/>
      <c r="G31" s="19"/>
      <c r="H31" s="19"/>
      <c r="I31" s="19"/>
      <c r="J31" s="19"/>
      <c r="K31" s="19"/>
      <c r="L31" s="20"/>
      <c r="O31" s="18" t="s">
        <v>24</v>
      </c>
      <c r="P31" s="26"/>
      <c r="Q31" s="27"/>
    </row>
    <row r="32" spans="2:21" x14ac:dyDescent="0.25">
      <c r="B32" s="21" t="s">
        <v>0</v>
      </c>
      <c r="C32" s="10"/>
      <c r="D32" s="10"/>
      <c r="E32" s="10"/>
      <c r="F32" s="10"/>
      <c r="G32" s="10"/>
      <c r="H32" s="10"/>
      <c r="I32" s="10"/>
      <c r="J32" s="10"/>
      <c r="K32" s="10" t="s">
        <v>3</v>
      </c>
      <c r="L32" s="22" t="s">
        <v>23</v>
      </c>
      <c r="O32" s="21" t="s">
        <v>0</v>
      </c>
      <c r="P32" s="10" t="s">
        <v>3</v>
      </c>
      <c r="Q32" s="22" t="s">
        <v>23</v>
      </c>
    </row>
    <row r="33" spans="2:29" x14ac:dyDescent="0.25">
      <c r="B33" s="21">
        <v>8</v>
      </c>
      <c r="C33" s="10">
        <v>27</v>
      </c>
      <c r="D33" s="10"/>
      <c r="E33" s="10"/>
      <c r="F33" s="10"/>
      <c r="G33" s="10"/>
      <c r="H33" s="10"/>
      <c r="I33" s="10"/>
      <c r="J33" s="10"/>
      <c r="K33">
        <v>26</v>
      </c>
      <c r="L33" s="22">
        <v>10000</v>
      </c>
      <c r="O33" s="21">
        <v>8</v>
      </c>
      <c r="P33" s="28">
        <v>19</v>
      </c>
      <c r="Q33" s="22"/>
    </row>
    <row r="34" spans="2:29" x14ac:dyDescent="0.25">
      <c r="B34" s="21">
        <v>16</v>
      </c>
      <c r="C34" s="10">
        <v>120</v>
      </c>
      <c r="D34" s="10"/>
      <c r="E34" s="10"/>
      <c r="F34" s="10"/>
      <c r="G34" s="10"/>
      <c r="H34" s="10"/>
      <c r="I34" s="10"/>
      <c r="J34" s="10"/>
      <c r="K34">
        <v>154</v>
      </c>
      <c r="L34" s="22">
        <v>10000</v>
      </c>
      <c r="O34" s="21">
        <v>16</v>
      </c>
      <c r="P34" s="10">
        <v>56</v>
      </c>
      <c r="Q34" s="22">
        <v>100000</v>
      </c>
    </row>
    <row r="35" spans="2:29" x14ac:dyDescent="0.25">
      <c r="B35" s="21">
        <v>32</v>
      </c>
      <c r="C35" s="10">
        <v>1057</v>
      </c>
      <c r="D35" s="10"/>
      <c r="E35" s="10"/>
      <c r="F35" s="10"/>
      <c r="G35" s="10"/>
      <c r="H35" s="10"/>
      <c r="I35" s="10"/>
      <c r="J35" s="10"/>
      <c r="K35">
        <v>1073</v>
      </c>
      <c r="L35" s="22">
        <v>10000</v>
      </c>
      <c r="O35" s="21">
        <v>32</v>
      </c>
      <c r="P35" s="10">
        <v>255</v>
      </c>
      <c r="Q35" s="22">
        <v>100000</v>
      </c>
    </row>
    <row r="36" spans="2:29" x14ac:dyDescent="0.25">
      <c r="B36" s="21">
        <v>64</v>
      </c>
      <c r="C36" s="10">
        <v>8658</v>
      </c>
      <c r="D36" s="10"/>
      <c r="E36" s="10"/>
      <c r="F36" s="10"/>
      <c r="G36" s="10"/>
      <c r="H36" s="10"/>
      <c r="I36" s="10"/>
      <c r="J36" s="10"/>
      <c r="K36">
        <v>9019</v>
      </c>
      <c r="L36" s="22">
        <v>10000</v>
      </c>
      <c r="O36" s="21">
        <v>64</v>
      </c>
      <c r="P36" s="10">
        <v>1355</v>
      </c>
      <c r="Q36" s="22">
        <v>100000</v>
      </c>
      <c r="AC36" t="s">
        <v>17</v>
      </c>
    </row>
    <row r="37" spans="2:29" x14ac:dyDescent="0.25">
      <c r="B37" s="21">
        <v>128</v>
      </c>
      <c r="C37" s="10">
        <v>93203</v>
      </c>
      <c r="D37" s="10"/>
      <c r="E37" s="10"/>
      <c r="F37" s="10"/>
      <c r="G37" s="10"/>
      <c r="H37" s="10"/>
      <c r="I37" s="10"/>
      <c r="J37" s="10"/>
      <c r="K37">
        <v>76953</v>
      </c>
      <c r="L37" s="22">
        <v>10000</v>
      </c>
      <c r="O37" s="21">
        <v>128</v>
      </c>
      <c r="P37" s="10">
        <v>9846</v>
      </c>
      <c r="Q37" s="22">
        <v>100000</v>
      </c>
    </row>
    <row r="38" spans="2:29" x14ac:dyDescent="0.25">
      <c r="B38" s="21">
        <v>256</v>
      </c>
      <c r="C38" s="10">
        <v>96</v>
      </c>
      <c r="D38" s="10"/>
      <c r="E38" s="10"/>
      <c r="F38" s="10"/>
      <c r="G38" s="10"/>
      <c r="H38" s="10"/>
      <c r="I38" s="10"/>
      <c r="J38" s="10"/>
      <c r="K38" s="10">
        <v>96</v>
      </c>
      <c r="L38" s="22">
        <v>1</v>
      </c>
      <c r="O38" s="21">
        <v>256</v>
      </c>
      <c r="P38" s="10">
        <v>73672</v>
      </c>
      <c r="Q38" s="22">
        <v>100000</v>
      </c>
    </row>
    <row r="39" spans="2:29" x14ac:dyDescent="0.25">
      <c r="B39" s="21">
        <v>512</v>
      </c>
      <c r="C39" s="10">
        <v>613</v>
      </c>
      <c r="D39" s="10"/>
      <c r="E39" s="10"/>
      <c r="F39" s="10"/>
      <c r="G39" s="10"/>
      <c r="H39" s="10"/>
      <c r="I39" s="10"/>
      <c r="J39" s="10"/>
      <c r="K39" s="10">
        <v>613</v>
      </c>
      <c r="L39" s="22">
        <v>1</v>
      </c>
      <c r="O39" s="21">
        <v>512</v>
      </c>
      <c r="P39" s="10">
        <v>2960</v>
      </c>
      <c r="Q39" s="22">
        <v>1000</v>
      </c>
    </row>
    <row r="40" spans="2:29" x14ac:dyDescent="0.25">
      <c r="B40" s="21">
        <v>1024</v>
      </c>
      <c r="C40" s="10">
        <v>6109</v>
      </c>
      <c r="D40" s="10"/>
      <c r="E40" s="10"/>
      <c r="F40" s="10"/>
      <c r="G40" s="10"/>
      <c r="H40" s="10"/>
      <c r="I40" s="10"/>
      <c r="J40" s="10"/>
      <c r="K40" s="10">
        <v>6109</v>
      </c>
      <c r="L40" s="22">
        <v>1</v>
      </c>
      <c r="O40" s="21">
        <v>1024</v>
      </c>
      <c r="P40" s="10">
        <v>19886</v>
      </c>
      <c r="Q40" s="22">
        <v>1000</v>
      </c>
    </row>
    <row r="41" spans="2:29" x14ac:dyDescent="0.25">
      <c r="B41" s="21">
        <v>2048</v>
      </c>
      <c r="C41" s="10">
        <v>54606</v>
      </c>
      <c r="D41" s="10"/>
      <c r="E41" s="10"/>
      <c r="F41" s="10"/>
      <c r="G41" s="10"/>
      <c r="H41" s="10"/>
      <c r="I41" s="10"/>
      <c r="J41" s="10"/>
      <c r="K41" s="10">
        <v>54606</v>
      </c>
      <c r="L41" s="22">
        <v>1</v>
      </c>
      <c r="O41" s="21">
        <v>2048</v>
      </c>
      <c r="P41" s="10">
        <v>135836</v>
      </c>
      <c r="Q41" s="22">
        <v>1000</v>
      </c>
    </row>
    <row r="42" spans="2:29" ht="15.75" thickBot="1" x14ac:dyDescent="0.3">
      <c r="B42" s="23">
        <v>4096</v>
      </c>
      <c r="C42" s="24">
        <v>504509</v>
      </c>
      <c r="D42" s="24"/>
      <c r="E42" s="24"/>
      <c r="F42" s="24"/>
      <c r="G42" s="24"/>
      <c r="H42" s="24"/>
      <c r="I42" s="24"/>
      <c r="J42" s="24"/>
      <c r="K42" s="24">
        <v>504509</v>
      </c>
      <c r="L42" s="25">
        <v>1</v>
      </c>
      <c r="O42" s="23">
        <v>4096</v>
      </c>
      <c r="P42" s="24">
        <v>987231</v>
      </c>
      <c r="Q42" s="25">
        <v>1000</v>
      </c>
    </row>
    <row r="44" spans="2:29" ht="15.75" thickBot="1" x14ac:dyDescent="0.3"/>
    <row r="45" spans="2:29" x14ac:dyDescent="0.25">
      <c r="B45" s="40" t="s">
        <v>0</v>
      </c>
      <c r="C45" s="41"/>
      <c r="D45" s="41"/>
      <c r="E45" s="41"/>
      <c r="F45" s="41"/>
      <c r="G45" s="41"/>
      <c r="H45" s="41"/>
      <c r="I45" s="41"/>
      <c r="J45" s="41"/>
      <c r="K45" s="41" t="s">
        <v>7</v>
      </c>
      <c r="L45" s="41" t="s">
        <v>36</v>
      </c>
      <c r="M45" s="41" t="s">
        <v>35</v>
      </c>
      <c r="N45" s="42" t="s">
        <v>33</v>
      </c>
    </row>
    <row r="46" spans="2:29" x14ac:dyDescent="0.25">
      <c r="B46" s="21">
        <v>8</v>
      </c>
      <c r="C46" s="10"/>
      <c r="D46" s="10"/>
      <c r="E46" s="10"/>
      <c r="F46" s="10"/>
      <c r="G46" s="10"/>
      <c r="H46" s="10"/>
      <c r="I46" s="10"/>
      <c r="J46" s="10"/>
      <c r="K46" s="12">
        <v>1000000</v>
      </c>
      <c r="L46" s="36">
        <v>23</v>
      </c>
      <c r="M46" s="36">
        <v>37.46</v>
      </c>
      <c r="N46" s="38">
        <v>0.61398825413774694</v>
      </c>
    </row>
    <row r="47" spans="2:29" x14ac:dyDescent="0.25">
      <c r="B47" s="21">
        <f>B46*2</f>
        <v>16</v>
      </c>
      <c r="C47" s="10"/>
      <c r="D47" s="10"/>
      <c r="E47" s="10"/>
      <c r="F47" s="10"/>
      <c r="G47" s="10"/>
      <c r="H47" s="10"/>
      <c r="I47" s="10"/>
      <c r="J47" s="10"/>
      <c r="K47" s="12">
        <v>1000000</v>
      </c>
      <c r="L47" s="36">
        <v>41</v>
      </c>
      <c r="M47" s="36">
        <v>92</v>
      </c>
      <c r="N47" s="38">
        <v>0.44565217391304346</v>
      </c>
    </row>
    <row r="48" spans="2:29" x14ac:dyDescent="0.25">
      <c r="B48" s="21">
        <f t="shared" ref="B48:B56" si="6">B47*2</f>
        <v>32</v>
      </c>
      <c r="C48" s="10"/>
      <c r="D48" s="10"/>
      <c r="E48" s="10"/>
      <c r="F48" s="10"/>
      <c r="G48" s="10"/>
      <c r="H48" s="10"/>
      <c r="I48" s="10"/>
      <c r="J48" s="10"/>
      <c r="K48" s="12">
        <v>1000000</v>
      </c>
      <c r="L48" s="36">
        <v>104</v>
      </c>
      <c r="M48" s="36">
        <v>232</v>
      </c>
      <c r="N48" s="38">
        <v>0.44827586206896552</v>
      </c>
    </row>
    <row r="49" spans="2:14" x14ac:dyDescent="0.25">
      <c r="B49" s="21">
        <f t="shared" si="6"/>
        <v>64</v>
      </c>
      <c r="C49" s="10"/>
      <c r="D49" s="10"/>
      <c r="E49" s="10"/>
      <c r="F49" s="10"/>
      <c r="G49" s="10"/>
      <c r="H49" s="10"/>
      <c r="I49" s="10"/>
      <c r="J49" s="10"/>
      <c r="K49" s="12">
        <v>1000000</v>
      </c>
      <c r="L49" s="36">
        <v>294</v>
      </c>
      <c r="M49" s="36">
        <v>525</v>
      </c>
      <c r="N49" s="38">
        <v>0.56000000000000005</v>
      </c>
    </row>
    <row r="50" spans="2:14" x14ac:dyDescent="0.25">
      <c r="B50" s="21">
        <f t="shared" si="6"/>
        <v>128</v>
      </c>
      <c r="C50" s="10"/>
      <c r="D50" s="10"/>
      <c r="E50" s="10"/>
      <c r="F50" s="10"/>
      <c r="G50" s="10"/>
      <c r="H50" s="10"/>
      <c r="I50" s="10"/>
      <c r="J50" s="10"/>
      <c r="K50" s="12">
        <v>1000000</v>
      </c>
      <c r="L50" s="36">
        <v>864</v>
      </c>
      <c r="M50" s="36">
        <v>1296</v>
      </c>
      <c r="N50" s="38">
        <v>0.66666666666666663</v>
      </c>
    </row>
    <row r="51" spans="2:14" x14ac:dyDescent="0.25">
      <c r="B51" s="21">
        <f t="shared" si="6"/>
        <v>256</v>
      </c>
      <c r="C51" s="10"/>
      <c r="D51" s="10"/>
      <c r="E51" s="10"/>
      <c r="F51" s="10"/>
      <c r="G51" s="10"/>
      <c r="H51" s="10"/>
      <c r="I51" s="10"/>
      <c r="J51" s="10"/>
      <c r="K51" s="12">
        <v>1000000</v>
      </c>
      <c r="L51" s="36">
        <v>4126</v>
      </c>
      <c r="M51" s="36">
        <v>4203</v>
      </c>
      <c r="N51" s="38">
        <v>0.98167975255769691</v>
      </c>
    </row>
    <row r="52" spans="2:14" x14ac:dyDescent="0.25">
      <c r="B52" s="21">
        <f t="shared" si="6"/>
        <v>512</v>
      </c>
      <c r="C52" s="10"/>
      <c r="D52" s="10"/>
      <c r="E52" s="10"/>
      <c r="F52" s="10"/>
      <c r="G52" s="10"/>
      <c r="H52" s="10"/>
      <c r="I52" s="10"/>
      <c r="J52" s="10"/>
      <c r="K52" s="12">
        <v>1000000</v>
      </c>
      <c r="L52" s="36">
        <v>13943</v>
      </c>
      <c r="M52" s="36">
        <v>15681</v>
      </c>
      <c r="N52" s="38">
        <v>0.88916523180919582</v>
      </c>
    </row>
    <row r="53" spans="2:14" x14ac:dyDescent="0.25">
      <c r="B53" s="21">
        <f t="shared" si="6"/>
        <v>1024</v>
      </c>
      <c r="C53" s="10"/>
      <c r="D53" s="10"/>
      <c r="E53" s="10"/>
      <c r="F53" s="10"/>
      <c r="G53" s="10"/>
      <c r="H53" s="10"/>
      <c r="I53" s="10"/>
      <c r="J53" s="10"/>
      <c r="K53" s="12">
        <v>1000000</v>
      </c>
      <c r="L53" s="36">
        <v>45282</v>
      </c>
      <c r="M53" s="36">
        <v>59280</v>
      </c>
      <c r="N53" s="38">
        <v>0.76386639676113355</v>
      </c>
    </row>
    <row r="54" spans="2:14" x14ac:dyDescent="0.25">
      <c r="B54" s="21">
        <f t="shared" si="6"/>
        <v>2048</v>
      </c>
      <c r="C54" s="10"/>
      <c r="D54" s="10"/>
      <c r="E54" s="10"/>
      <c r="F54" s="10"/>
      <c r="G54" s="10"/>
      <c r="H54" s="10"/>
      <c r="I54" s="10"/>
      <c r="J54" s="10"/>
      <c r="K54" s="12">
        <v>1000000</v>
      </c>
      <c r="L54" s="36">
        <v>157900</v>
      </c>
      <c r="M54" s="36">
        <v>150400</v>
      </c>
      <c r="N54" s="38">
        <v>1.0498670212765957</v>
      </c>
    </row>
    <row r="55" spans="2:14" x14ac:dyDescent="0.25">
      <c r="B55" s="21">
        <f t="shared" si="6"/>
        <v>4096</v>
      </c>
      <c r="C55" s="10"/>
      <c r="D55" s="10"/>
      <c r="E55" s="10"/>
      <c r="F55" s="10"/>
      <c r="G55" s="10"/>
      <c r="H55" s="10"/>
      <c r="I55" s="10"/>
      <c r="J55" s="10"/>
      <c r="K55" s="12">
        <v>1000000</v>
      </c>
      <c r="L55" s="36">
        <v>580400</v>
      </c>
      <c r="M55" s="36">
        <v>563900</v>
      </c>
      <c r="N55" s="38">
        <v>1.0292605071821246</v>
      </c>
    </row>
    <row r="56" spans="2:14" x14ac:dyDescent="0.25">
      <c r="B56" s="21">
        <f t="shared" si="6"/>
        <v>8192</v>
      </c>
      <c r="C56" s="10"/>
      <c r="D56" s="10"/>
      <c r="E56" s="10"/>
      <c r="F56" s="10"/>
      <c r="G56" s="10"/>
      <c r="H56" s="10"/>
      <c r="I56" s="10"/>
      <c r="J56" s="10"/>
      <c r="K56" s="12">
        <v>1000000</v>
      </c>
      <c r="L56" s="36">
        <v>2269100</v>
      </c>
      <c r="M56" s="36">
        <v>2266300</v>
      </c>
      <c r="N56" s="38">
        <v>1.0012354939769668</v>
      </c>
    </row>
    <row r="57" spans="2:14" ht="15.75" thickBot="1" x14ac:dyDescent="0.3">
      <c r="B57" s="23">
        <v>16384</v>
      </c>
      <c r="C57" s="24"/>
      <c r="D57" s="24"/>
      <c r="E57" s="24"/>
      <c r="F57" s="24"/>
      <c r="G57" s="24"/>
      <c r="H57" s="24"/>
      <c r="I57" s="24"/>
      <c r="J57" s="24"/>
      <c r="K57" s="31">
        <v>1000000</v>
      </c>
      <c r="L57" s="43">
        <v>8930100</v>
      </c>
      <c r="M57" s="43">
        <v>8706200</v>
      </c>
      <c r="N57" s="39">
        <f>M57/L57</f>
        <v>0.97492749241329879</v>
      </c>
    </row>
    <row r="61" spans="2:14" ht="15.75" thickBot="1" x14ac:dyDescent="0.3"/>
    <row r="62" spans="2:14" x14ac:dyDescent="0.25">
      <c r="B62" s="40" t="s">
        <v>0</v>
      </c>
      <c r="C62" s="41"/>
      <c r="D62" s="41"/>
      <c r="E62" s="41"/>
      <c r="F62" s="41"/>
      <c r="G62" s="41"/>
      <c r="H62" s="41"/>
      <c r="I62" s="41"/>
      <c r="J62" s="41"/>
      <c r="K62" s="41" t="s">
        <v>7</v>
      </c>
      <c r="L62" s="41" t="s">
        <v>38</v>
      </c>
      <c r="M62" s="41" t="s">
        <v>39</v>
      </c>
      <c r="N62" s="42" t="s">
        <v>37</v>
      </c>
    </row>
    <row r="63" spans="2:14" x14ac:dyDescent="0.25">
      <c r="B63" s="21">
        <v>8</v>
      </c>
      <c r="C63" s="10"/>
      <c r="D63" s="10"/>
      <c r="E63" s="10"/>
      <c r="F63" s="10"/>
      <c r="G63" s="10"/>
      <c r="H63" s="10"/>
      <c r="I63" s="10"/>
      <c r="J63" s="10"/>
      <c r="K63" s="12">
        <v>1000000</v>
      </c>
      <c r="L63" s="36">
        <v>18.2</v>
      </c>
      <c r="M63" s="36">
        <v>37.46</v>
      </c>
      <c r="N63" s="44">
        <v>0.48585157501334753</v>
      </c>
    </row>
    <row r="64" spans="2:14" x14ac:dyDescent="0.25">
      <c r="B64" s="21">
        <v>16</v>
      </c>
      <c r="C64" s="10"/>
      <c r="D64" s="10"/>
      <c r="E64" s="10"/>
      <c r="F64" s="10"/>
      <c r="G64" s="10"/>
      <c r="H64" s="10"/>
      <c r="I64" s="10"/>
      <c r="J64" s="10"/>
      <c r="K64" s="12">
        <v>1000000</v>
      </c>
      <c r="L64" s="36">
        <v>45.2</v>
      </c>
      <c r="M64" s="36">
        <v>92</v>
      </c>
      <c r="N64" s="44">
        <v>0.49130434782608701</v>
      </c>
    </row>
    <row r="65" spans="2:14" x14ac:dyDescent="0.25">
      <c r="B65" s="21">
        <v>32</v>
      </c>
      <c r="C65" s="10"/>
      <c r="D65" s="10"/>
      <c r="E65" s="10"/>
      <c r="F65" s="10"/>
      <c r="G65" s="10"/>
      <c r="H65" s="10"/>
      <c r="I65" s="10"/>
      <c r="J65" s="10"/>
      <c r="K65" s="12">
        <v>1000000</v>
      </c>
      <c r="L65" s="36">
        <v>110.2</v>
      </c>
      <c r="M65" s="36">
        <v>232</v>
      </c>
      <c r="N65" s="44">
        <v>0.47500000000000003</v>
      </c>
    </row>
    <row r="66" spans="2:14" x14ac:dyDescent="0.25">
      <c r="B66" s="21">
        <v>64</v>
      </c>
      <c r="C66" s="10"/>
      <c r="D66" s="10"/>
      <c r="E66" s="10"/>
      <c r="F66" s="10"/>
      <c r="G66" s="10"/>
      <c r="H66" s="10"/>
      <c r="I66" s="10"/>
      <c r="J66" s="10"/>
      <c r="K66" s="12">
        <v>1000000</v>
      </c>
      <c r="L66" s="36">
        <v>244.1</v>
      </c>
      <c r="M66" s="36">
        <v>525</v>
      </c>
      <c r="N66" s="44">
        <v>0.46495238095238095</v>
      </c>
    </row>
    <row r="67" spans="2:14" x14ac:dyDescent="0.25">
      <c r="B67" s="21">
        <v>128</v>
      </c>
      <c r="C67" s="10"/>
      <c r="D67" s="10"/>
      <c r="E67" s="10"/>
      <c r="F67" s="10"/>
      <c r="G67" s="10"/>
      <c r="H67" s="10"/>
      <c r="I67" s="10"/>
      <c r="J67" s="10"/>
      <c r="K67" s="12">
        <v>1000000</v>
      </c>
      <c r="L67" s="36">
        <v>546.6</v>
      </c>
      <c r="M67" s="36">
        <v>1296</v>
      </c>
      <c r="N67" s="44">
        <v>0.42175925925925928</v>
      </c>
    </row>
    <row r="68" spans="2:14" x14ac:dyDescent="0.25">
      <c r="B68" s="21">
        <v>256</v>
      </c>
      <c r="C68" s="10"/>
      <c r="D68" s="10"/>
      <c r="E68" s="10"/>
      <c r="F68" s="10"/>
      <c r="G68" s="10"/>
      <c r="H68" s="10"/>
      <c r="I68" s="10"/>
      <c r="J68" s="10"/>
      <c r="K68" s="12">
        <v>1000000</v>
      </c>
      <c r="L68" s="36">
        <v>1233</v>
      </c>
      <c r="M68" s="36">
        <v>4203</v>
      </c>
      <c r="N68" s="44">
        <v>0.29336188436830835</v>
      </c>
    </row>
    <row r="69" spans="2:14" x14ac:dyDescent="0.25">
      <c r="B69" s="21">
        <v>512</v>
      </c>
      <c r="C69" s="10"/>
      <c r="D69" s="10"/>
      <c r="E69" s="10"/>
      <c r="F69" s="10"/>
      <c r="G69" s="10"/>
      <c r="H69" s="10"/>
      <c r="I69" s="10"/>
      <c r="J69" s="10"/>
      <c r="K69" s="12">
        <v>1000000</v>
      </c>
      <c r="L69" s="36">
        <v>2671</v>
      </c>
      <c r="M69" s="36">
        <v>15681</v>
      </c>
      <c r="N69" s="44">
        <v>0.17033352464766277</v>
      </c>
    </row>
    <row r="70" spans="2:14" x14ac:dyDescent="0.25">
      <c r="B70" s="21">
        <v>1024</v>
      </c>
      <c r="C70" s="10"/>
      <c r="D70" s="10"/>
      <c r="E70" s="10"/>
      <c r="F70" s="10"/>
      <c r="G70" s="10"/>
      <c r="H70" s="10"/>
      <c r="I70" s="10"/>
      <c r="J70" s="10"/>
      <c r="K70" s="12">
        <v>1000000</v>
      </c>
      <c r="L70" s="36">
        <v>5874</v>
      </c>
      <c r="M70" s="36">
        <v>59280</v>
      </c>
      <c r="N70" s="44">
        <v>9.9089068825910925E-2</v>
      </c>
    </row>
    <row r="71" spans="2:14" x14ac:dyDescent="0.25">
      <c r="B71" s="21">
        <v>2048</v>
      </c>
      <c r="C71" s="10"/>
      <c r="D71" s="10"/>
      <c r="E71" s="10"/>
      <c r="F71" s="10"/>
      <c r="G71" s="10"/>
      <c r="H71" s="10"/>
      <c r="I71" s="10"/>
      <c r="J71" s="10"/>
      <c r="K71" s="12">
        <v>1000000</v>
      </c>
      <c r="L71" s="36">
        <v>12702</v>
      </c>
      <c r="M71" s="36">
        <v>150400</v>
      </c>
      <c r="N71" s="44">
        <v>8.4454787234042553E-2</v>
      </c>
    </row>
    <row r="72" spans="2:14" x14ac:dyDescent="0.25">
      <c r="B72" s="21">
        <v>4096</v>
      </c>
      <c r="C72" s="10"/>
      <c r="D72" s="10"/>
      <c r="E72" s="10"/>
      <c r="F72" s="10"/>
      <c r="G72" s="10"/>
      <c r="H72" s="10"/>
      <c r="I72" s="10"/>
      <c r="J72" s="10"/>
      <c r="K72" s="12">
        <v>1000000</v>
      </c>
      <c r="L72" s="36">
        <v>27394</v>
      </c>
      <c r="M72" s="36">
        <v>563900</v>
      </c>
      <c r="N72" s="44">
        <v>4.8579535378613231E-2</v>
      </c>
    </row>
    <row r="73" spans="2:14" x14ac:dyDescent="0.25">
      <c r="B73" s="21">
        <v>8192</v>
      </c>
      <c r="C73" s="10"/>
      <c r="D73" s="10"/>
      <c r="E73" s="10"/>
      <c r="F73" s="10"/>
      <c r="G73" s="10"/>
      <c r="H73" s="10"/>
      <c r="I73" s="10"/>
      <c r="J73" s="10"/>
      <c r="K73" s="12">
        <v>1000000</v>
      </c>
      <c r="L73" s="36">
        <v>59362</v>
      </c>
      <c r="M73" s="36">
        <v>2266300</v>
      </c>
      <c r="N73" s="44">
        <v>2.6193354807395312E-2</v>
      </c>
    </row>
    <row r="74" spans="2:14" ht="15.75" thickBot="1" x14ac:dyDescent="0.3">
      <c r="B74" s="23">
        <v>16384</v>
      </c>
      <c r="C74" s="24"/>
      <c r="D74" s="24"/>
      <c r="E74" s="24"/>
      <c r="F74" s="24"/>
      <c r="G74" s="24"/>
      <c r="H74" s="24"/>
      <c r="I74" s="24"/>
      <c r="J74" s="24"/>
      <c r="K74" s="31">
        <v>1000000</v>
      </c>
      <c r="L74" s="43">
        <v>127161</v>
      </c>
      <c r="M74" s="43">
        <v>16706200</v>
      </c>
      <c r="N74" s="45">
        <v>7.6116052722941183E-3</v>
      </c>
    </row>
    <row r="77" spans="2:14" ht="15.75" thickBot="1" x14ac:dyDescent="0.3"/>
    <row r="78" spans="2:14" x14ac:dyDescent="0.25">
      <c r="B78" s="18" t="s">
        <v>22</v>
      </c>
      <c r="C78" s="19"/>
      <c r="D78" s="19"/>
      <c r="E78" s="19"/>
      <c r="F78" s="19"/>
      <c r="G78" s="19"/>
      <c r="H78" s="19"/>
      <c r="I78" s="19"/>
      <c r="J78" s="19"/>
      <c r="K78" s="19"/>
      <c r="L78" s="20"/>
    </row>
    <row r="79" spans="2:14" x14ac:dyDescent="0.25">
      <c r="B79" s="21" t="s">
        <v>0</v>
      </c>
      <c r="C79" s="10"/>
      <c r="D79" s="10"/>
      <c r="E79" s="10"/>
      <c r="F79" s="10"/>
      <c r="G79" s="10"/>
      <c r="H79" s="10"/>
      <c r="I79" s="10"/>
      <c r="J79" s="10"/>
      <c r="K79" s="10" t="s">
        <v>3</v>
      </c>
      <c r="L79" s="22" t="s">
        <v>23</v>
      </c>
      <c r="M79" t="s">
        <v>41</v>
      </c>
      <c r="N79" t="s">
        <v>40</v>
      </c>
    </row>
    <row r="80" spans="2:14" x14ac:dyDescent="0.25">
      <c r="B80" s="21">
        <v>8</v>
      </c>
      <c r="C80" s="10">
        <v>27</v>
      </c>
      <c r="D80" s="10"/>
      <c r="E80" s="10"/>
      <c r="F80" s="10"/>
      <c r="G80" s="10"/>
      <c r="H80" s="10"/>
      <c r="I80" s="10"/>
      <c r="J80" s="10"/>
      <c r="K80">
        <v>26</v>
      </c>
      <c r="L80" s="22">
        <v>10000</v>
      </c>
      <c r="M80">
        <v>1000</v>
      </c>
      <c r="N80" s="4">
        <f>K80*(M80/L80)</f>
        <v>2.6</v>
      </c>
    </row>
    <row r="81" spans="2:14" x14ac:dyDescent="0.25">
      <c r="B81" s="21">
        <v>16</v>
      </c>
      <c r="C81" s="10">
        <v>120</v>
      </c>
      <c r="D81" s="10"/>
      <c r="E81" s="10"/>
      <c r="F81" s="10"/>
      <c r="G81" s="10"/>
      <c r="H81" s="10"/>
      <c r="I81" s="10"/>
      <c r="J81" s="10"/>
      <c r="K81">
        <v>154</v>
      </c>
      <c r="L81" s="22">
        <v>10000</v>
      </c>
      <c r="M81">
        <v>1000</v>
      </c>
      <c r="N81" s="4">
        <f t="shared" ref="N81:N89" si="7">K81*(M81/L81)</f>
        <v>15.4</v>
      </c>
    </row>
    <row r="82" spans="2:14" x14ac:dyDescent="0.25">
      <c r="B82" s="21">
        <v>32</v>
      </c>
      <c r="C82" s="10">
        <v>1057</v>
      </c>
      <c r="D82" s="10"/>
      <c r="E82" s="10"/>
      <c r="F82" s="10"/>
      <c r="G82" s="10"/>
      <c r="H82" s="10"/>
      <c r="I82" s="10"/>
      <c r="J82" s="10"/>
      <c r="K82">
        <v>1073</v>
      </c>
      <c r="L82" s="22">
        <v>10000</v>
      </c>
      <c r="M82">
        <v>1000</v>
      </c>
      <c r="N82" s="4">
        <f t="shared" si="7"/>
        <v>107.30000000000001</v>
      </c>
    </row>
    <row r="83" spans="2:14" x14ac:dyDescent="0.25">
      <c r="B83" s="21">
        <v>64</v>
      </c>
      <c r="C83" s="10">
        <v>8658</v>
      </c>
      <c r="D83" s="10"/>
      <c r="E83" s="10"/>
      <c r="F83" s="10"/>
      <c r="G83" s="10"/>
      <c r="H83" s="10"/>
      <c r="I83" s="10"/>
      <c r="J83" s="10"/>
      <c r="K83">
        <v>9019</v>
      </c>
      <c r="L83" s="22">
        <v>10000</v>
      </c>
      <c r="M83">
        <v>1000</v>
      </c>
      <c r="N83" s="4">
        <f t="shared" si="7"/>
        <v>901.90000000000009</v>
      </c>
    </row>
    <row r="84" spans="2:14" x14ac:dyDescent="0.25">
      <c r="B84" s="21">
        <v>128</v>
      </c>
      <c r="C84" s="10">
        <v>93203</v>
      </c>
      <c r="D84" s="10"/>
      <c r="E84" s="10"/>
      <c r="F84" s="10"/>
      <c r="G84" s="10"/>
      <c r="H84" s="10"/>
      <c r="I84" s="10"/>
      <c r="J84" s="10"/>
      <c r="K84">
        <v>76953</v>
      </c>
      <c r="L84" s="22">
        <v>10000</v>
      </c>
      <c r="M84">
        <v>1000</v>
      </c>
      <c r="N84" s="4">
        <f t="shared" si="7"/>
        <v>7695.3</v>
      </c>
    </row>
    <row r="85" spans="2:14" x14ac:dyDescent="0.25">
      <c r="B85" s="21">
        <v>256</v>
      </c>
      <c r="C85" s="10">
        <v>96</v>
      </c>
      <c r="D85" s="10"/>
      <c r="E85" s="10"/>
      <c r="F85" s="10"/>
      <c r="G85" s="10"/>
      <c r="H85" s="10"/>
      <c r="I85" s="10"/>
      <c r="J85" s="10"/>
      <c r="K85" s="10">
        <v>96</v>
      </c>
      <c r="L85" s="22">
        <v>1</v>
      </c>
      <c r="M85">
        <v>1000</v>
      </c>
      <c r="N85" s="4">
        <f t="shared" si="7"/>
        <v>96000</v>
      </c>
    </row>
    <row r="86" spans="2:14" x14ac:dyDescent="0.25">
      <c r="B86" s="21">
        <v>512</v>
      </c>
      <c r="C86" s="10">
        <v>613</v>
      </c>
      <c r="D86" s="10"/>
      <c r="E86" s="10"/>
      <c r="F86" s="10"/>
      <c r="G86" s="10"/>
      <c r="H86" s="10"/>
      <c r="I86" s="10"/>
      <c r="J86" s="10"/>
      <c r="K86" s="10">
        <v>613</v>
      </c>
      <c r="L86" s="22">
        <v>1</v>
      </c>
      <c r="M86">
        <v>1000</v>
      </c>
      <c r="N86" s="4">
        <f t="shared" si="7"/>
        <v>613000</v>
      </c>
    </row>
    <row r="87" spans="2:14" x14ac:dyDescent="0.25">
      <c r="B87" s="21">
        <v>1024</v>
      </c>
      <c r="C87" s="10">
        <v>6109</v>
      </c>
      <c r="D87" s="10"/>
      <c r="E87" s="10"/>
      <c r="F87" s="10"/>
      <c r="G87" s="10"/>
      <c r="H87" s="10"/>
      <c r="I87" s="10"/>
      <c r="J87" s="10"/>
      <c r="K87" s="10">
        <v>6109</v>
      </c>
      <c r="L87" s="22">
        <v>1</v>
      </c>
      <c r="M87">
        <v>1000</v>
      </c>
      <c r="N87" s="4">
        <f t="shared" si="7"/>
        <v>6109000</v>
      </c>
    </row>
    <row r="88" spans="2:14" x14ac:dyDescent="0.25">
      <c r="B88" s="21">
        <v>2048</v>
      </c>
      <c r="C88" s="10">
        <v>54606</v>
      </c>
      <c r="D88" s="10"/>
      <c r="E88" s="10"/>
      <c r="F88" s="10"/>
      <c r="G88" s="10"/>
      <c r="H88" s="10"/>
      <c r="I88" s="10"/>
      <c r="J88" s="10"/>
      <c r="K88" s="10">
        <v>54606</v>
      </c>
      <c r="L88" s="22">
        <v>1</v>
      </c>
      <c r="M88">
        <v>1000</v>
      </c>
      <c r="N88" s="4">
        <f t="shared" si="7"/>
        <v>54606000</v>
      </c>
    </row>
    <row r="89" spans="2:14" ht="15.75" thickBot="1" x14ac:dyDescent="0.3">
      <c r="B89" s="23">
        <v>4096</v>
      </c>
      <c r="C89" s="24">
        <v>504509</v>
      </c>
      <c r="D89" s="24"/>
      <c r="E89" s="24"/>
      <c r="F89" s="24"/>
      <c r="G89" s="24"/>
      <c r="H89" s="24"/>
      <c r="I89" s="24"/>
      <c r="J89" s="24"/>
      <c r="K89" s="24">
        <v>504509</v>
      </c>
      <c r="L89" s="25">
        <v>1</v>
      </c>
      <c r="M89">
        <v>1000</v>
      </c>
      <c r="N89" s="4">
        <f t="shared" si="7"/>
        <v>504509000</v>
      </c>
    </row>
    <row r="91" spans="2:14" x14ac:dyDescent="0.25">
      <c r="B91" s="46" t="s">
        <v>19</v>
      </c>
      <c r="C91" s="47"/>
      <c r="D91" s="47"/>
      <c r="E91" s="47"/>
      <c r="F91" s="47"/>
      <c r="G91" s="47"/>
      <c r="H91" s="47"/>
      <c r="I91" s="47"/>
      <c r="J91" s="47"/>
      <c r="K91" s="47"/>
      <c r="L91" s="47"/>
    </row>
    <row r="92" spans="2:14" x14ac:dyDescent="0.25">
      <c r="B92" s="21" t="s">
        <v>0</v>
      </c>
      <c r="C92" s="10" t="s">
        <v>3</v>
      </c>
      <c r="D92" s="22" t="s">
        <v>18</v>
      </c>
      <c r="K92" s="10" t="s">
        <v>3</v>
      </c>
      <c r="L92" s="22" t="s">
        <v>18</v>
      </c>
      <c r="M92" t="s">
        <v>41</v>
      </c>
      <c r="N92" t="s">
        <v>40</v>
      </c>
    </row>
    <row r="93" spans="2:14" x14ac:dyDescent="0.25">
      <c r="B93" s="21">
        <v>8</v>
      </c>
      <c r="C93" s="10">
        <v>50</v>
      </c>
      <c r="D93" s="22">
        <v>10000</v>
      </c>
      <c r="K93" s="10">
        <v>50</v>
      </c>
      <c r="L93" s="22">
        <v>10000</v>
      </c>
      <c r="M93">
        <v>1000</v>
      </c>
      <c r="N93" s="4">
        <f>K93*(M93/L93)</f>
        <v>5</v>
      </c>
    </row>
    <row r="94" spans="2:14" x14ac:dyDescent="0.25">
      <c r="B94" s="21">
        <v>16</v>
      </c>
      <c r="C94" s="10">
        <v>248</v>
      </c>
      <c r="D94" s="22">
        <v>10000</v>
      </c>
      <c r="K94" s="10">
        <v>248</v>
      </c>
      <c r="L94" s="22">
        <v>10000</v>
      </c>
      <c r="M94">
        <v>1000</v>
      </c>
      <c r="N94" s="4">
        <f t="shared" ref="N94:N101" si="8">K94*(M94/L94)</f>
        <v>24.8</v>
      </c>
    </row>
    <row r="95" spans="2:14" x14ac:dyDescent="0.25">
      <c r="B95" s="21">
        <v>32</v>
      </c>
      <c r="C95" s="10">
        <v>1639</v>
      </c>
      <c r="D95" s="22">
        <v>10000</v>
      </c>
      <c r="K95" s="10">
        <v>1639</v>
      </c>
      <c r="L95" s="22">
        <v>10000</v>
      </c>
      <c r="M95">
        <v>1000</v>
      </c>
      <c r="N95" s="4">
        <f t="shared" si="8"/>
        <v>163.9</v>
      </c>
    </row>
    <row r="96" spans="2:14" x14ac:dyDescent="0.25">
      <c r="B96" s="21">
        <v>64</v>
      </c>
      <c r="C96" s="10">
        <v>16977</v>
      </c>
      <c r="D96" s="22">
        <v>10000</v>
      </c>
      <c r="K96" s="10">
        <v>16977</v>
      </c>
      <c r="L96" s="22">
        <v>10000</v>
      </c>
      <c r="M96">
        <v>1000</v>
      </c>
      <c r="N96" s="4">
        <f t="shared" si="8"/>
        <v>1697.7</v>
      </c>
    </row>
    <row r="97" spans="2:14" x14ac:dyDescent="0.25">
      <c r="B97" s="21">
        <v>128</v>
      </c>
      <c r="C97" s="10">
        <v>185437</v>
      </c>
      <c r="D97" s="22">
        <v>10000</v>
      </c>
      <c r="K97" s="10">
        <v>185437</v>
      </c>
      <c r="L97" s="22">
        <v>10000</v>
      </c>
      <c r="M97">
        <v>1000</v>
      </c>
      <c r="N97" s="4">
        <f t="shared" si="8"/>
        <v>18543.7</v>
      </c>
    </row>
    <row r="98" spans="2:14" x14ac:dyDescent="0.25">
      <c r="B98" s="21">
        <v>256</v>
      </c>
      <c r="C98" s="10">
        <v>227</v>
      </c>
      <c r="D98" s="22">
        <v>1</v>
      </c>
      <c r="K98" s="10">
        <v>227</v>
      </c>
      <c r="L98" s="22">
        <v>1</v>
      </c>
      <c r="M98">
        <v>1000</v>
      </c>
      <c r="N98" s="4">
        <f t="shared" si="8"/>
        <v>227000</v>
      </c>
    </row>
    <row r="99" spans="2:14" x14ac:dyDescent="0.25">
      <c r="B99" s="21">
        <v>512</v>
      </c>
      <c r="C99" s="10">
        <v>2065</v>
      </c>
      <c r="D99" s="22">
        <v>1</v>
      </c>
      <c r="K99" s="10">
        <v>2065</v>
      </c>
      <c r="L99" s="22">
        <v>1</v>
      </c>
      <c r="M99">
        <v>1000</v>
      </c>
      <c r="N99" s="4">
        <f t="shared" si="8"/>
        <v>2065000</v>
      </c>
    </row>
    <row r="100" spans="2:14" x14ac:dyDescent="0.25">
      <c r="B100" s="21">
        <v>1024</v>
      </c>
      <c r="C100" s="10">
        <v>26654</v>
      </c>
      <c r="D100" s="22">
        <v>1</v>
      </c>
      <c r="K100" s="10">
        <v>26654</v>
      </c>
      <c r="L100" s="22">
        <v>1</v>
      </c>
      <c r="M100">
        <v>1000</v>
      </c>
      <c r="N100" s="4">
        <f t="shared" si="8"/>
        <v>26654000</v>
      </c>
    </row>
    <row r="101" spans="2:14" x14ac:dyDescent="0.25">
      <c r="B101" s="21">
        <v>2048</v>
      </c>
      <c r="C101" s="10">
        <v>490632</v>
      </c>
      <c r="D101" s="22">
        <v>1</v>
      </c>
      <c r="K101" s="10">
        <v>490632</v>
      </c>
      <c r="L101" s="22">
        <v>1</v>
      </c>
      <c r="M101">
        <v>1000</v>
      </c>
      <c r="N101" s="4">
        <f t="shared" si="8"/>
        <v>490632000</v>
      </c>
    </row>
    <row r="102" spans="2:14" ht="15.75" thickBot="1" x14ac:dyDescent="0.3">
      <c r="B102" s="23">
        <v>4096</v>
      </c>
      <c r="C102" s="29" t="s">
        <v>21</v>
      </c>
      <c r="D102" s="25"/>
      <c r="K102" s="29" t="s">
        <v>21</v>
      </c>
      <c r="L102" s="25"/>
      <c r="M102">
        <v>1000</v>
      </c>
      <c r="N102" s="48" t="s">
        <v>42</v>
      </c>
    </row>
    <row r="104" spans="2:14" x14ac:dyDescent="0.25">
      <c r="B104" s="46" t="s">
        <v>24</v>
      </c>
      <c r="C104" s="47"/>
      <c r="D104" s="47"/>
      <c r="E104" s="47"/>
      <c r="F104" s="47"/>
      <c r="G104" s="47"/>
      <c r="H104" s="47"/>
      <c r="I104" s="47"/>
      <c r="J104" s="47"/>
      <c r="K104" s="47"/>
      <c r="L104" s="47"/>
    </row>
    <row r="105" spans="2:14" x14ac:dyDescent="0.25">
      <c r="B105" s="21" t="s">
        <v>0</v>
      </c>
      <c r="C105" s="10" t="s">
        <v>3</v>
      </c>
      <c r="D105" s="22" t="s">
        <v>23</v>
      </c>
      <c r="K105" s="10" t="s">
        <v>3</v>
      </c>
      <c r="L105" s="22" t="s">
        <v>23</v>
      </c>
      <c r="M105" t="s">
        <v>41</v>
      </c>
      <c r="N105" t="s">
        <v>40</v>
      </c>
    </row>
    <row r="106" spans="2:14" x14ac:dyDescent="0.25">
      <c r="B106" s="21">
        <v>8</v>
      </c>
      <c r="C106" s="28">
        <v>19</v>
      </c>
      <c r="D106" s="22"/>
      <c r="K106" s="49">
        <v>107</v>
      </c>
      <c r="L106" s="22">
        <v>1000000</v>
      </c>
      <c r="M106">
        <v>1000</v>
      </c>
      <c r="N106" s="4">
        <f>K106*(M106/L106)</f>
        <v>0.107</v>
      </c>
    </row>
    <row r="107" spans="2:14" x14ac:dyDescent="0.25">
      <c r="B107" s="21">
        <v>16</v>
      </c>
      <c r="C107" s="10">
        <v>56</v>
      </c>
      <c r="D107" s="22">
        <v>100000</v>
      </c>
      <c r="K107" s="10">
        <v>56</v>
      </c>
      <c r="L107" s="22">
        <v>100000</v>
      </c>
      <c r="M107">
        <v>1000</v>
      </c>
      <c r="N107" s="4">
        <f t="shared" ref="N107:N115" si="9">K107*(M107/L107)</f>
        <v>0.56000000000000005</v>
      </c>
    </row>
    <row r="108" spans="2:14" x14ac:dyDescent="0.25">
      <c r="B108" s="21">
        <v>32</v>
      </c>
      <c r="C108" s="10">
        <v>255</v>
      </c>
      <c r="D108" s="22">
        <v>100000</v>
      </c>
      <c r="K108" s="10">
        <v>255</v>
      </c>
      <c r="L108" s="22">
        <v>100000</v>
      </c>
      <c r="M108">
        <v>1000</v>
      </c>
      <c r="N108" s="4">
        <f t="shared" si="9"/>
        <v>2.5500000000000003</v>
      </c>
    </row>
    <row r="109" spans="2:14" x14ac:dyDescent="0.25">
      <c r="B109" s="21">
        <v>64</v>
      </c>
      <c r="C109" s="10">
        <v>1355</v>
      </c>
      <c r="D109" s="22">
        <v>100000</v>
      </c>
      <c r="K109" s="10">
        <v>1355</v>
      </c>
      <c r="L109" s="22">
        <v>100000</v>
      </c>
      <c r="M109">
        <v>1000</v>
      </c>
      <c r="N109" s="4">
        <f t="shared" si="9"/>
        <v>13.55</v>
      </c>
    </row>
    <row r="110" spans="2:14" x14ac:dyDescent="0.25">
      <c r="B110" s="21">
        <v>128</v>
      </c>
      <c r="C110" s="10">
        <v>9846</v>
      </c>
      <c r="D110" s="22">
        <v>100000</v>
      </c>
      <c r="K110" s="10">
        <v>9846</v>
      </c>
      <c r="L110" s="22">
        <v>100000</v>
      </c>
      <c r="M110">
        <v>1000</v>
      </c>
      <c r="N110" s="4">
        <f t="shared" si="9"/>
        <v>98.460000000000008</v>
      </c>
    </row>
    <row r="111" spans="2:14" x14ac:dyDescent="0.25">
      <c r="B111" s="21">
        <v>256</v>
      </c>
      <c r="C111" s="10">
        <v>73672</v>
      </c>
      <c r="D111" s="22">
        <v>100000</v>
      </c>
      <c r="K111" s="10">
        <v>73672</v>
      </c>
      <c r="L111" s="22">
        <v>100000</v>
      </c>
      <c r="M111">
        <v>1000</v>
      </c>
      <c r="N111" s="4">
        <f t="shared" si="9"/>
        <v>736.72</v>
      </c>
    </row>
    <row r="112" spans="2:14" x14ac:dyDescent="0.25">
      <c r="B112" s="21">
        <v>512</v>
      </c>
      <c r="C112" s="10">
        <v>2960</v>
      </c>
      <c r="D112" s="22">
        <v>1000</v>
      </c>
      <c r="K112" s="10">
        <v>2960</v>
      </c>
      <c r="L112" s="22">
        <v>1000</v>
      </c>
      <c r="M112">
        <v>1000</v>
      </c>
      <c r="N112" s="4">
        <f t="shared" si="9"/>
        <v>2960</v>
      </c>
    </row>
    <row r="113" spans="2:14" x14ac:dyDescent="0.25">
      <c r="B113" s="21">
        <v>1024</v>
      </c>
      <c r="C113" s="10">
        <v>19886</v>
      </c>
      <c r="D113" s="22">
        <v>1000</v>
      </c>
      <c r="K113" s="10">
        <v>19886</v>
      </c>
      <c r="L113" s="22">
        <v>1000</v>
      </c>
      <c r="M113">
        <v>1000</v>
      </c>
      <c r="N113" s="4">
        <f t="shared" si="9"/>
        <v>19886</v>
      </c>
    </row>
    <row r="114" spans="2:14" x14ac:dyDescent="0.25">
      <c r="B114" s="21">
        <v>2048</v>
      </c>
      <c r="C114" s="10">
        <v>135836</v>
      </c>
      <c r="D114" s="22">
        <v>1000</v>
      </c>
      <c r="K114" s="10">
        <v>135836</v>
      </c>
      <c r="L114" s="22">
        <v>1000</v>
      </c>
      <c r="M114">
        <v>1000</v>
      </c>
      <c r="N114" s="4">
        <f t="shared" si="9"/>
        <v>135836</v>
      </c>
    </row>
    <row r="115" spans="2:14" ht="15.75" thickBot="1" x14ac:dyDescent="0.3">
      <c r="B115" s="23">
        <v>4096</v>
      </c>
      <c r="C115" s="24">
        <v>987231</v>
      </c>
      <c r="D115" s="25">
        <v>1000</v>
      </c>
      <c r="K115" s="24">
        <v>987231</v>
      </c>
      <c r="L115" s="25">
        <v>1000</v>
      </c>
      <c r="M115">
        <v>1000</v>
      </c>
      <c r="N115" s="4">
        <f t="shared" si="9"/>
        <v>987231</v>
      </c>
    </row>
    <row r="120" spans="2:14" ht="15.75" thickBot="1" x14ac:dyDescent="0.3"/>
    <row r="121" spans="2:14" x14ac:dyDescent="0.25">
      <c r="B121" s="40" t="s">
        <v>0</v>
      </c>
      <c r="C121" s="41"/>
      <c r="D121" s="41"/>
      <c r="E121" s="41"/>
      <c r="F121" s="41"/>
      <c r="G121" s="41"/>
      <c r="H121" s="41"/>
      <c r="I121" s="41"/>
      <c r="J121" s="41"/>
      <c r="K121" s="41" t="s">
        <v>41</v>
      </c>
      <c r="L121" s="41" t="s">
        <v>43</v>
      </c>
      <c r="M121" s="41" t="s">
        <v>44</v>
      </c>
      <c r="N121" s="42" t="s">
        <v>45</v>
      </c>
    </row>
    <row r="122" spans="2:14" x14ac:dyDescent="0.25">
      <c r="B122" s="21">
        <v>8</v>
      </c>
      <c r="C122" s="10"/>
      <c r="D122" s="10"/>
      <c r="E122" s="10"/>
      <c r="F122" s="10"/>
      <c r="G122" s="10"/>
      <c r="H122" s="10"/>
      <c r="I122" s="10"/>
      <c r="J122" s="10"/>
      <c r="K122" s="10">
        <v>1000</v>
      </c>
      <c r="L122" s="36">
        <v>5</v>
      </c>
      <c r="M122" s="36">
        <v>2.6</v>
      </c>
      <c r="N122" s="38">
        <v>0.107</v>
      </c>
    </row>
    <row r="123" spans="2:14" x14ac:dyDescent="0.25">
      <c r="B123" s="21">
        <v>16</v>
      </c>
      <c r="C123" s="10"/>
      <c r="D123" s="10"/>
      <c r="E123" s="10"/>
      <c r="F123" s="10"/>
      <c r="G123" s="10"/>
      <c r="H123" s="10"/>
      <c r="I123" s="10"/>
      <c r="J123" s="10"/>
      <c r="K123" s="10">
        <v>1000</v>
      </c>
      <c r="L123" s="36">
        <v>24.8</v>
      </c>
      <c r="M123" s="36">
        <v>15.4</v>
      </c>
      <c r="N123" s="38">
        <v>0.56000000000000005</v>
      </c>
    </row>
    <row r="124" spans="2:14" x14ac:dyDescent="0.25">
      <c r="B124" s="21">
        <v>32</v>
      </c>
      <c r="C124" s="10"/>
      <c r="D124" s="10"/>
      <c r="E124" s="10"/>
      <c r="F124" s="10"/>
      <c r="G124" s="10"/>
      <c r="H124" s="10"/>
      <c r="I124" s="10"/>
      <c r="J124" s="10"/>
      <c r="K124" s="10">
        <v>1000</v>
      </c>
      <c r="L124" s="36">
        <v>163.9</v>
      </c>
      <c r="M124" s="36">
        <v>107.30000000000001</v>
      </c>
      <c r="N124" s="38">
        <v>2.5500000000000003</v>
      </c>
    </row>
    <row r="125" spans="2:14" x14ac:dyDescent="0.25">
      <c r="B125" s="21">
        <v>64</v>
      </c>
      <c r="C125" s="10"/>
      <c r="D125" s="10"/>
      <c r="E125" s="10"/>
      <c r="F125" s="10"/>
      <c r="G125" s="10"/>
      <c r="H125" s="10"/>
      <c r="I125" s="10"/>
      <c r="J125" s="10"/>
      <c r="K125" s="10">
        <v>1000</v>
      </c>
      <c r="L125" s="36">
        <v>1697.7</v>
      </c>
      <c r="M125" s="36">
        <v>901.90000000000009</v>
      </c>
      <c r="N125" s="38">
        <v>13.55</v>
      </c>
    </row>
    <row r="126" spans="2:14" x14ac:dyDescent="0.25">
      <c r="B126" s="21">
        <v>128</v>
      </c>
      <c r="C126" s="10"/>
      <c r="D126" s="10"/>
      <c r="E126" s="10"/>
      <c r="F126" s="10"/>
      <c r="G126" s="10"/>
      <c r="H126" s="10"/>
      <c r="I126" s="10"/>
      <c r="J126" s="10"/>
      <c r="K126" s="10">
        <v>1000</v>
      </c>
      <c r="L126" s="36">
        <v>18543.7</v>
      </c>
      <c r="M126" s="36">
        <v>7695.3</v>
      </c>
      <c r="N126" s="38">
        <v>98.460000000000008</v>
      </c>
    </row>
    <row r="127" spans="2:14" x14ac:dyDescent="0.25">
      <c r="B127" s="21">
        <v>256</v>
      </c>
      <c r="C127" s="10"/>
      <c r="D127" s="10"/>
      <c r="E127" s="10"/>
      <c r="F127" s="10"/>
      <c r="G127" s="10"/>
      <c r="H127" s="10"/>
      <c r="I127" s="10"/>
      <c r="J127" s="10"/>
      <c r="K127" s="10">
        <v>1000</v>
      </c>
      <c r="L127" s="36">
        <v>227000</v>
      </c>
      <c r="M127" s="36">
        <v>96000</v>
      </c>
      <c r="N127" s="38">
        <v>736.72</v>
      </c>
    </row>
    <row r="128" spans="2:14" x14ac:dyDescent="0.25">
      <c r="B128" s="21">
        <v>512</v>
      </c>
      <c r="C128" s="10"/>
      <c r="D128" s="10"/>
      <c r="E128" s="10"/>
      <c r="F128" s="10"/>
      <c r="G128" s="10"/>
      <c r="H128" s="10"/>
      <c r="I128" s="10"/>
      <c r="J128" s="10"/>
      <c r="K128" s="10">
        <v>1000</v>
      </c>
      <c r="L128" s="36">
        <v>2065000</v>
      </c>
      <c r="M128" s="36">
        <v>613000</v>
      </c>
      <c r="N128" s="38">
        <v>2960</v>
      </c>
    </row>
    <row r="129" spans="2:14" x14ac:dyDescent="0.25">
      <c r="B129" s="21">
        <v>1024</v>
      </c>
      <c r="C129" s="10"/>
      <c r="D129" s="10"/>
      <c r="E129" s="10"/>
      <c r="F129" s="10"/>
      <c r="G129" s="10"/>
      <c r="H129" s="10"/>
      <c r="I129" s="10"/>
      <c r="J129" s="10"/>
      <c r="K129" s="10">
        <v>1000</v>
      </c>
      <c r="L129" s="36">
        <v>26654000</v>
      </c>
      <c r="M129" s="36">
        <v>6109000</v>
      </c>
      <c r="N129" s="38">
        <v>19886</v>
      </c>
    </row>
    <row r="130" spans="2:14" x14ac:dyDescent="0.25">
      <c r="B130" s="21">
        <v>2048</v>
      </c>
      <c r="C130" s="10"/>
      <c r="D130" s="10"/>
      <c r="E130" s="10"/>
      <c r="F130" s="10"/>
      <c r="G130" s="10"/>
      <c r="H130" s="10"/>
      <c r="I130" s="10"/>
      <c r="J130" s="10"/>
      <c r="K130" s="10">
        <v>1000</v>
      </c>
      <c r="L130" s="36">
        <v>490632000</v>
      </c>
      <c r="M130" s="36">
        <v>54606000</v>
      </c>
      <c r="N130" s="38">
        <v>135836</v>
      </c>
    </row>
    <row r="131" spans="2:14" ht="15.75" thickBot="1" x14ac:dyDescent="0.3">
      <c r="B131" s="23">
        <v>4096</v>
      </c>
      <c r="C131" s="24"/>
      <c r="D131" s="24"/>
      <c r="E131" s="24"/>
      <c r="F131" s="24"/>
      <c r="G131" s="24"/>
      <c r="H131" s="24"/>
      <c r="I131" s="24"/>
      <c r="J131" s="24"/>
      <c r="K131" s="24">
        <v>1000</v>
      </c>
      <c r="L131" s="50" t="s">
        <v>42</v>
      </c>
      <c r="M131" s="43">
        <v>504509000</v>
      </c>
      <c r="N131" s="39">
        <v>987231</v>
      </c>
    </row>
  </sheetData>
  <mergeCells count="9">
    <mergeCell ref="B78:L78"/>
    <mergeCell ref="B91:L91"/>
    <mergeCell ref="B104:L104"/>
    <mergeCell ref="B1:N1"/>
    <mergeCell ref="O1:R1"/>
    <mergeCell ref="S16:U16"/>
    <mergeCell ref="B16:L16"/>
    <mergeCell ref="B31:L31"/>
    <mergeCell ref="O31:Q3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Vector</vt:lpstr>
      <vt:lpstr>Matriz</vt:lpstr>
      <vt:lpstr>Bucle 1-2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García</dc:creator>
  <cp:lastModifiedBy>Gabriel García</cp:lastModifiedBy>
  <dcterms:created xsi:type="dcterms:W3CDTF">2023-02-10T10:52:37Z</dcterms:created>
  <dcterms:modified xsi:type="dcterms:W3CDTF">2023-02-21T11:43:52Z</dcterms:modified>
</cp:coreProperties>
</file>