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15 min" sheetId="1" r:id="rId4"/>
    <sheet state="visible" name="Comparativos CET" sheetId="2" r:id="rId5"/>
  </sheets>
  <definedNames>
    <definedName name="na_calcada">#REF!</definedName>
    <definedName name="ciclistas_com_luz">#REF!</definedName>
    <definedName name="fora_da_ciclovia">#REF!</definedName>
    <definedName name="origem3_manha2">#REF!</definedName>
    <definedName name="turno3">#REF!</definedName>
    <definedName name="subtotal_turno7">#REF!</definedName>
    <definedName name="bike_de_servico">#REF!</definedName>
    <definedName name="turno3_contadores">#REF!</definedName>
    <definedName name="turno6">#REF!</definedName>
    <definedName name="total_horas_contagem">#REF!</definedName>
    <definedName name="turno4">#REF!</definedName>
    <definedName name="luzes">#REF!</definedName>
    <definedName name="subtotal_turno3">#REF!</definedName>
    <definedName name="origem4">#REF!</definedName>
    <definedName name="subtotal_turno5">#REF!</definedName>
    <definedName name="origem2_manha1">#REF!</definedName>
    <definedName name="destino1_manha1">#REF!</definedName>
    <definedName name="origem2_manha2">#REF!</definedName>
    <definedName name="turno1">#REF!</definedName>
    <definedName name="turno5">#REF!</definedName>
    <definedName name="origem3_noite">#REF!</definedName>
    <definedName name="destino1_tarde">#REF!</definedName>
    <definedName name="origem3">#REF!</definedName>
    <definedName name="destino3_tarde">#REF!</definedName>
    <definedName name="turno1_contadores">#REF!</definedName>
    <definedName name="ciclistas_mulheres">#REF!</definedName>
    <definedName name="skate">#REF!</definedName>
    <definedName name="origem1">#REF!</definedName>
    <definedName name="origem1_noite">#REF!</definedName>
    <definedName name="crianca_adolescente">#REF!</definedName>
    <definedName name="destino2_manha1">#REF!</definedName>
    <definedName name="turno2_contadores">#REF!</definedName>
    <definedName name="destino3_manha2">#REF!</definedName>
    <definedName name="destino2_tarde">#REF!</definedName>
    <definedName name="carona_garupa">#REF!</definedName>
    <definedName name="destino2_noite">#REF!</definedName>
    <definedName name="turno2">#REF!</definedName>
    <definedName name="destino3_manha1">#REF!</definedName>
    <definedName name="subtotal_turno2">#REF!</definedName>
    <definedName name="turno6_contadores">#REF!</definedName>
    <definedName name="origem2_tarde">#REF!</definedName>
    <definedName name="subtotal_turno1">#REF!</definedName>
    <definedName name="turno5_contadores">#REF!</definedName>
    <definedName name="turno7_contadores">#REF!</definedName>
    <definedName name="capacete">#REF!</definedName>
    <definedName name="mochila_bagagem">#REF!</definedName>
    <definedName name="origem2_noite">#REF!</definedName>
    <definedName name="origem1_manha2">#REF!</definedName>
    <definedName name="na_contramao">#REF!</definedName>
    <definedName name="destino1_manha2">#REF!</definedName>
    <definedName name="destino1_noite">#REF!</definedName>
    <definedName name="total_de_ciclistas_na_contagem">#REF!</definedName>
    <definedName name="origem3_tarde">#REF!</definedName>
    <definedName name="destino3_noite">#REF!</definedName>
    <definedName name="subtotal_turno4">#REF!</definedName>
    <definedName name="bike_eletrica">#REF!</definedName>
    <definedName name="subtotal_turno6">#REF!</definedName>
    <definedName name="origem1_tarde">#REF!</definedName>
    <definedName name="destino2_manha2">#REF!</definedName>
    <definedName name="origem1_manha1">#REF!</definedName>
    <definedName name="origem3_manha1">#REF!</definedName>
    <definedName name="origem2">#REF!</definedName>
    <definedName name="bike_sampa">#REF!</definedName>
    <definedName name="turno7">#REF!</definedName>
    <definedName name="turno4_contadores">#REF!</definedName>
  </definedNames>
  <calcPr/>
  <extLst>
    <ext uri="GoogleSheetsCustomDataVersion2">
      <go:sheetsCustomData xmlns:go="http://customooxmlschemas.google.com/" r:id="rId6" roundtripDataChecksum="L888svTRaI4nTuYHkzR1EINZOP74vxfP6wHPPJRsorE="/>
    </ext>
  </extLst>
</workbook>
</file>

<file path=xl/sharedStrings.xml><?xml version="1.0" encoding="utf-8"?>
<sst xmlns="http://schemas.openxmlformats.org/spreadsheetml/2006/main" count="124" uniqueCount="43">
  <si>
    <t>data_contagem</t>
  </si>
  <si>
    <t>coordenacao</t>
  </si>
  <si>
    <t>pesquisadores</t>
  </si>
  <si>
    <t>periodo_CET</t>
  </si>
  <si>
    <t>hora_inicio</t>
  </si>
  <si>
    <t>minuto_inicio</t>
  </si>
  <si>
    <t>condicao_clima</t>
  </si>
  <si>
    <t>Centro (Butantã-Rebouças)</t>
  </si>
  <si>
    <t>Bairro (Rebouças-Butantã)</t>
  </si>
  <si>
    <t>total</t>
  </si>
  <si>
    <t>na_via</t>
  </si>
  <si>
    <t>na_calcada</t>
  </si>
  <si>
    <t>mulher</t>
  </si>
  <si>
    <t>garupa</t>
  </si>
  <si>
    <t>bag</t>
  </si>
  <si>
    <t>cargueira</t>
  </si>
  <si>
    <t>compartilhada</t>
  </si>
  <si>
    <t>e-bike</t>
  </si>
  <si>
    <t>patinete_particular</t>
  </si>
  <si>
    <t>patinete_compart</t>
  </si>
  <si>
    <t>outros</t>
  </si>
  <si>
    <t>elétrico</t>
  </si>
  <si>
    <t>pedestres</t>
  </si>
  <si>
    <t>pedestres_mulher</t>
  </si>
  <si>
    <t>Flavio</t>
  </si>
  <si>
    <t>aberto</t>
  </si>
  <si>
    <t>nublado</t>
  </si>
  <si>
    <t>total comp BAT</t>
  </si>
  <si>
    <t>total comp BUT</t>
  </si>
  <si>
    <t>Ponte Jaguaré</t>
  </si>
  <si>
    <t>Ponte Cid. Univ.</t>
  </si>
  <si>
    <t>Ponte Cid. Jard.</t>
  </si>
  <si>
    <t>Ponte Eusébio Mat.</t>
  </si>
  <si>
    <t>mulher
(total)</t>
  </si>
  <si>
    <t>mulher comp BAT</t>
  </si>
  <si>
    <t>mulher comp BUT</t>
  </si>
  <si>
    <t>mulher
(% total)</t>
  </si>
  <si>
    <t>mulher comp BAT %</t>
  </si>
  <si>
    <t>mulher comp BUT %</t>
  </si>
  <si>
    <t>Ponte Jaguaré %</t>
  </si>
  <si>
    <t>Ponte Cid. Univ. %</t>
  </si>
  <si>
    <t>Ponte Cid. Jard. %</t>
  </si>
  <si>
    <t>Ponte Eusébio Mat.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</si>
</sst>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%"/>
    <numFmt numFmtId="166" formatCode="0.0"/>
  </numFmts>
  <fonts count="8">
    <font>
      <sz val="11.0"/>
      <color theme="1"/>
      <name val="Calibri"/>
      <scheme val="minor"/>
    </font>
    <font>
      <b/>
      <sz val="8.0"/>
      <color rgb="FF000000"/>
      <name val="Arial"/>
    </font>
    <font>
      <sz val="8.0"/>
      <color theme="1"/>
      <name val="Calibri"/>
    </font>
    <font>
      <b/>
      <sz val="8.0"/>
      <color theme="1"/>
      <name val="Calibri"/>
    </font>
    <font>
      <sz val="8.0"/>
      <color theme="1"/>
      <name val="Arial"/>
    </font>
    <font>
      <b/>
      <sz val="8.0"/>
      <color theme="1"/>
      <name val="Arial"/>
    </font>
    <font/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dotted">
        <color rgb="FF000000"/>
      </left>
      <right style="thin">
        <color rgb="FF000000"/>
      </right>
    </border>
    <border>
      <left style="thin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2" fontId="2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3" fillId="0" fontId="6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7" fillId="0" fontId="1" numFmtId="166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7" fillId="0" fontId="4" numFmtId="166" xfId="0" applyAlignment="1" applyBorder="1" applyFont="1" applyNumberFormat="1">
      <alignment horizontal="center" vertical="center"/>
    </xf>
    <xf borderId="6" fillId="0" fontId="4" numFmtId="166" xfId="0" applyAlignment="1" applyBorder="1" applyFont="1" applyNumberFormat="1">
      <alignment horizontal="center" vertical="center"/>
    </xf>
    <xf borderId="5" fillId="0" fontId="7" numFmtId="9" xfId="0" applyAlignment="1" applyBorder="1" applyFont="1" applyNumberFormat="1">
      <alignment horizontal="center" vertical="center"/>
    </xf>
    <xf borderId="7" fillId="0" fontId="7" numFmtId="9" xfId="0" applyAlignment="1" applyBorder="1" applyFont="1" applyNumberFormat="1">
      <alignment horizontal="center" vertical="center"/>
    </xf>
    <xf borderId="0" fillId="0" fontId="7" numFmtId="9" xfId="0" applyAlignment="1" applyFont="1" applyNumberFormat="1">
      <alignment horizontal="center" vertical="center"/>
    </xf>
    <xf borderId="0" fillId="3" fontId="4" numFmtId="0" xfId="0" applyAlignment="1" applyFont="1">
      <alignment horizontal="center" vertical="center"/>
    </xf>
    <xf borderId="7" fillId="0" fontId="4" numFmtId="1" xfId="0" applyAlignment="1" applyBorder="1" applyFont="1" applyNumberFormat="1">
      <alignment horizontal="center" vertical="center"/>
    </xf>
    <xf borderId="6" fillId="0" fontId="4" numFmtId="1" xfId="0" applyAlignment="1" applyBorder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4">
    <tableStyle count="3" pivot="0" name="Dados 15 min-style">
      <tableStyleElement dxfId="1" type="headerRow"/>
      <tableStyleElement dxfId="2" type="firstRowStripe"/>
      <tableStyleElement dxfId="3" type="secondRowStripe"/>
    </tableStyle>
    <tableStyle count="3" pivot="0" name="Comparativos CET-style">
      <tableStyleElement dxfId="1" type="headerRow"/>
      <tableStyleElement dxfId="2" type="firstRowStripe"/>
      <tableStyleElement dxfId="3" type="secondRowStripe"/>
    </tableStyle>
    <tableStyle count="3" pivot="0" name="Comparativos CET-style 2">
      <tableStyleElement dxfId="4" type="headerRow"/>
      <tableStyleElement dxfId="2" type="firstRowStripe"/>
      <tableStyleElement dxfId="5" type="secondRowStripe"/>
    </tableStyle>
    <tableStyle count="3" pivot="0" name="Comparativos CET-style 3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X27" displayName="Table_1" name="Table_1" id="1">
  <tableColumns count="24">
    <tableColumn name="data_contagem" id="1"/>
    <tableColumn name="coordenacao" id="2"/>
    <tableColumn name="pesquisadores" id="3"/>
    <tableColumn name="periodo_CET" id="4"/>
    <tableColumn name="hora_inicio" id="5"/>
    <tableColumn name="minuto_inicio" id="6"/>
    <tableColumn name="condicao_clima" id="7"/>
    <tableColumn name="Centro (Butantã-Rebouças)" id="8"/>
    <tableColumn name="Bairro (Rebouças-Butantã)" id="9"/>
    <tableColumn name="total" id="10"/>
    <tableColumn name="na_via" id="11"/>
    <tableColumn name="na_calcada" id="12"/>
    <tableColumn name="mulher" id="13"/>
    <tableColumn name="garupa" id="14"/>
    <tableColumn name="bag" id="15"/>
    <tableColumn name="cargueira" id="16"/>
    <tableColumn name="compartilhada" id="17"/>
    <tableColumn name="e-bike" id="18"/>
    <tableColumn name="patinete_particular" id="19"/>
    <tableColumn name="patinete_compart" id="20"/>
    <tableColumn name="outros" id="21"/>
    <tableColumn name="elétrico" id="22"/>
    <tableColumn name="pedestres" id="23"/>
    <tableColumn name="pedestres_mulher" id="24"/>
  </tableColumns>
  <tableStyleInfo name="Dados 15 min-style" showColumnStripes="0" showFirstColumn="1" showLastColumn="1" showRowStripes="1"/>
</table>
</file>

<file path=xl/tables/table2.xml><?xml version="1.0" encoding="utf-8"?>
<table xmlns="http://schemas.openxmlformats.org/spreadsheetml/2006/main" headerRowCount="0" ref="A2:R27" displayName="Table_2" name="Table_2" id="2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Comparativos C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S2:Z27" displayName="Table_3" 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mparativos CE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A2:AH27" displayName="Table_4" 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mparativos CET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3" width="10.0"/>
    <col customWidth="1" min="4" max="4" width="10.57"/>
    <col customWidth="1" min="5" max="5" width="9.29"/>
    <col customWidth="1" min="6" max="6" width="11.0"/>
    <col customWidth="1" min="7" max="7" width="8.14"/>
    <col customWidth="1" min="8" max="8" width="13.14"/>
    <col customWidth="1" min="9" max="9" width="14.0"/>
    <col customWidth="1" min="10" max="10" width="5.0"/>
    <col customWidth="1" min="11" max="11" width="7.29"/>
    <col customWidth="1" min="12" max="12" width="9.71"/>
    <col customWidth="1" min="13" max="15" width="7.29"/>
    <col customWidth="1" min="16" max="16" width="7.86"/>
    <col customWidth="1" min="17" max="17" width="7.0"/>
    <col customWidth="1" min="18" max="24" width="7.29"/>
    <col customWidth="1" min="25" max="35" width="5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>
        <v>45715.0</v>
      </c>
      <c r="B2" s="7" t="s">
        <v>24</v>
      </c>
      <c r="C2" s="7" t="s">
        <v>24</v>
      </c>
      <c r="D2" s="8" t="str">
        <f>IFERROR(__xludf.DUMMYFUNCTION("if(ISBETWEEN(E2,7,9),""manhã"",if(ISBETWEEN(E2,17,19),""tarde"",""""))"),"manhã")</f>
        <v>manhã</v>
      </c>
      <c r="E2" s="8">
        <v>7.0</v>
      </c>
      <c r="F2" s="9">
        <v>0.0</v>
      </c>
      <c r="G2" s="8" t="s">
        <v>25</v>
      </c>
      <c r="H2" s="10">
        <v>9.0</v>
      </c>
      <c r="I2" s="10">
        <v>6.0</v>
      </c>
      <c r="J2" s="8">
        <f t="shared" ref="J2:J25" si="1">sum(H2:I2)</f>
        <v>15</v>
      </c>
      <c r="K2" s="8"/>
      <c r="L2" s="10">
        <v>12.0</v>
      </c>
      <c r="M2" s="10">
        <v>1.0</v>
      </c>
      <c r="N2" s="10">
        <v>1.0</v>
      </c>
      <c r="O2" s="10">
        <v>0.0</v>
      </c>
      <c r="P2" s="10">
        <v>1.0</v>
      </c>
      <c r="Q2" s="10">
        <v>0.0</v>
      </c>
      <c r="R2" s="10">
        <v>0.0</v>
      </c>
      <c r="S2" s="10">
        <v>0.0</v>
      </c>
      <c r="T2" s="10">
        <v>0.0</v>
      </c>
      <c r="U2" s="10">
        <v>0.0</v>
      </c>
      <c r="V2" s="10">
        <v>0.0</v>
      </c>
      <c r="W2" s="10">
        <v>32.0</v>
      </c>
      <c r="X2" s="10">
        <v>4.0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>
      <c r="A3" s="6">
        <v>45715.0</v>
      </c>
      <c r="B3" s="7" t="s">
        <v>24</v>
      </c>
      <c r="C3" s="7" t="s">
        <v>24</v>
      </c>
      <c r="D3" s="8" t="str">
        <f>IFERROR(__xludf.DUMMYFUNCTION("if(ISBETWEEN(E3,7,9),""manhã"",if(ISBETWEEN(E3,17,19),""tarde"",""""))"),"manhã")</f>
        <v>manhã</v>
      </c>
      <c r="E3" s="8">
        <v>7.0</v>
      </c>
      <c r="F3" s="8">
        <v>15.0</v>
      </c>
      <c r="G3" s="8" t="s">
        <v>25</v>
      </c>
      <c r="H3" s="10">
        <v>23.0</v>
      </c>
      <c r="I3" s="10">
        <v>2.0</v>
      </c>
      <c r="J3" s="8">
        <f t="shared" si="1"/>
        <v>25</v>
      </c>
      <c r="K3" s="8"/>
      <c r="L3" s="10">
        <v>11.0</v>
      </c>
      <c r="M3" s="10">
        <v>2.0</v>
      </c>
      <c r="N3" s="10">
        <v>0.0</v>
      </c>
      <c r="O3" s="10">
        <v>1.0</v>
      </c>
      <c r="P3" s="10">
        <v>0.0</v>
      </c>
      <c r="Q3" s="10">
        <v>0.0</v>
      </c>
      <c r="R3" s="10">
        <v>3.0</v>
      </c>
      <c r="S3" s="10">
        <v>0.0</v>
      </c>
      <c r="T3" s="10">
        <v>0.0</v>
      </c>
      <c r="U3" s="10">
        <v>0.0</v>
      </c>
      <c r="V3" s="10">
        <v>0.0</v>
      </c>
      <c r="W3" s="10">
        <v>20.0</v>
      </c>
      <c r="X3" s="10">
        <v>4.0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>
      <c r="A4" s="6">
        <v>45715.0</v>
      </c>
      <c r="B4" s="7" t="s">
        <v>24</v>
      </c>
      <c r="C4" s="7" t="s">
        <v>24</v>
      </c>
      <c r="D4" s="8" t="str">
        <f>IFERROR(__xludf.DUMMYFUNCTION("if(ISBETWEEN(E4,7,9),""manhã"",if(ISBETWEEN(E4,17,19),""tarde"",""""))"),"manhã")</f>
        <v>manhã</v>
      </c>
      <c r="E4" s="8">
        <v>7.0</v>
      </c>
      <c r="F4" s="8">
        <v>30.0</v>
      </c>
      <c r="G4" s="8" t="s">
        <v>25</v>
      </c>
      <c r="H4" s="10">
        <v>18.0</v>
      </c>
      <c r="I4" s="10">
        <v>1.0</v>
      </c>
      <c r="J4" s="8">
        <f t="shared" si="1"/>
        <v>19</v>
      </c>
      <c r="K4" s="8"/>
      <c r="L4" s="10">
        <v>11.0</v>
      </c>
      <c r="M4" s="10">
        <v>3.0</v>
      </c>
      <c r="N4" s="10">
        <v>0.0</v>
      </c>
      <c r="O4" s="10">
        <v>1.0</v>
      </c>
      <c r="P4" s="10">
        <v>0.0</v>
      </c>
      <c r="Q4" s="10">
        <v>0.0</v>
      </c>
      <c r="R4" s="10">
        <v>0.0</v>
      </c>
      <c r="S4" s="10">
        <v>0.0</v>
      </c>
      <c r="T4" s="10">
        <v>0.0</v>
      </c>
      <c r="U4" s="10">
        <v>0.0</v>
      </c>
      <c r="V4" s="10">
        <v>1.0</v>
      </c>
      <c r="W4" s="10">
        <v>43.0</v>
      </c>
      <c r="X4" s="10">
        <v>24.0</v>
      </c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>
      <c r="A5" s="6">
        <v>45715.0</v>
      </c>
      <c r="B5" s="7" t="s">
        <v>24</v>
      </c>
      <c r="C5" s="7" t="s">
        <v>24</v>
      </c>
      <c r="D5" s="8" t="str">
        <f>IFERROR(__xludf.DUMMYFUNCTION("if(ISBETWEEN(E5,7,9),""manhã"",if(ISBETWEEN(E5,17,19),""tarde"",""""))"),"manhã")</f>
        <v>manhã</v>
      </c>
      <c r="E5" s="8">
        <v>7.0</v>
      </c>
      <c r="F5" s="8">
        <v>45.0</v>
      </c>
      <c r="G5" s="8" t="s">
        <v>25</v>
      </c>
      <c r="H5" s="10">
        <v>17.0</v>
      </c>
      <c r="I5" s="10">
        <v>1.0</v>
      </c>
      <c r="J5" s="8">
        <f t="shared" si="1"/>
        <v>18</v>
      </c>
      <c r="K5" s="8"/>
      <c r="L5" s="10">
        <v>11.0</v>
      </c>
      <c r="M5" s="10">
        <v>1.0</v>
      </c>
      <c r="N5" s="10">
        <v>0.0</v>
      </c>
      <c r="O5" s="10">
        <v>1.0</v>
      </c>
      <c r="P5" s="10">
        <v>0.0</v>
      </c>
      <c r="Q5" s="10">
        <v>0.0</v>
      </c>
      <c r="R5" s="10">
        <v>1.0</v>
      </c>
      <c r="S5" s="10">
        <v>0.0</v>
      </c>
      <c r="T5" s="10">
        <v>0.0</v>
      </c>
      <c r="U5" s="10">
        <v>0.0</v>
      </c>
      <c r="V5" s="10">
        <v>0.0</v>
      </c>
      <c r="W5" s="10">
        <v>39.0</v>
      </c>
      <c r="X5" s="10">
        <v>24.0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>
      <c r="A6" s="6">
        <v>45715.0</v>
      </c>
      <c r="B6" s="7" t="s">
        <v>24</v>
      </c>
      <c r="C6" s="7" t="s">
        <v>24</v>
      </c>
      <c r="D6" s="8" t="str">
        <f>IFERROR(__xludf.DUMMYFUNCTION("if(ISBETWEEN(E6,7,9),""manhã"",if(ISBETWEEN(E6,17,19),""tarde"",""""))"),"manhã")</f>
        <v>manhã</v>
      </c>
      <c r="E6" s="8">
        <v>8.0</v>
      </c>
      <c r="F6" s="9">
        <v>0.0</v>
      </c>
      <c r="G6" s="8" t="s">
        <v>25</v>
      </c>
      <c r="H6" s="10">
        <v>19.0</v>
      </c>
      <c r="I6" s="10">
        <v>2.0</v>
      </c>
      <c r="J6" s="8">
        <f t="shared" si="1"/>
        <v>21</v>
      </c>
      <c r="K6" s="8"/>
      <c r="L6" s="10">
        <v>11.0</v>
      </c>
      <c r="M6" s="10">
        <v>1.0</v>
      </c>
      <c r="N6" s="10">
        <v>0.0</v>
      </c>
      <c r="O6" s="10">
        <v>3.0</v>
      </c>
      <c r="P6" s="10">
        <v>1.0</v>
      </c>
      <c r="Q6" s="10">
        <v>0.0</v>
      </c>
      <c r="R6" s="10">
        <v>0.0</v>
      </c>
      <c r="S6" s="10">
        <v>0.0</v>
      </c>
      <c r="T6" s="10">
        <v>0.0</v>
      </c>
      <c r="U6" s="10">
        <v>0.0</v>
      </c>
      <c r="V6" s="10">
        <v>0.0</v>
      </c>
      <c r="W6" s="10">
        <v>37.0</v>
      </c>
      <c r="X6" s="10">
        <v>17.0</v>
      </c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>
      <c r="A7" s="6">
        <v>45715.0</v>
      </c>
      <c r="B7" s="7" t="s">
        <v>24</v>
      </c>
      <c r="C7" s="7" t="s">
        <v>24</v>
      </c>
      <c r="D7" s="8" t="str">
        <f>IFERROR(__xludf.DUMMYFUNCTION("if(ISBETWEEN(E7,7,9),""manhã"",if(ISBETWEEN(E7,17,19),""tarde"",""""))"),"manhã")</f>
        <v>manhã</v>
      </c>
      <c r="E7" s="8">
        <v>8.0</v>
      </c>
      <c r="F7" s="8">
        <v>15.0</v>
      </c>
      <c r="G7" s="8" t="s">
        <v>25</v>
      </c>
      <c r="H7" s="10">
        <v>12.0</v>
      </c>
      <c r="I7" s="10">
        <v>2.0</v>
      </c>
      <c r="J7" s="8">
        <f t="shared" si="1"/>
        <v>14</v>
      </c>
      <c r="K7" s="8"/>
      <c r="L7" s="10">
        <v>9.0</v>
      </c>
      <c r="M7" s="10">
        <v>3.0</v>
      </c>
      <c r="N7" s="10">
        <v>0.0</v>
      </c>
      <c r="O7" s="10">
        <v>0.0</v>
      </c>
      <c r="P7" s="10">
        <v>0.0</v>
      </c>
      <c r="Q7" s="10">
        <v>1.0</v>
      </c>
      <c r="R7" s="10">
        <v>0.0</v>
      </c>
      <c r="S7" s="10">
        <v>0.0</v>
      </c>
      <c r="T7" s="10">
        <v>0.0</v>
      </c>
      <c r="U7" s="10">
        <v>0.0</v>
      </c>
      <c r="V7" s="10">
        <v>0.0</v>
      </c>
      <c r="W7" s="10">
        <v>18.0</v>
      </c>
      <c r="X7" s="10">
        <v>4.0</v>
      </c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>
      <c r="A8" s="6">
        <v>45715.0</v>
      </c>
      <c r="B8" s="7" t="s">
        <v>24</v>
      </c>
      <c r="C8" s="7" t="s">
        <v>24</v>
      </c>
      <c r="D8" s="8" t="str">
        <f>IFERROR(__xludf.DUMMYFUNCTION("if(ISBETWEEN(E8,7,9),""manhã"",if(ISBETWEEN(E8,17,19),""tarde"",""""))"),"manhã")</f>
        <v>manhã</v>
      </c>
      <c r="E8" s="8">
        <v>8.0</v>
      </c>
      <c r="F8" s="8">
        <v>30.0</v>
      </c>
      <c r="G8" s="8" t="s">
        <v>25</v>
      </c>
      <c r="H8" s="10">
        <v>10.0</v>
      </c>
      <c r="I8" s="10">
        <v>1.0</v>
      </c>
      <c r="J8" s="8">
        <f t="shared" si="1"/>
        <v>11</v>
      </c>
      <c r="K8" s="8"/>
      <c r="L8" s="10">
        <v>8.0</v>
      </c>
      <c r="M8" s="10">
        <v>1.0</v>
      </c>
      <c r="N8" s="10">
        <v>0.0</v>
      </c>
      <c r="O8" s="10">
        <v>1.0</v>
      </c>
      <c r="P8" s="10">
        <v>0.0</v>
      </c>
      <c r="Q8" s="10">
        <v>0.0</v>
      </c>
      <c r="R8" s="10">
        <v>1.0</v>
      </c>
      <c r="S8" s="10">
        <v>0.0</v>
      </c>
      <c r="T8" s="10">
        <v>0.0</v>
      </c>
      <c r="U8" s="10">
        <v>0.0</v>
      </c>
      <c r="V8" s="10">
        <v>1.0</v>
      </c>
      <c r="W8" s="10">
        <v>24.0</v>
      </c>
      <c r="X8" s="10">
        <v>8.0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>
      <c r="A9" s="6">
        <v>45715.0</v>
      </c>
      <c r="B9" s="7" t="s">
        <v>24</v>
      </c>
      <c r="C9" s="7" t="s">
        <v>24</v>
      </c>
      <c r="D9" s="8" t="str">
        <f>IFERROR(__xludf.DUMMYFUNCTION("if(ISBETWEEN(E9,7,9),""manhã"",if(ISBETWEEN(E9,17,19),""tarde"",""""))"),"manhã")</f>
        <v>manhã</v>
      </c>
      <c r="E9" s="8">
        <v>8.0</v>
      </c>
      <c r="F9" s="8">
        <v>45.0</v>
      </c>
      <c r="G9" s="8" t="s">
        <v>25</v>
      </c>
      <c r="H9" s="10">
        <v>16.0</v>
      </c>
      <c r="I9" s="10">
        <v>0.0</v>
      </c>
      <c r="J9" s="8">
        <f t="shared" si="1"/>
        <v>16</v>
      </c>
      <c r="K9" s="8"/>
      <c r="L9" s="10">
        <v>10.0</v>
      </c>
      <c r="M9" s="10">
        <v>2.0</v>
      </c>
      <c r="N9" s="10">
        <v>1.0</v>
      </c>
      <c r="O9" s="10">
        <v>0.0</v>
      </c>
      <c r="P9" s="10">
        <v>0.0</v>
      </c>
      <c r="Q9" s="10">
        <v>0.0</v>
      </c>
      <c r="R9" s="10">
        <v>1.0</v>
      </c>
      <c r="S9" s="10">
        <v>0.0</v>
      </c>
      <c r="T9" s="10">
        <v>0.0</v>
      </c>
      <c r="U9" s="10">
        <v>0.0</v>
      </c>
      <c r="V9" s="10">
        <v>0.0</v>
      </c>
      <c r="W9" s="10">
        <v>38.0</v>
      </c>
      <c r="X9" s="10">
        <v>14.0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>
      <c r="A10" s="6">
        <v>45715.0</v>
      </c>
      <c r="B10" s="7" t="s">
        <v>24</v>
      </c>
      <c r="C10" s="7" t="s">
        <v>24</v>
      </c>
      <c r="D10" s="8" t="str">
        <f>IFERROR(__xludf.DUMMYFUNCTION("if(ISBETWEEN(E10,7,9),""manhã"",if(ISBETWEEN(E10,17,19),""tarde"",""""))"),"manhã")</f>
        <v>manhã</v>
      </c>
      <c r="E10" s="8">
        <v>9.0</v>
      </c>
      <c r="F10" s="9">
        <v>0.0</v>
      </c>
      <c r="G10" s="8" t="s">
        <v>25</v>
      </c>
      <c r="H10" s="10">
        <v>13.0</v>
      </c>
      <c r="I10" s="10">
        <v>0.0</v>
      </c>
      <c r="J10" s="8">
        <f t="shared" si="1"/>
        <v>13</v>
      </c>
      <c r="K10" s="8"/>
      <c r="L10" s="10">
        <v>11.0</v>
      </c>
      <c r="M10" s="10">
        <v>2.0</v>
      </c>
      <c r="N10" s="10">
        <v>0.0</v>
      </c>
      <c r="O10" s="10">
        <v>0.0</v>
      </c>
      <c r="P10" s="10">
        <v>0.0</v>
      </c>
      <c r="Q10" s="10">
        <v>1.0</v>
      </c>
      <c r="R10" s="10">
        <v>1.0</v>
      </c>
      <c r="S10" s="10">
        <v>0.0</v>
      </c>
      <c r="T10" s="10">
        <v>0.0</v>
      </c>
      <c r="U10" s="10">
        <v>1.0</v>
      </c>
      <c r="V10" s="10">
        <v>0.0</v>
      </c>
      <c r="W10" s="10">
        <v>27.0</v>
      </c>
      <c r="X10" s="10">
        <v>6.0</v>
      </c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>
      <c r="A11" s="6">
        <v>45715.0</v>
      </c>
      <c r="B11" s="7" t="s">
        <v>24</v>
      </c>
      <c r="C11" s="7" t="s">
        <v>24</v>
      </c>
      <c r="D11" s="8" t="str">
        <f>IFERROR(__xludf.DUMMYFUNCTION("if(ISBETWEEN(E11,7,9),""manhã"",if(ISBETWEEN(E11,17,19),""tarde"",""""))"),"manhã")</f>
        <v>manhã</v>
      </c>
      <c r="E11" s="8">
        <v>9.0</v>
      </c>
      <c r="F11" s="8">
        <v>15.0</v>
      </c>
      <c r="G11" s="8" t="s">
        <v>25</v>
      </c>
      <c r="H11" s="10">
        <v>10.0</v>
      </c>
      <c r="I11" s="10">
        <v>4.0</v>
      </c>
      <c r="J11" s="8">
        <f t="shared" si="1"/>
        <v>14</v>
      </c>
      <c r="K11" s="8"/>
      <c r="L11" s="10">
        <v>11.0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2.0</v>
      </c>
      <c r="S11" s="10">
        <v>0.0</v>
      </c>
      <c r="T11" s="10">
        <v>0.0</v>
      </c>
      <c r="U11" s="10">
        <v>0.0</v>
      </c>
      <c r="V11" s="10">
        <v>0.0</v>
      </c>
      <c r="W11" s="10">
        <v>14.0</v>
      </c>
      <c r="X11" s="10">
        <v>7.0</v>
      </c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>
      <c r="A12" s="6">
        <v>45715.0</v>
      </c>
      <c r="B12" s="7" t="s">
        <v>24</v>
      </c>
      <c r="C12" s="7" t="s">
        <v>24</v>
      </c>
      <c r="D12" s="8" t="str">
        <f>IFERROR(__xludf.DUMMYFUNCTION("if(ISBETWEEN(E12,7,9),""manhã"",if(ISBETWEEN(E12,17,19),""tarde"",""""))"),"manhã")</f>
        <v>manhã</v>
      </c>
      <c r="E12" s="8">
        <v>9.0</v>
      </c>
      <c r="F12" s="8">
        <v>30.0</v>
      </c>
      <c r="G12" s="8" t="s">
        <v>25</v>
      </c>
      <c r="H12" s="10">
        <v>9.0</v>
      </c>
      <c r="I12" s="10">
        <v>1.0</v>
      </c>
      <c r="J12" s="8">
        <f t="shared" si="1"/>
        <v>10</v>
      </c>
      <c r="K12" s="8"/>
      <c r="L12" s="10">
        <v>4.0</v>
      </c>
      <c r="M12" s="10">
        <v>1.0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3.0</v>
      </c>
      <c r="V12" s="10">
        <v>0.0</v>
      </c>
      <c r="W12" s="10">
        <v>14.0</v>
      </c>
      <c r="X12" s="10">
        <v>8.0</v>
      </c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>
      <c r="A13" s="6">
        <v>45715.0</v>
      </c>
      <c r="B13" s="7" t="s">
        <v>24</v>
      </c>
      <c r="C13" s="7" t="s">
        <v>24</v>
      </c>
      <c r="D13" s="8" t="str">
        <f>IFERROR(__xludf.DUMMYFUNCTION("if(ISBETWEEN(E13,7,9),""manhã"",if(ISBETWEEN(E13,17,19),""tarde"",""""))"),"manhã")</f>
        <v>manhã</v>
      </c>
      <c r="E13" s="8">
        <v>9.0</v>
      </c>
      <c r="F13" s="8">
        <v>45.0</v>
      </c>
      <c r="G13" s="8" t="s">
        <v>25</v>
      </c>
      <c r="H13" s="10">
        <v>5.0</v>
      </c>
      <c r="I13" s="10">
        <v>3.0</v>
      </c>
      <c r="J13" s="8">
        <f t="shared" si="1"/>
        <v>8</v>
      </c>
      <c r="K13" s="8"/>
      <c r="L13" s="10">
        <v>7.0</v>
      </c>
      <c r="M13" s="10">
        <v>1.0</v>
      </c>
      <c r="N13" s="10">
        <v>0.0</v>
      </c>
      <c r="O13" s="10">
        <v>0.0</v>
      </c>
      <c r="P13" s="10">
        <v>0.0</v>
      </c>
      <c r="Q13" s="10">
        <v>0.0</v>
      </c>
      <c r="R13" s="10">
        <v>1.0</v>
      </c>
      <c r="S13" s="10">
        <v>0.0</v>
      </c>
      <c r="T13" s="10">
        <v>0.0</v>
      </c>
      <c r="U13" s="10">
        <v>0.0</v>
      </c>
      <c r="V13" s="10">
        <v>0.0</v>
      </c>
      <c r="W13" s="10">
        <v>16.0</v>
      </c>
      <c r="X13" s="10">
        <v>3.0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>
      <c r="A14" s="6">
        <v>45715.0</v>
      </c>
      <c r="B14" s="7" t="s">
        <v>24</v>
      </c>
      <c r="C14" s="7" t="s">
        <v>24</v>
      </c>
      <c r="D14" s="8" t="str">
        <f>IFERROR(__xludf.DUMMYFUNCTION("if(ISBETWEEN(E14,7,9),""manhã"",if(ISBETWEEN(E14,17,19),""tarde"",""""))"),"tarde")</f>
        <v>tarde</v>
      </c>
      <c r="E14" s="8">
        <v>17.0</v>
      </c>
      <c r="F14" s="9">
        <v>0.0</v>
      </c>
      <c r="G14" s="10" t="s">
        <v>26</v>
      </c>
      <c r="H14" s="10">
        <v>5.0</v>
      </c>
      <c r="I14" s="10">
        <v>14.0</v>
      </c>
      <c r="J14" s="8">
        <f t="shared" si="1"/>
        <v>19</v>
      </c>
      <c r="K14" s="8"/>
      <c r="L14" s="10">
        <v>9.0</v>
      </c>
      <c r="M14" s="10">
        <v>4.0</v>
      </c>
      <c r="N14" s="10">
        <v>0.0</v>
      </c>
      <c r="O14" s="10">
        <v>4.0</v>
      </c>
      <c r="P14" s="10">
        <v>0.0</v>
      </c>
      <c r="Q14" s="10">
        <v>1.0</v>
      </c>
      <c r="R14" s="10">
        <v>3.0</v>
      </c>
      <c r="S14" s="10">
        <v>0.0</v>
      </c>
      <c r="T14" s="10">
        <v>0.0</v>
      </c>
      <c r="U14" s="10">
        <v>0.0</v>
      </c>
      <c r="V14" s="10">
        <v>0.0</v>
      </c>
      <c r="W14" s="10">
        <v>65.0</v>
      </c>
      <c r="X14" s="10">
        <v>16.0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>
      <c r="A15" s="6">
        <v>45715.0</v>
      </c>
      <c r="B15" s="7" t="s">
        <v>24</v>
      </c>
      <c r="C15" s="7" t="s">
        <v>24</v>
      </c>
      <c r="D15" s="8" t="str">
        <f>IFERROR(__xludf.DUMMYFUNCTION("if(ISBETWEEN(E15,7,9),""manhã"",if(ISBETWEEN(E15,17,19),""tarde"",""""))"),"tarde")</f>
        <v>tarde</v>
      </c>
      <c r="E15" s="8">
        <v>17.0</v>
      </c>
      <c r="F15" s="8">
        <v>15.0</v>
      </c>
      <c r="G15" s="8" t="s">
        <v>25</v>
      </c>
      <c r="H15" s="10">
        <v>2.0</v>
      </c>
      <c r="I15" s="10">
        <v>24.0</v>
      </c>
      <c r="J15" s="8">
        <f t="shared" si="1"/>
        <v>26</v>
      </c>
      <c r="K15" s="8"/>
      <c r="L15" s="10">
        <v>10.0</v>
      </c>
      <c r="M15" s="10">
        <v>0.0</v>
      </c>
      <c r="N15" s="10">
        <v>0.0</v>
      </c>
      <c r="O15" s="10">
        <v>3.0</v>
      </c>
      <c r="P15" s="10">
        <v>0.0</v>
      </c>
      <c r="Q15" s="10">
        <v>1.0</v>
      </c>
      <c r="R15" s="10">
        <v>0.0</v>
      </c>
      <c r="S15" s="10">
        <v>0.0</v>
      </c>
      <c r="T15" s="10">
        <v>0.0</v>
      </c>
      <c r="U15" s="10">
        <v>0.0</v>
      </c>
      <c r="V15" s="10">
        <v>0.0</v>
      </c>
      <c r="W15" s="10">
        <v>39.0</v>
      </c>
      <c r="X15" s="10">
        <v>10.0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>
      <c r="A16" s="6">
        <v>45715.0</v>
      </c>
      <c r="B16" s="7" t="s">
        <v>24</v>
      </c>
      <c r="C16" s="7" t="s">
        <v>24</v>
      </c>
      <c r="D16" s="8" t="str">
        <f>IFERROR(__xludf.DUMMYFUNCTION("if(ISBETWEEN(E16,7,9),""manhã"",if(ISBETWEEN(E16,17,19),""tarde"",""""))"),"tarde")</f>
        <v>tarde</v>
      </c>
      <c r="E16" s="8">
        <v>17.0</v>
      </c>
      <c r="F16" s="8">
        <v>30.0</v>
      </c>
      <c r="G16" s="10" t="s">
        <v>26</v>
      </c>
      <c r="H16" s="10">
        <v>3.0</v>
      </c>
      <c r="I16" s="10">
        <v>15.0</v>
      </c>
      <c r="J16" s="8">
        <f t="shared" si="1"/>
        <v>18</v>
      </c>
      <c r="K16" s="8"/>
      <c r="L16" s="10">
        <v>12.0</v>
      </c>
      <c r="M16" s="10">
        <v>0.0</v>
      </c>
      <c r="N16" s="10">
        <v>0.0</v>
      </c>
      <c r="O16" s="10">
        <v>1.0</v>
      </c>
      <c r="P16" s="10">
        <v>1.0</v>
      </c>
      <c r="Q16" s="10">
        <v>0.0</v>
      </c>
      <c r="R16" s="10">
        <v>1.0</v>
      </c>
      <c r="S16" s="10">
        <v>0.0</v>
      </c>
      <c r="T16" s="10">
        <v>0.0</v>
      </c>
      <c r="U16" s="10">
        <v>0.0</v>
      </c>
      <c r="V16" s="10">
        <v>0.0</v>
      </c>
      <c r="W16" s="10">
        <v>27.0</v>
      </c>
      <c r="X16" s="10">
        <v>11.0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>
      <c r="A17" s="6">
        <v>45715.0</v>
      </c>
      <c r="B17" s="7" t="s">
        <v>24</v>
      </c>
      <c r="C17" s="7" t="s">
        <v>24</v>
      </c>
      <c r="D17" s="8" t="str">
        <f>IFERROR(__xludf.DUMMYFUNCTION("if(ISBETWEEN(E17,7,9),""manhã"",if(ISBETWEEN(E17,17,19),""tarde"",""""))"),"tarde")</f>
        <v>tarde</v>
      </c>
      <c r="E17" s="8">
        <v>17.0</v>
      </c>
      <c r="F17" s="8">
        <v>45.0</v>
      </c>
      <c r="G17" s="8" t="s">
        <v>25</v>
      </c>
      <c r="H17" s="10">
        <v>2.0</v>
      </c>
      <c r="I17" s="10">
        <v>13.0</v>
      </c>
      <c r="J17" s="8">
        <f t="shared" si="1"/>
        <v>15</v>
      </c>
      <c r="K17" s="8"/>
      <c r="L17" s="10">
        <v>11.0</v>
      </c>
      <c r="M17" s="10">
        <v>1.0</v>
      </c>
      <c r="N17" s="10">
        <v>0.0</v>
      </c>
      <c r="O17" s="10">
        <v>4.0</v>
      </c>
      <c r="P17" s="10">
        <v>1.0</v>
      </c>
      <c r="Q17" s="10">
        <v>0.0</v>
      </c>
      <c r="R17" s="10">
        <v>1.0</v>
      </c>
      <c r="S17" s="10">
        <v>0.0</v>
      </c>
      <c r="T17" s="10">
        <v>0.0</v>
      </c>
      <c r="U17" s="10">
        <v>0.0</v>
      </c>
      <c r="V17" s="10">
        <v>0.0</v>
      </c>
      <c r="W17" s="10">
        <v>40.0</v>
      </c>
      <c r="X17" s="10">
        <v>18.0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>
      <c r="A18" s="6">
        <v>45715.0</v>
      </c>
      <c r="B18" s="7" t="s">
        <v>24</v>
      </c>
      <c r="C18" s="7" t="s">
        <v>24</v>
      </c>
      <c r="D18" s="8" t="str">
        <f>IFERROR(__xludf.DUMMYFUNCTION("if(ISBETWEEN(E18,7,9),""manhã"",if(ISBETWEEN(E18,17,19),""tarde"",""""))"),"tarde")</f>
        <v>tarde</v>
      </c>
      <c r="E18" s="8">
        <v>18.0</v>
      </c>
      <c r="F18" s="9">
        <v>0.0</v>
      </c>
      <c r="G18" s="8" t="s">
        <v>25</v>
      </c>
      <c r="H18" s="10">
        <v>0.0</v>
      </c>
      <c r="I18" s="10">
        <v>6.0</v>
      </c>
      <c r="J18" s="8">
        <f t="shared" si="1"/>
        <v>6</v>
      </c>
      <c r="K18" s="8"/>
      <c r="L18" s="10">
        <v>4.0</v>
      </c>
      <c r="M18" s="10">
        <v>1.0</v>
      </c>
      <c r="N18" s="10">
        <v>0.0</v>
      </c>
      <c r="O18" s="10">
        <v>0.0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0.0</v>
      </c>
      <c r="W18" s="10">
        <v>73.0</v>
      </c>
      <c r="X18" s="10">
        <v>27.0</v>
      </c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>
      <c r="A19" s="6">
        <v>45715.0</v>
      </c>
      <c r="B19" s="7" t="s">
        <v>24</v>
      </c>
      <c r="C19" s="7" t="s">
        <v>24</v>
      </c>
      <c r="D19" s="8" t="str">
        <f>IFERROR(__xludf.DUMMYFUNCTION("if(ISBETWEEN(E19,7,9),""manhã"",if(ISBETWEEN(E19,17,19),""tarde"",""""))"),"tarde")</f>
        <v>tarde</v>
      </c>
      <c r="E19" s="8">
        <v>18.0</v>
      </c>
      <c r="F19" s="8">
        <v>15.0</v>
      </c>
      <c r="G19" s="8" t="s">
        <v>25</v>
      </c>
      <c r="H19" s="10">
        <v>4.0</v>
      </c>
      <c r="I19" s="10">
        <v>18.0</v>
      </c>
      <c r="J19" s="8">
        <f t="shared" si="1"/>
        <v>22</v>
      </c>
      <c r="K19" s="8"/>
      <c r="L19" s="10">
        <v>13.0</v>
      </c>
      <c r="M19" s="10">
        <v>2.0</v>
      </c>
      <c r="N19" s="10">
        <v>0.0</v>
      </c>
      <c r="O19" s="10">
        <v>0.0</v>
      </c>
      <c r="P19" s="10">
        <v>0.0</v>
      </c>
      <c r="Q19" s="10">
        <v>0.0</v>
      </c>
      <c r="R19" s="10">
        <v>2.0</v>
      </c>
      <c r="S19" s="10">
        <v>0.0</v>
      </c>
      <c r="T19" s="10">
        <v>0.0</v>
      </c>
      <c r="U19" s="10">
        <v>0.0</v>
      </c>
      <c r="V19" s="10">
        <v>1.0</v>
      </c>
      <c r="W19" s="10">
        <v>32.0</v>
      </c>
      <c r="X19" s="10">
        <v>10.0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>
      <c r="A20" s="6">
        <v>45715.0</v>
      </c>
      <c r="B20" s="7" t="s">
        <v>24</v>
      </c>
      <c r="C20" s="7" t="s">
        <v>24</v>
      </c>
      <c r="D20" s="8" t="str">
        <f>IFERROR(__xludf.DUMMYFUNCTION("if(ISBETWEEN(E20,7,9),""manhã"",if(ISBETWEEN(E20,17,19),""tarde"",""""))"),"tarde")</f>
        <v>tarde</v>
      </c>
      <c r="E20" s="8">
        <v>18.0</v>
      </c>
      <c r="F20" s="8">
        <v>30.0</v>
      </c>
      <c r="G20" s="8" t="s">
        <v>25</v>
      </c>
      <c r="H20" s="10">
        <v>3.0</v>
      </c>
      <c r="I20" s="12">
        <v>17.0</v>
      </c>
      <c r="J20" s="8">
        <f t="shared" si="1"/>
        <v>20</v>
      </c>
      <c r="K20" s="8"/>
      <c r="L20" s="10">
        <v>10.0</v>
      </c>
      <c r="M20" s="10">
        <v>2.0</v>
      </c>
      <c r="N20" s="10">
        <v>1.0</v>
      </c>
      <c r="O20" s="10">
        <v>2.0</v>
      </c>
      <c r="P20" s="10">
        <v>1.0</v>
      </c>
      <c r="Q20" s="10">
        <v>0.0</v>
      </c>
      <c r="R20" s="10">
        <v>3.0</v>
      </c>
      <c r="S20" s="10">
        <v>0.0</v>
      </c>
      <c r="T20" s="10">
        <v>0.0</v>
      </c>
      <c r="U20" s="10">
        <v>0.0</v>
      </c>
      <c r="V20" s="10">
        <v>1.0</v>
      </c>
      <c r="W20" s="10">
        <v>24.0</v>
      </c>
      <c r="X20" s="10">
        <v>11.0</v>
      </c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>
      <c r="A21" s="6">
        <v>45715.0</v>
      </c>
      <c r="B21" s="7" t="s">
        <v>24</v>
      </c>
      <c r="C21" s="7" t="s">
        <v>24</v>
      </c>
      <c r="D21" s="8" t="str">
        <f>IFERROR(__xludf.DUMMYFUNCTION("if(ISBETWEEN(E21,7,9),""manhã"",if(ISBETWEEN(E21,17,19),""tarde"",""""))"),"tarde")</f>
        <v>tarde</v>
      </c>
      <c r="E21" s="8">
        <v>18.0</v>
      </c>
      <c r="F21" s="8">
        <v>45.0</v>
      </c>
      <c r="G21" s="8" t="s">
        <v>25</v>
      </c>
      <c r="H21" s="10">
        <v>5.0</v>
      </c>
      <c r="I21" s="13">
        <v>10.0</v>
      </c>
      <c r="J21" s="8">
        <f t="shared" si="1"/>
        <v>15</v>
      </c>
      <c r="K21" s="8"/>
      <c r="L21" s="10">
        <v>12.0</v>
      </c>
      <c r="M21" s="10">
        <v>0.0</v>
      </c>
      <c r="N21" s="10">
        <v>0.0</v>
      </c>
      <c r="O21" s="10">
        <v>3.0</v>
      </c>
      <c r="P21" s="10">
        <v>0.0</v>
      </c>
      <c r="Q21" s="10">
        <v>1.0</v>
      </c>
      <c r="R21" s="10">
        <v>1.0</v>
      </c>
      <c r="S21" s="10">
        <v>0.0</v>
      </c>
      <c r="T21" s="10">
        <v>0.0</v>
      </c>
      <c r="U21" s="10">
        <v>0.0</v>
      </c>
      <c r="V21" s="10">
        <v>0.0</v>
      </c>
      <c r="W21" s="10">
        <v>30.0</v>
      </c>
      <c r="X21" s="10">
        <v>9.0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>
      <c r="A22" s="6">
        <v>45715.0</v>
      </c>
      <c r="B22" s="7" t="s">
        <v>24</v>
      </c>
      <c r="C22" s="7" t="s">
        <v>24</v>
      </c>
      <c r="D22" s="8" t="str">
        <f>IFERROR(__xludf.DUMMYFUNCTION("if(ISBETWEEN(E22,7,9),""manhã"",if(ISBETWEEN(E22,17,19),""tarde"",""""))"),"tarde")</f>
        <v>tarde</v>
      </c>
      <c r="E22" s="8">
        <v>19.0</v>
      </c>
      <c r="F22" s="9">
        <v>0.0</v>
      </c>
      <c r="G22" s="8" t="s">
        <v>25</v>
      </c>
      <c r="H22" s="10">
        <v>6.0</v>
      </c>
      <c r="I22" s="10">
        <v>11.0</v>
      </c>
      <c r="J22" s="8">
        <f t="shared" si="1"/>
        <v>17</v>
      </c>
      <c r="K22" s="8"/>
      <c r="L22" s="10">
        <v>9.0</v>
      </c>
      <c r="M22" s="10">
        <v>1.0</v>
      </c>
      <c r="N22" s="10">
        <v>0.0</v>
      </c>
      <c r="O22" s="10">
        <v>2.0</v>
      </c>
      <c r="P22" s="10">
        <v>0.0</v>
      </c>
      <c r="Q22" s="10">
        <v>0.0</v>
      </c>
      <c r="R22" s="10">
        <v>0.0</v>
      </c>
      <c r="S22" s="10">
        <v>0.0</v>
      </c>
      <c r="T22" s="10">
        <v>0.0</v>
      </c>
      <c r="U22" s="10">
        <v>0.0</v>
      </c>
      <c r="V22" s="10">
        <v>2.0</v>
      </c>
      <c r="W22" s="10">
        <v>45.0</v>
      </c>
      <c r="X22" s="10">
        <v>6.0</v>
      </c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>
      <c r="A23" s="6">
        <v>45715.0</v>
      </c>
      <c r="B23" s="7" t="s">
        <v>24</v>
      </c>
      <c r="C23" s="7" t="s">
        <v>24</v>
      </c>
      <c r="D23" s="8" t="str">
        <f>IFERROR(__xludf.DUMMYFUNCTION("if(ISBETWEEN(E23,7,9),""manhã"",if(ISBETWEEN(E23,17,19),""tarde"",""""))"),"tarde")</f>
        <v>tarde</v>
      </c>
      <c r="E23" s="8">
        <v>19.0</v>
      </c>
      <c r="F23" s="8">
        <v>15.0</v>
      </c>
      <c r="G23" s="8" t="s">
        <v>25</v>
      </c>
      <c r="H23" s="10">
        <v>4.0</v>
      </c>
      <c r="I23" s="10">
        <v>18.0</v>
      </c>
      <c r="J23" s="8">
        <f t="shared" si="1"/>
        <v>22</v>
      </c>
      <c r="K23" s="8"/>
      <c r="L23" s="10">
        <v>12.0</v>
      </c>
      <c r="M23" s="10">
        <v>0.0</v>
      </c>
      <c r="N23" s="10">
        <v>0.0</v>
      </c>
      <c r="O23" s="10">
        <v>4.0</v>
      </c>
      <c r="P23" s="10">
        <v>1.0</v>
      </c>
      <c r="Q23" s="10">
        <v>1.0</v>
      </c>
      <c r="R23" s="10">
        <v>0.0</v>
      </c>
      <c r="S23" s="10">
        <v>0.0</v>
      </c>
      <c r="T23" s="10">
        <v>0.0</v>
      </c>
      <c r="U23" s="10">
        <v>0.0</v>
      </c>
      <c r="V23" s="10">
        <v>0.0</v>
      </c>
      <c r="W23" s="10">
        <v>23.0</v>
      </c>
      <c r="X23" s="10">
        <v>3.0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>
      <c r="A24" s="6">
        <v>45715.0</v>
      </c>
      <c r="B24" s="7" t="s">
        <v>24</v>
      </c>
      <c r="C24" s="7" t="s">
        <v>24</v>
      </c>
      <c r="D24" s="8" t="str">
        <f>IFERROR(__xludf.DUMMYFUNCTION("if(ISBETWEEN(E24,7,9),""manhã"",if(ISBETWEEN(E24,17,19),""tarde"",""""))"),"tarde")</f>
        <v>tarde</v>
      </c>
      <c r="E24" s="8">
        <v>19.0</v>
      </c>
      <c r="F24" s="8">
        <v>30.0</v>
      </c>
      <c r="G24" s="8" t="s">
        <v>25</v>
      </c>
      <c r="H24" s="10">
        <v>5.0</v>
      </c>
      <c r="I24" s="10">
        <v>5.0</v>
      </c>
      <c r="J24" s="8">
        <f t="shared" si="1"/>
        <v>10</v>
      </c>
      <c r="K24" s="8"/>
      <c r="L24" s="10">
        <v>2.0</v>
      </c>
      <c r="M24" s="10">
        <v>1.0</v>
      </c>
      <c r="N24" s="10">
        <v>0.0</v>
      </c>
      <c r="O24" s="10">
        <v>2.0</v>
      </c>
      <c r="P24" s="10">
        <v>0.0</v>
      </c>
      <c r="Q24" s="10">
        <v>0.0</v>
      </c>
      <c r="R24" s="10">
        <v>3.0</v>
      </c>
      <c r="S24" s="10">
        <v>0.0</v>
      </c>
      <c r="T24" s="10">
        <v>0.0</v>
      </c>
      <c r="U24" s="10">
        <v>0.0</v>
      </c>
      <c r="V24" s="10">
        <v>0.0</v>
      </c>
      <c r="W24" s="10">
        <v>19.0</v>
      </c>
      <c r="X24" s="10">
        <v>4.0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>
      <c r="A25" s="6">
        <v>45715.0</v>
      </c>
      <c r="B25" s="7" t="s">
        <v>24</v>
      </c>
      <c r="C25" s="7" t="s">
        <v>24</v>
      </c>
      <c r="D25" s="8" t="str">
        <f>IFERROR(__xludf.DUMMYFUNCTION("if(ISBETWEEN(E25,7,9),""manhã"",if(ISBETWEEN(E25,17,19),""tarde"",""""))"),"tarde")</f>
        <v>tarde</v>
      </c>
      <c r="E25" s="8">
        <v>19.0</v>
      </c>
      <c r="F25" s="8">
        <v>45.0</v>
      </c>
      <c r="G25" s="8" t="s">
        <v>25</v>
      </c>
      <c r="H25" s="10">
        <v>3.0</v>
      </c>
      <c r="I25" s="10">
        <v>9.0</v>
      </c>
      <c r="J25" s="8">
        <f t="shared" si="1"/>
        <v>12</v>
      </c>
      <c r="K25" s="8"/>
      <c r="L25" s="10">
        <v>9.0</v>
      </c>
      <c r="M25" s="10">
        <v>0.0</v>
      </c>
      <c r="N25" s="10">
        <v>0.0</v>
      </c>
      <c r="O25" s="10">
        <v>4.0</v>
      </c>
      <c r="P25" s="10">
        <v>0.0</v>
      </c>
      <c r="Q25" s="10">
        <v>1.0</v>
      </c>
      <c r="R25" s="10">
        <v>0.0</v>
      </c>
      <c r="S25" s="10">
        <v>0.0</v>
      </c>
      <c r="T25" s="10">
        <v>0.0</v>
      </c>
      <c r="U25" s="10">
        <v>0.0</v>
      </c>
      <c r="V25" s="10">
        <v>0.0</v>
      </c>
      <c r="W25" s="10">
        <v>13.0</v>
      </c>
      <c r="X25" s="10">
        <v>1.0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>
      <c r="A26" s="14"/>
      <c r="B26" s="7"/>
      <c r="C26" s="7"/>
      <c r="D26" s="8"/>
      <c r="E26" s="8"/>
      <c r="F26" s="8"/>
      <c r="G26" s="8"/>
      <c r="H26" s="14"/>
      <c r="I26" s="14"/>
      <c r="J26" s="14">
        <f>SUM(J2:J25)</f>
        <v>386</v>
      </c>
      <c r="K26" s="8"/>
      <c r="L26" s="14">
        <f t="shared" ref="L26:X26" si="2">SUM(L2:L25)</f>
        <v>229</v>
      </c>
      <c r="M26" s="14">
        <f t="shared" si="2"/>
        <v>30</v>
      </c>
      <c r="N26" s="14">
        <f t="shared" si="2"/>
        <v>3</v>
      </c>
      <c r="O26" s="14">
        <f t="shared" si="2"/>
        <v>36</v>
      </c>
      <c r="P26" s="14">
        <f t="shared" si="2"/>
        <v>6</v>
      </c>
      <c r="Q26" s="14">
        <f t="shared" si="2"/>
        <v>7</v>
      </c>
      <c r="R26" s="14">
        <f t="shared" si="2"/>
        <v>24</v>
      </c>
      <c r="S26" s="14">
        <f t="shared" si="2"/>
        <v>0</v>
      </c>
      <c r="T26" s="14">
        <f t="shared" si="2"/>
        <v>0</v>
      </c>
      <c r="U26" s="14">
        <f t="shared" si="2"/>
        <v>4</v>
      </c>
      <c r="V26" s="14">
        <f t="shared" si="2"/>
        <v>6</v>
      </c>
      <c r="W26" s="14">
        <f t="shared" si="2"/>
        <v>752</v>
      </c>
      <c r="X26" s="14">
        <f t="shared" si="2"/>
        <v>249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>
      <c r="A27" s="14"/>
      <c r="B27" s="7"/>
      <c r="C27" s="7"/>
      <c r="D27" s="8"/>
      <c r="E27" s="8"/>
      <c r="F27" s="8"/>
      <c r="G27" s="8"/>
      <c r="H27" s="14"/>
      <c r="I27" s="14"/>
      <c r="J27" s="14"/>
      <c r="K27" s="8"/>
      <c r="L27" s="15">
        <f t="shared" ref="L27:V27" si="3">L26/$J$26</f>
        <v>0.5932642487</v>
      </c>
      <c r="M27" s="15">
        <f t="shared" si="3"/>
        <v>0.07772020725</v>
      </c>
      <c r="N27" s="15">
        <f t="shared" si="3"/>
        <v>0.007772020725</v>
      </c>
      <c r="O27" s="15">
        <f t="shared" si="3"/>
        <v>0.0932642487</v>
      </c>
      <c r="P27" s="15">
        <f t="shared" si="3"/>
        <v>0.01554404145</v>
      </c>
      <c r="Q27" s="15">
        <f t="shared" si="3"/>
        <v>0.01813471503</v>
      </c>
      <c r="R27" s="15">
        <f t="shared" si="3"/>
        <v>0.0621761658</v>
      </c>
      <c r="S27" s="15">
        <f t="shared" si="3"/>
        <v>0</v>
      </c>
      <c r="T27" s="15">
        <f t="shared" si="3"/>
        <v>0</v>
      </c>
      <c r="U27" s="15">
        <f t="shared" si="3"/>
        <v>0.0103626943</v>
      </c>
      <c r="V27" s="15">
        <f t="shared" si="3"/>
        <v>0.01554404145</v>
      </c>
      <c r="W27" s="15"/>
      <c r="X27" s="15">
        <f>X26/W26</f>
        <v>0.3311170213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>
      <c r="A28" s="16"/>
      <c r="B28" s="11"/>
      <c r="C28" s="11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7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>
      <c r="A29" s="16"/>
      <c r="B29" s="11"/>
      <c r="C29" s="11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>
      <c r="A30" s="16"/>
      <c r="B30" s="11"/>
      <c r="C30" s="11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>
      <c r="A31" s="16"/>
      <c r="B31" s="11"/>
      <c r="C31" s="11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>
      <c r="A32" s="16"/>
      <c r="B32" s="11"/>
      <c r="C32" s="11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>
      <c r="A33" s="16"/>
      <c r="B33" s="11"/>
      <c r="C33" s="11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>
      <c r="A34" s="16"/>
      <c r="B34" s="11"/>
      <c r="C34" s="11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>
      <c r="A35" s="16"/>
      <c r="B35" s="11"/>
      <c r="C35" s="11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>
      <c r="A36" s="16"/>
      <c r="B36" s="11"/>
      <c r="C36" s="11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>
      <c r="A37" s="16"/>
      <c r="B37" s="11"/>
      <c r="C37" s="11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>
      <c r="A38" s="16"/>
      <c r="B38" s="11"/>
      <c r="C38" s="11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>
      <c r="A39" s="16"/>
      <c r="B39" s="11"/>
      <c r="C39" s="11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>
      <c r="A40" s="16"/>
      <c r="B40" s="11"/>
      <c r="C40" s="11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>
      <c r="A41" s="16"/>
      <c r="B41" s="11"/>
      <c r="C41" s="11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>
      <c r="A42" s="16"/>
      <c r="B42" s="11"/>
      <c r="C42" s="11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>
      <c r="A43" s="16"/>
      <c r="B43" s="11"/>
      <c r="C43" s="11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>
      <c r="A44" s="16"/>
      <c r="B44" s="11"/>
      <c r="C44" s="11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>
      <c r="A45" s="16"/>
      <c r="B45" s="11"/>
      <c r="C45" s="11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>
      <c r="A46" s="16"/>
      <c r="B46" s="11"/>
      <c r="C46" s="11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>
      <c r="A47" s="16"/>
      <c r="B47" s="11"/>
      <c r="C47" s="11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>
      <c r="A48" s="16"/>
      <c r="B48" s="11"/>
      <c r="C48" s="11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>
      <c r="A49" s="16"/>
      <c r="B49" s="11"/>
      <c r="C49" s="11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>
      <c r="A50" s="16"/>
      <c r="B50" s="11"/>
      <c r="C50" s="11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>
      <c r="A51" s="16"/>
      <c r="B51" s="11"/>
      <c r="C51" s="11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>
      <c r="A52" s="16"/>
      <c r="B52" s="11"/>
      <c r="C52" s="11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>
      <c r="A53" s="16"/>
      <c r="B53" s="11"/>
      <c r="C53" s="11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>
      <c r="A54" s="16"/>
      <c r="B54" s="11"/>
      <c r="C54" s="11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>
      <c r="A55" s="16"/>
      <c r="B55" s="11"/>
      <c r="C55" s="11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>
      <c r="A56" s="16"/>
      <c r="B56" s="11"/>
      <c r="C56" s="11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>
      <c r="A57" s="16"/>
      <c r="B57" s="11"/>
      <c r="C57" s="11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>
      <c r="A58" s="16"/>
      <c r="B58" s="11"/>
      <c r="C58" s="11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>
      <c r="A59" s="16"/>
      <c r="B59" s="11"/>
      <c r="C59" s="11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>
      <c r="A60" s="16"/>
      <c r="B60" s="11"/>
      <c r="C60" s="1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>
      <c r="A61" s="16"/>
      <c r="B61" s="11"/>
      <c r="C61" s="11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>
      <c r="A62" s="16"/>
      <c r="B62" s="11"/>
      <c r="C62" s="1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>
      <c r="A63" s="16"/>
      <c r="B63" s="11"/>
      <c r="C63" s="11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>
      <c r="A64" s="16"/>
      <c r="B64" s="11"/>
      <c r="C64" s="11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>
      <c r="A65" s="16"/>
      <c r="B65" s="11"/>
      <c r="C65" s="11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>
      <c r="A66" s="16"/>
      <c r="B66" s="11"/>
      <c r="C66" s="1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>
      <c r="A67" s="16"/>
      <c r="B67" s="11"/>
      <c r="C67" s="11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>
      <c r="A68" s="16"/>
      <c r="B68" s="11"/>
      <c r="C68" s="11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>
      <c r="A69" s="16"/>
      <c r="B69" s="11"/>
      <c r="C69" s="11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>
      <c r="A70" s="16"/>
      <c r="B70" s="11"/>
      <c r="C70" s="1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>
      <c r="A71" s="16"/>
      <c r="B71" s="11"/>
      <c r="C71" s="1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>
      <c r="A72" s="16"/>
      <c r="B72" s="11"/>
      <c r="C72" s="1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>
      <c r="A73" s="16"/>
      <c r="B73" s="11"/>
      <c r="C73" s="1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>
      <c r="A74" s="16"/>
      <c r="B74" s="11"/>
      <c r="C74" s="1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>
      <c r="A75" s="16"/>
      <c r="B75" s="11"/>
      <c r="C75" s="1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>
      <c r="A76" s="16"/>
      <c r="B76" s="11"/>
      <c r="C76" s="1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>
      <c r="A77" s="16"/>
      <c r="B77" s="11"/>
      <c r="C77" s="1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>
      <c r="A78" s="16"/>
      <c r="B78" s="11"/>
      <c r="C78" s="1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>
      <c r="A79" s="16"/>
      <c r="B79" s="11"/>
      <c r="C79" s="1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>
      <c r="A80" s="16"/>
      <c r="B80" s="11"/>
      <c r="C80" s="1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>
      <c r="A81" s="16"/>
      <c r="B81" s="11"/>
      <c r="C81" s="1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>
      <c r="A82" s="16"/>
      <c r="B82" s="11"/>
      <c r="C82" s="11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>
      <c r="A83" s="16"/>
      <c r="B83" s="11"/>
      <c r="C83" s="11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>
      <c r="A84" s="16"/>
      <c r="B84" s="11"/>
      <c r="C84" s="11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>
      <c r="A85" s="16"/>
      <c r="B85" s="11"/>
      <c r="C85" s="11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>
      <c r="A86" s="16"/>
      <c r="B86" s="11"/>
      <c r="C86" s="11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>
      <c r="A87" s="16"/>
      <c r="B87" s="11"/>
      <c r="C87" s="11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>
      <c r="A88" s="16"/>
      <c r="B88" s="11"/>
      <c r="C88" s="11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>
      <c r="A89" s="16"/>
      <c r="B89" s="11"/>
      <c r="C89" s="11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>
      <c r="A90" s="16"/>
      <c r="B90" s="11"/>
      <c r="C90" s="11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>
      <c r="A91" s="16"/>
      <c r="B91" s="11"/>
      <c r="C91" s="11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>
      <c r="A92" s="16"/>
      <c r="B92" s="11"/>
      <c r="C92" s="11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>
      <c r="A93" s="16"/>
      <c r="B93" s="11"/>
      <c r="C93" s="11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>
      <c r="A94" s="16"/>
      <c r="B94" s="11"/>
      <c r="C94" s="1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>
      <c r="A95" s="16"/>
      <c r="B95" s="11"/>
      <c r="C95" s="11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>
      <c r="A96" s="16"/>
      <c r="B96" s="11"/>
      <c r="C96" s="1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>
      <c r="A97" s="16"/>
      <c r="B97" s="11"/>
      <c r="C97" s="1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>
      <c r="A98" s="16"/>
      <c r="B98" s="11"/>
      <c r="C98" s="1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>
      <c r="A99" s="16"/>
      <c r="B99" s="11"/>
      <c r="C99" s="11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>
      <c r="A100" s="16"/>
      <c r="B100" s="11"/>
      <c r="C100" s="1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>
      <c r="A101" s="16"/>
      <c r="B101" s="11"/>
      <c r="C101" s="11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>
      <c r="A102" s="16"/>
      <c r="B102" s="11"/>
      <c r="C102" s="11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>
      <c r="A103" s="16"/>
      <c r="B103" s="11"/>
      <c r="C103" s="11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>
      <c r="A104" s="16"/>
      <c r="B104" s="11"/>
      <c r="C104" s="11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>
      <c r="A105" s="16"/>
      <c r="B105" s="11"/>
      <c r="C105" s="11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>
      <c r="A106" s="16"/>
      <c r="B106" s="11"/>
      <c r="C106" s="11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>
      <c r="A107" s="16"/>
      <c r="B107" s="11"/>
      <c r="C107" s="11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>
      <c r="A108" s="16"/>
      <c r="B108" s="11"/>
      <c r="C108" s="11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>
      <c r="A109" s="16"/>
      <c r="B109" s="11"/>
      <c r="C109" s="11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>
      <c r="A110" s="16"/>
      <c r="B110" s="11"/>
      <c r="C110" s="11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>
      <c r="A111" s="16"/>
      <c r="B111" s="11"/>
      <c r="C111" s="11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>
      <c r="A112" s="16"/>
      <c r="B112" s="11"/>
      <c r="C112" s="11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>
      <c r="A113" s="16"/>
      <c r="B113" s="11"/>
      <c r="C113" s="11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>
      <c r="A114" s="16"/>
      <c r="B114" s="11"/>
      <c r="C114" s="11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>
      <c r="A115" s="16"/>
      <c r="B115" s="11"/>
      <c r="C115" s="11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>
      <c r="A116" s="16"/>
      <c r="B116" s="11"/>
      <c r="C116" s="11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>
      <c r="A117" s="16"/>
      <c r="B117" s="11"/>
      <c r="C117" s="1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>
      <c r="A118" s="16"/>
      <c r="B118" s="11"/>
      <c r="C118" s="1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>
      <c r="A119" s="16"/>
      <c r="B119" s="11"/>
      <c r="C119" s="11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>
      <c r="A120" s="16"/>
      <c r="B120" s="11"/>
      <c r="C120" s="11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>
      <c r="A121" s="16"/>
      <c r="B121" s="11"/>
      <c r="C121" s="11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>
      <c r="A122" s="16"/>
      <c r="B122" s="11"/>
      <c r="C122" s="11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>
      <c r="A123" s="16"/>
      <c r="B123" s="11"/>
      <c r="C123" s="11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>
      <c r="A124" s="16"/>
      <c r="B124" s="11"/>
      <c r="C124" s="11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>
      <c r="A125" s="16"/>
      <c r="B125" s="11"/>
      <c r="C125" s="11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>
      <c r="A126" s="16"/>
      <c r="B126" s="11"/>
      <c r="C126" s="11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>
      <c r="A127" s="16"/>
      <c r="B127" s="11"/>
      <c r="C127" s="11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>
      <c r="A128" s="16"/>
      <c r="B128" s="11"/>
      <c r="C128" s="11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>
      <c r="A129" s="16"/>
      <c r="B129" s="11"/>
      <c r="C129" s="11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>
      <c r="A130" s="16"/>
      <c r="B130" s="11"/>
      <c r="C130" s="11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>
      <c r="A131" s="16"/>
      <c r="B131" s="11"/>
      <c r="C131" s="11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>
      <c r="A132" s="16"/>
      <c r="B132" s="11"/>
      <c r="C132" s="11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>
      <c r="A133" s="16"/>
      <c r="B133" s="11"/>
      <c r="C133" s="11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>
      <c r="A134" s="16"/>
      <c r="B134" s="11"/>
      <c r="C134" s="11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>
      <c r="A135" s="16"/>
      <c r="B135" s="11"/>
      <c r="C135" s="11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>
      <c r="A136" s="16"/>
      <c r="B136" s="11"/>
      <c r="C136" s="11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>
      <c r="A137" s="16"/>
      <c r="B137" s="11"/>
      <c r="C137" s="11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>
      <c r="A138" s="16"/>
      <c r="B138" s="11"/>
      <c r="C138" s="11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>
      <c r="A139" s="16"/>
      <c r="B139" s="11"/>
      <c r="C139" s="11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>
      <c r="A140" s="16"/>
      <c r="B140" s="11"/>
      <c r="C140" s="11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>
      <c r="A141" s="16"/>
      <c r="B141" s="11"/>
      <c r="C141" s="11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>
      <c r="A142" s="16"/>
      <c r="B142" s="11"/>
      <c r="C142" s="11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>
      <c r="A143" s="16"/>
      <c r="B143" s="11"/>
      <c r="C143" s="11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>
      <c r="A144" s="16"/>
      <c r="B144" s="11"/>
      <c r="C144" s="11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>
      <c r="A145" s="16"/>
      <c r="B145" s="11"/>
      <c r="C145" s="11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>
      <c r="A146" s="16"/>
      <c r="B146" s="11"/>
      <c r="C146" s="11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>
      <c r="A147" s="16"/>
      <c r="B147" s="11"/>
      <c r="C147" s="11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>
      <c r="A148" s="16"/>
      <c r="B148" s="11"/>
      <c r="C148" s="11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>
      <c r="A149" s="16"/>
      <c r="B149" s="11"/>
      <c r="C149" s="11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>
      <c r="A150" s="16"/>
      <c r="B150" s="11"/>
      <c r="C150" s="11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>
      <c r="A151" s="16"/>
      <c r="B151" s="11"/>
      <c r="C151" s="11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>
      <c r="A152" s="16"/>
      <c r="B152" s="11"/>
      <c r="C152" s="11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>
      <c r="A153" s="16"/>
      <c r="B153" s="11"/>
      <c r="C153" s="11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>
      <c r="A154" s="16"/>
      <c r="B154" s="11"/>
      <c r="C154" s="11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>
      <c r="A155" s="16"/>
      <c r="B155" s="11"/>
      <c r="C155" s="11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>
      <c r="A156" s="16"/>
      <c r="B156" s="11"/>
      <c r="C156" s="11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>
      <c r="A157" s="16"/>
      <c r="B157" s="11"/>
      <c r="C157" s="11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>
      <c r="A158" s="16"/>
      <c r="B158" s="11"/>
      <c r="C158" s="11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>
      <c r="A159" s="16"/>
      <c r="B159" s="11"/>
      <c r="C159" s="11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>
      <c r="A160" s="16"/>
      <c r="B160" s="11"/>
      <c r="C160" s="11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>
      <c r="A161" s="16"/>
      <c r="B161" s="11"/>
      <c r="C161" s="11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>
      <c r="A162" s="16"/>
      <c r="B162" s="11"/>
      <c r="C162" s="11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>
      <c r="A163" s="16"/>
      <c r="B163" s="11"/>
      <c r="C163" s="11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>
      <c r="A164" s="16"/>
      <c r="B164" s="11"/>
      <c r="C164" s="11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>
      <c r="A165" s="16"/>
      <c r="B165" s="11"/>
      <c r="C165" s="11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>
      <c r="A166" s="16"/>
      <c r="B166" s="11"/>
      <c r="C166" s="11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>
      <c r="A167" s="16"/>
      <c r="B167" s="11"/>
      <c r="C167" s="11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>
      <c r="A168" s="16"/>
      <c r="B168" s="11"/>
      <c r="C168" s="11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>
      <c r="A169" s="16"/>
      <c r="B169" s="11"/>
      <c r="C169" s="11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>
      <c r="A170" s="16"/>
      <c r="B170" s="11"/>
      <c r="C170" s="11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>
      <c r="A171" s="16"/>
      <c r="B171" s="11"/>
      <c r="C171" s="11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>
      <c r="A172" s="16"/>
      <c r="B172" s="11"/>
      <c r="C172" s="11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>
      <c r="A173" s="16"/>
      <c r="B173" s="11"/>
      <c r="C173" s="11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>
      <c r="A174" s="16"/>
      <c r="B174" s="11"/>
      <c r="C174" s="11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>
      <c r="A175" s="16"/>
      <c r="B175" s="11"/>
      <c r="C175" s="11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>
      <c r="A176" s="16"/>
      <c r="B176" s="11"/>
      <c r="C176" s="11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>
      <c r="A177" s="16"/>
      <c r="B177" s="11"/>
      <c r="C177" s="11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>
      <c r="A178" s="16"/>
      <c r="B178" s="11"/>
      <c r="C178" s="11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>
      <c r="A179" s="16"/>
      <c r="B179" s="11"/>
      <c r="C179" s="11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>
      <c r="A180" s="16"/>
      <c r="B180" s="11"/>
      <c r="C180" s="11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>
      <c r="A181" s="16"/>
      <c r="B181" s="11"/>
      <c r="C181" s="11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>
      <c r="A182" s="16"/>
      <c r="B182" s="11"/>
      <c r="C182" s="11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>
      <c r="A183" s="16"/>
      <c r="B183" s="11"/>
      <c r="C183" s="11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>
      <c r="A184" s="16"/>
      <c r="B184" s="11"/>
      <c r="C184" s="11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>
      <c r="A185" s="16"/>
      <c r="B185" s="11"/>
      <c r="C185" s="11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>
      <c r="A186" s="16"/>
      <c r="B186" s="11"/>
      <c r="C186" s="11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>
      <c r="A187" s="16"/>
      <c r="B187" s="11"/>
      <c r="C187" s="11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>
      <c r="A188" s="16"/>
      <c r="B188" s="11"/>
      <c r="C188" s="11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>
      <c r="A189" s="16"/>
      <c r="B189" s="11"/>
      <c r="C189" s="11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>
      <c r="A190" s="16"/>
      <c r="B190" s="11"/>
      <c r="C190" s="11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>
      <c r="A191" s="16"/>
      <c r="B191" s="11"/>
      <c r="C191" s="11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>
      <c r="A192" s="16"/>
      <c r="B192" s="11"/>
      <c r="C192" s="11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>
      <c r="A193" s="16"/>
      <c r="B193" s="11"/>
      <c r="C193" s="11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>
      <c r="A194" s="16"/>
      <c r="B194" s="11"/>
      <c r="C194" s="11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>
      <c r="A195" s="16"/>
      <c r="B195" s="11"/>
      <c r="C195" s="11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>
      <c r="A196" s="16"/>
      <c r="B196" s="11"/>
      <c r="C196" s="11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>
      <c r="A197" s="16"/>
      <c r="B197" s="11"/>
      <c r="C197" s="11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>
      <c r="A198" s="16"/>
      <c r="B198" s="11"/>
      <c r="C198" s="11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>
      <c r="A199" s="16"/>
      <c r="B199" s="11"/>
      <c r="C199" s="11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>
      <c r="A200" s="16"/>
      <c r="B200" s="11"/>
      <c r="C200" s="11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>
      <c r="A201" s="16"/>
      <c r="B201" s="11"/>
      <c r="C201" s="11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</row>
    <row r="202">
      <c r="A202" s="16"/>
      <c r="B202" s="11"/>
      <c r="C202" s="11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</row>
    <row r="203">
      <c r="A203" s="16"/>
      <c r="B203" s="11"/>
      <c r="C203" s="11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</row>
    <row r="204">
      <c r="A204" s="16"/>
      <c r="B204" s="11"/>
      <c r="C204" s="11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</row>
    <row r="205">
      <c r="A205" s="16"/>
      <c r="B205" s="11"/>
      <c r="C205" s="11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</row>
    <row r="206">
      <c r="A206" s="16"/>
      <c r="B206" s="11"/>
      <c r="C206" s="11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</row>
    <row r="207">
      <c r="A207" s="16"/>
      <c r="B207" s="11"/>
      <c r="C207" s="11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</row>
    <row r="208">
      <c r="A208" s="16"/>
      <c r="B208" s="11"/>
      <c r="C208" s="11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</row>
    <row r="209">
      <c r="A209" s="16"/>
      <c r="B209" s="11"/>
      <c r="C209" s="11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</row>
    <row r="210">
      <c r="A210" s="16"/>
      <c r="B210" s="11"/>
      <c r="C210" s="11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</row>
    <row r="211">
      <c r="A211" s="16"/>
      <c r="B211" s="11"/>
      <c r="C211" s="11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</row>
    <row r="212">
      <c r="A212" s="16"/>
      <c r="B212" s="11"/>
      <c r="C212" s="11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</row>
    <row r="213">
      <c r="A213" s="16"/>
      <c r="B213" s="11"/>
      <c r="C213" s="11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</row>
    <row r="214">
      <c r="A214" s="16"/>
      <c r="B214" s="11"/>
      <c r="C214" s="11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</row>
    <row r="215">
      <c r="A215" s="16"/>
      <c r="B215" s="11"/>
      <c r="C215" s="11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</row>
    <row r="216">
      <c r="A216" s="16"/>
      <c r="B216" s="11"/>
      <c r="C216" s="11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</row>
    <row r="217">
      <c r="A217" s="16"/>
      <c r="B217" s="11"/>
      <c r="C217" s="11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</row>
    <row r="218">
      <c r="A218" s="16"/>
      <c r="B218" s="11"/>
      <c r="C218" s="11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</row>
    <row r="219">
      <c r="A219" s="16"/>
      <c r="B219" s="11"/>
      <c r="C219" s="11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</row>
    <row r="220">
      <c r="A220" s="16"/>
      <c r="B220" s="11"/>
      <c r="C220" s="11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</row>
    <row r="221">
      <c r="A221" s="16"/>
      <c r="B221" s="11"/>
      <c r="C221" s="11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</row>
    <row r="222">
      <c r="A222" s="16"/>
      <c r="B222" s="11"/>
      <c r="C222" s="11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</row>
    <row r="223">
      <c r="A223" s="16"/>
      <c r="B223" s="11"/>
      <c r="C223" s="11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</row>
    <row r="224">
      <c r="A224" s="16"/>
      <c r="B224" s="11"/>
      <c r="C224" s="11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</row>
    <row r="225">
      <c r="A225" s="16"/>
      <c r="B225" s="11"/>
      <c r="C225" s="11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</row>
    <row r="226">
      <c r="A226" s="16"/>
      <c r="B226" s="11"/>
      <c r="C226" s="11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</row>
    <row r="227">
      <c r="A227" s="16"/>
      <c r="B227" s="11"/>
      <c r="C227" s="11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</row>
    <row r="228">
      <c r="A228" s="16"/>
      <c r="B228" s="11"/>
      <c r="C228" s="11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</row>
    <row r="229">
      <c r="A229" s="16"/>
      <c r="B229" s="11"/>
      <c r="C229" s="11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</row>
    <row r="230">
      <c r="A230" s="16"/>
      <c r="B230" s="11"/>
      <c r="C230" s="11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</row>
    <row r="231">
      <c r="A231" s="16"/>
      <c r="B231" s="11"/>
      <c r="C231" s="11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</row>
    <row r="232">
      <c r="A232" s="16"/>
      <c r="B232" s="11"/>
      <c r="C232" s="11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</row>
    <row r="233">
      <c r="A233" s="16"/>
      <c r="B233" s="11"/>
      <c r="C233" s="11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</row>
    <row r="234">
      <c r="A234" s="16"/>
      <c r="B234" s="11"/>
      <c r="C234" s="11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</row>
    <row r="235">
      <c r="A235" s="16"/>
      <c r="B235" s="11"/>
      <c r="C235" s="11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</row>
    <row r="236">
      <c r="A236" s="16"/>
      <c r="B236" s="11"/>
      <c r="C236" s="11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</row>
    <row r="237">
      <c r="A237" s="16"/>
      <c r="B237" s="11"/>
      <c r="C237" s="11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</row>
    <row r="238">
      <c r="A238" s="16"/>
      <c r="B238" s="11"/>
      <c r="C238" s="11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</row>
    <row r="239">
      <c r="A239" s="16"/>
      <c r="B239" s="11"/>
      <c r="C239" s="11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</row>
    <row r="240">
      <c r="A240" s="16"/>
      <c r="B240" s="11"/>
      <c r="C240" s="11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</row>
    <row r="241">
      <c r="A241" s="16"/>
      <c r="B241" s="11"/>
      <c r="C241" s="11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</row>
    <row r="242">
      <c r="A242" s="16"/>
      <c r="B242" s="11"/>
      <c r="C242" s="11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</row>
    <row r="243">
      <c r="A243" s="16"/>
      <c r="B243" s="11"/>
      <c r="C243" s="11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</row>
    <row r="244">
      <c r="A244" s="16"/>
      <c r="B244" s="11"/>
      <c r="C244" s="11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</row>
    <row r="245">
      <c r="A245" s="16"/>
      <c r="B245" s="11"/>
      <c r="C245" s="11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</row>
    <row r="246">
      <c r="A246" s="16"/>
      <c r="B246" s="11"/>
      <c r="C246" s="11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</row>
    <row r="247">
      <c r="A247" s="16"/>
      <c r="B247" s="11"/>
      <c r="C247" s="11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</row>
    <row r="248">
      <c r="A248" s="16"/>
      <c r="B248" s="11"/>
      <c r="C248" s="11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</row>
    <row r="249">
      <c r="A249" s="16"/>
      <c r="B249" s="11"/>
      <c r="C249" s="11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</row>
    <row r="250">
      <c r="A250" s="16"/>
      <c r="B250" s="11"/>
      <c r="C250" s="11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</row>
    <row r="251">
      <c r="A251" s="16"/>
      <c r="B251" s="11"/>
      <c r="C251" s="11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</row>
    <row r="252">
      <c r="A252" s="16"/>
      <c r="B252" s="11"/>
      <c r="C252" s="11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</row>
    <row r="253">
      <c r="A253" s="16"/>
      <c r="B253" s="11"/>
      <c r="C253" s="11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</row>
    <row r="254">
      <c r="A254" s="16"/>
      <c r="B254" s="11"/>
      <c r="C254" s="11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</row>
    <row r="255">
      <c r="A255" s="16"/>
      <c r="B255" s="11"/>
      <c r="C255" s="11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</row>
    <row r="256">
      <c r="A256" s="16"/>
      <c r="B256" s="11"/>
      <c r="C256" s="11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</row>
    <row r="257">
      <c r="A257" s="16"/>
      <c r="B257" s="11"/>
      <c r="C257" s="11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</row>
    <row r="258">
      <c r="A258" s="16"/>
      <c r="B258" s="11"/>
      <c r="C258" s="11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</row>
    <row r="259">
      <c r="A259" s="16"/>
      <c r="B259" s="11"/>
      <c r="C259" s="11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</row>
    <row r="260">
      <c r="A260" s="16"/>
      <c r="B260" s="11"/>
      <c r="C260" s="11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</row>
    <row r="261">
      <c r="A261" s="16"/>
      <c r="B261" s="11"/>
      <c r="C261" s="11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</row>
    <row r="262">
      <c r="A262" s="16"/>
      <c r="B262" s="11"/>
      <c r="C262" s="11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</row>
    <row r="263">
      <c r="A263" s="16"/>
      <c r="B263" s="11"/>
      <c r="C263" s="11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</row>
    <row r="264">
      <c r="A264" s="16"/>
      <c r="B264" s="11"/>
      <c r="C264" s="11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</row>
    <row r="265">
      <c r="A265" s="16"/>
      <c r="B265" s="11"/>
      <c r="C265" s="11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</row>
    <row r="266">
      <c r="A266" s="16"/>
      <c r="B266" s="11"/>
      <c r="C266" s="11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</row>
    <row r="267">
      <c r="A267" s="16"/>
      <c r="B267" s="11"/>
      <c r="C267" s="11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</row>
    <row r="268">
      <c r="A268" s="16"/>
      <c r="B268" s="11"/>
      <c r="C268" s="11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</row>
    <row r="269">
      <c r="A269" s="16"/>
      <c r="B269" s="11"/>
      <c r="C269" s="11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</row>
    <row r="270">
      <c r="A270" s="16"/>
      <c r="B270" s="11"/>
      <c r="C270" s="11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</row>
    <row r="271">
      <c r="A271" s="16"/>
      <c r="B271" s="11"/>
      <c r="C271" s="11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</row>
    <row r="272">
      <c r="A272" s="16"/>
      <c r="B272" s="11"/>
      <c r="C272" s="11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</row>
    <row r="273">
      <c r="A273" s="16"/>
      <c r="B273" s="11"/>
      <c r="C273" s="11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</row>
    <row r="274">
      <c r="A274" s="16"/>
      <c r="B274" s="11"/>
      <c r="C274" s="11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</row>
    <row r="275">
      <c r="A275" s="16"/>
      <c r="B275" s="11"/>
      <c r="C275" s="11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</row>
    <row r="276">
      <c r="A276" s="16"/>
      <c r="B276" s="11"/>
      <c r="C276" s="11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</row>
    <row r="277">
      <c r="A277" s="16"/>
      <c r="B277" s="11"/>
      <c r="C277" s="11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</row>
    <row r="278">
      <c r="A278" s="16"/>
      <c r="B278" s="11"/>
      <c r="C278" s="11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</row>
    <row r="279">
      <c r="A279" s="16"/>
      <c r="B279" s="11"/>
      <c r="C279" s="11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</row>
    <row r="280">
      <c r="A280" s="16"/>
      <c r="B280" s="11"/>
      <c r="C280" s="11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</row>
    <row r="281">
      <c r="A281" s="16"/>
      <c r="B281" s="11"/>
      <c r="C281" s="11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</row>
    <row r="282">
      <c r="A282" s="16"/>
      <c r="B282" s="11"/>
      <c r="C282" s="11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</row>
    <row r="283">
      <c r="A283" s="16"/>
      <c r="B283" s="11"/>
      <c r="C283" s="11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</row>
    <row r="284">
      <c r="A284" s="16"/>
      <c r="B284" s="11"/>
      <c r="C284" s="11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</row>
    <row r="285">
      <c r="A285" s="16"/>
      <c r="B285" s="11"/>
      <c r="C285" s="11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</row>
    <row r="286">
      <c r="A286" s="16"/>
      <c r="B286" s="11"/>
      <c r="C286" s="11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</row>
    <row r="287">
      <c r="A287" s="16"/>
      <c r="B287" s="11"/>
      <c r="C287" s="11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</row>
    <row r="288">
      <c r="A288" s="16"/>
      <c r="B288" s="11"/>
      <c r="C288" s="11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</row>
    <row r="289">
      <c r="A289" s="16"/>
      <c r="B289" s="11"/>
      <c r="C289" s="11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</row>
    <row r="290">
      <c r="A290" s="16"/>
      <c r="B290" s="11"/>
      <c r="C290" s="11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</row>
    <row r="291">
      <c r="A291" s="16"/>
      <c r="B291" s="11"/>
      <c r="C291" s="11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</row>
    <row r="292">
      <c r="A292" s="16"/>
      <c r="B292" s="11"/>
      <c r="C292" s="11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</row>
    <row r="293">
      <c r="A293" s="16"/>
      <c r="B293" s="11"/>
      <c r="C293" s="11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</row>
    <row r="294">
      <c r="A294" s="16"/>
      <c r="B294" s="11"/>
      <c r="C294" s="11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</row>
    <row r="295">
      <c r="A295" s="16"/>
      <c r="B295" s="11"/>
      <c r="C295" s="11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</row>
    <row r="296">
      <c r="A296" s="16"/>
      <c r="B296" s="11"/>
      <c r="C296" s="11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</row>
    <row r="297">
      <c r="A297" s="16"/>
      <c r="B297" s="11"/>
      <c r="C297" s="11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</row>
    <row r="298">
      <c r="A298" s="16"/>
      <c r="B298" s="11"/>
      <c r="C298" s="11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</row>
    <row r="299">
      <c r="A299" s="16"/>
      <c r="B299" s="11"/>
      <c r="C299" s="11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</row>
    <row r="300">
      <c r="A300" s="16"/>
      <c r="B300" s="11"/>
      <c r="C300" s="11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</row>
    <row r="301">
      <c r="A301" s="16"/>
      <c r="B301" s="11"/>
      <c r="C301" s="11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</row>
    <row r="302">
      <c r="A302" s="16"/>
      <c r="B302" s="11"/>
      <c r="C302" s="11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</row>
    <row r="303">
      <c r="A303" s="16"/>
      <c r="B303" s="11"/>
      <c r="C303" s="11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</row>
    <row r="304">
      <c r="A304" s="16"/>
      <c r="B304" s="11"/>
      <c r="C304" s="11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</row>
    <row r="305">
      <c r="A305" s="16"/>
      <c r="B305" s="11"/>
      <c r="C305" s="11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</row>
    <row r="306">
      <c r="A306" s="16"/>
      <c r="B306" s="11"/>
      <c r="C306" s="11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</row>
    <row r="307">
      <c r="A307" s="16"/>
      <c r="B307" s="11"/>
      <c r="C307" s="11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</row>
    <row r="308">
      <c r="A308" s="16"/>
      <c r="B308" s="11"/>
      <c r="C308" s="11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</row>
    <row r="309">
      <c r="A309" s="16"/>
      <c r="B309" s="11"/>
      <c r="C309" s="11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</row>
    <row r="310">
      <c r="A310" s="16"/>
      <c r="B310" s="11"/>
      <c r="C310" s="11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</row>
    <row r="311">
      <c r="A311" s="16"/>
      <c r="B311" s="11"/>
      <c r="C311" s="11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</row>
    <row r="312">
      <c r="A312" s="16"/>
      <c r="B312" s="11"/>
      <c r="C312" s="11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</row>
    <row r="313">
      <c r="A313" s="16"/>
      <c r="B313" s="11"/>
      <c r="C313" s="11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</row>
    <row r="314">
      <c r="A314" s="16"/>
      <c r="B314" s="11"/>
      <c r="C314" s="11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</row>
    <row r="315">
      <c r="A315" s="16"/>
      <c r="B315" s="11"/>
      <c r="C315" s="11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</row>
    <row r="316">
      <c r="A316" s="16"/>
      <c r="B316" s="11"/>
      <c r="C316" s="11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</row>
    <row r="317">
      <c r="A317" s="16"/>
      <c r="B317" s="11"/>
      <c r="C317" s="11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</row>
    <row r="318">
      <c r="A318" s="16"/>
      <c r="B318" s="11"/>
      <c r="C318" s="11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</row>
    <row r="319">
      <c r="A319" s="16"/>
      <c r="B319" s="11"/>
      <c r="C319" s="11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</row>
    <row r="320">
      <c r="A320" s="16"/>
      <c r="B320" s="11"/>
      <c r="C320" s="11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</row>
    <row r="321">
      <c r="A321" s="16"/>
      <c r="B321" s="11"/>
      <c r="C321" s="11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</row>
    <row r="322">
      <c r="A322" s="16"/>
      <c r="B322" s="11"/>
      <c r="C322" s="11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</row>
    <row r="323">
      <c r="A323" s="16"/>
      <c r="B323" s="11"/>
      <c r="C323" s="11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</row>
    <row r="324">
      <c r="A324" s="16"/>
      <c r="B324" s="11"/>
      <c r="C324" s="11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</row>
    <row r="325">
      <c r="A325" s="16"/>
      <c r="B325" s="11"/>
      <c r="C325" s="11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</row>
    <row r="326">
      <c r="A326" s="16"/>
      <c r="B326" s="11"/>
      <c r="C326" s="11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</row>
    <row r="327">
      <c r="A327" s="16"/>
      <c r="B327" s="11"/>
      <c r="C327" s="11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</row>
    <row r="328">
      <c r="A328" s="16"/>
      <c r="B328" s="11"/>
      <c r="C328" s="11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</row>
    <row r="329">
      <c r="A329" s="16"/>
      <c r="B329" s="11"/>
      <c r="C329" s="11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</row>
    <row r="330">
      <c r="A330" s="16"/>
      <c r="B330" s="11"/>
      <c r="C330" s="11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</row>
    <row r="331">
      <c r="A331" s="16"/>
      <c r="B331" s="11"/>
      <c r="C331" s="11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</row>
    <row r="332">
      <c r="A332" s="16"/>
      <c r="B332" s="11"/>
      <c r="C332" s="11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</row>
    <row r="333">
      <c r="A333" s="16"/>
      <c r="B333" s="11"/>
      <c r="C333" s="11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</row>
    <row r="334">
      <c r="A334" s="16"/>
      <c r="B334" s="11"/>
      <c r="C334" s="11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</row>
    <row r="335">
      <c r="A335" s="16"/>
      <c r="B335" s="11"/>
      <c r="C335" s="11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</row>
    <row r="336">
      <c r="A336" s="16"/>
      <c r="B336" s="11"/>
      <c r="C336" s="11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</row>
    <row r="337">
      <c r="A337" s="16"/>
      <c r="B337" s="11"/>
      <c r="C337" s="11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</row>
    <row r="338">
      <c r="A338" s="16"/>
      <c r="B338" s="11"/>
      <c r="C338" s="11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</row>
    <row r="339">
      <c r="A339" s="16"/>
      <c r="B339" s="11"/>
      <c r="C339" s="11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</row>
    <row r="340">
      <c r="A340" s="16"/>
      <c r="B340" s="11"/>
      <c r="C340" s="11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</row>
    <row r="341">
      <c r="A341" s="16"/>
      <c r="B341" s="11"/>
      <c r="C341" s="11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</row>
    <row r="342">
      <c r="A342" s="16"/>
      <c r="B342" s="11"/>
      <c r="C342" s="11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</row>
    <row r="343">
      <c r="A343" s="16"/>
      <c r="B343" s="11"/>
      <c r="C343" s="11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</row>
    <row r="344">
      <c r="A344" s="16"/>
      <c r="B344" s="11"/>
      <c r="C344" s="11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</row>
    <row r="345">
      <c r="A345" s="16"/>
      <c r="B345" s="11"/>
      <c r="C345" s="11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</row>
    <row r="346">
      <c r="A346" s="16"/>
      <c r="B346" s="11"/>
      <c r="C346" s="11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</row>
    <row r="347">
      <c r="A347" s="16"/>
      <c r="B347" s="11"/>
      <c r="C347" s="11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</row>
    <row r="348">
      <c r="A348" s="16"/>
      <c r="B348" s="11"/>
      <c r="C348" s="11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</row>
    <row r="349">
      <c r="A349" s="16"/>
      <c r="B349" s="11"/>
      <c r="C349" s="11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</row>
    <row r="350">
      <c r="A350" s="16"/>
      <c r="B350" s="11"/>
      <c r="C350" s="11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</row>
    <row r="351">
      <c r="A351" s="16"/>
      <c r="B351" s="11"/>
      <c r="C351" s="11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</row>
    <row r="352">
      <c r="A352" s="16"/>
      <c r="B352" s="11"/>
      <c r="C352" s="11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</row>
    <row r="353">
      <c r="A353" s="16"/>
      <c r="B353" s="11"/>
      <c r="C353" s="11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</row>
    <row r="354">
      <c r="A354" s="16"/>
      <c r="B354" s="11"/>
      <c r="C354" s="11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</row>
    <row r="355">
      <c r="A355" s="16"/>
      <c r="B355" s="11"/>
      <c r="C355" s="11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</row>
    <row r="356">
      <c r="A356" s="16"/>
      <c r="B356" s="11"/>
      <c r="C356" s="11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</row>
    <row r="357">
      <c r="A357" s="16"/>
      <c r="B357" s="11"/>
      <c r="C357" s="11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</row>
    <row r="358">
      <c r="A358" s="16"/>
      <c r="B358" s="11"/>
      <c r="C358" s="11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</row>
    <row r="359">
      <c r="A359" s="16"/>
      <c r="B359" s="11"/>
      <c r="C359" s="11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</row>
    <row r="360">
      <c r="A360" s="16"/>
      <c r="B360" s="11"/>
      <c r="C360" s="11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</row>
    <row r="361">
      <c r="A361" s="16"/>
      <c r="B361" s="11"/>
      <c r="C361" s="11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</row>
    <row r="362">
      <c r="A362" s="16"/>
      <c r="B362" s="11"/>
      <c r="C362" s="11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</row>
    <row r="363">
      <c r="A363" s="16"/>
      <c r="B363" s="11"/>
      <c r="C363" s="11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</row>
    <row r="364">
      <c r="A364" s="16"/>
      <c r="B364" s="11"/>
      <c r="C364" s="11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</row>
    <row r="365">
      <c r="A365" s="16"/>
      <c r="B365" s="11"/>
      <c r="C365" s="11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</row>
    <row r="366">
      <c r="A366" s="16"/>
      <c r="B366" s="11"/>
      <c r="C366" s="11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</row>
    <row r="367">
      <c r="A367" s="16"/>
      <c r="B367" s="11"/>
      <c r="C367" s="11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</row>
    <row r="368">
      <c r="A368" s="16"/>
      <c r="B368" s="11"/>
      <c r="C368" s="11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</row>
    <row r="369">
      <c r="A369" s="16"/>
      <c r="B369" s="11"/>
      <c r="C369" s="11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</row>
    <row r="370">
      <c r="A370" s="16"/>
      <c r="B370" s="11"/>
      <c r="C370" s="11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</row>
    <row r="371">
      <c r="A371" s="16"/>
      <c r="B371" s="11"/>
      <c r="C371" s="11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</row>
    <row r="372">
      <c r="A372" s="16"/>
      <c r="B372" s="11"/>
      <c r="C372" s="11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</row>
    <row r="373">
      <c r="A373" s="16"/>
      <c r="B373" s="11"/>
      <c r="C373" s="11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</row>
    <row r="374">
      <c r="A374" s="16"/>
      <c r="B374" s="11"/>
      <c r="C374" s="11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</row>
    <row r="375">
      <c r="A375" s="16"/>
      <c r="B375" s="11"/>
      <c r="C375" s="11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</row>
    <row r="376">
      <c r="A376" s="16"/>
      <c r="B376" s="11"/>
      <c r="C376" s="11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</row>
    <row r="377">
      <c r="A377" s="16"/>
      <c r="B377" s="11"/>
      <c r="C377" s="11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</row>
    <row r="378">
      <c r="A378" s="16"/>
      <c r="B378" s="11"/>
      <c r="C378" s="11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</row>
    <row r="379">
      <c r="A379" s="16"/>
      <c r="B379" s="11"/>
      <c r="C379" s="11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</row>
    <row r="380">
      <c r="A380" s="16"/>
      <c r="B380" s="11"/>
      <c r="C380" s="11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</row>
    <row r="381">
      <c r="A381" s="16"/>
      <c r="B381" s="11"/>
      <c r="C381" s="11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</row>
    <row r="382">
      <c r="A382" s="16"/>
      <c r="B382" s="11"/>
      <c r="C382" s="11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</row>
    <row r="383">
      <c r="A383" s="16"/>
      <c r="B383" s="11"/>
      <c r="C383" s="11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</row>
    <row r="384">
      <c r="A384" s="16"/>
      <c r="B384" s="11"/>
      <c r="C384" s="11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</row>
    <row r="385">
      <c r="A385" s="16"/>
      <c r="B385" s="11"/>
      <c r="C385" s="11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</row>
    <row r="386">
      <c r="A386" s="16"/>
      <c r="B386" s="11"/>
      <c r="C386" s="11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</row>
    <row r="387">
      <c r="A387" s="16"/>
      <c r="B387" s="11"/>
      <c r="C387" s="11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</row>
    <row r="388">
      <c r="A388" s="16"/>
      <c r="B388" s="11"/>
      <c r="C388" s="11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</row>
    <row r="389">
      <c r="A389" s="16"/>
      <c r="B389" s="11"/>
      <c r="C389" s="11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</row>
    <row r="390">
      <c r="A390" s="16"/>
      <c r="B390" s="11"/>
      <c r="C390" s="11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</row>
    <row r="391">
      <c r="A391" s="16"/>
      <c r="B391" s="11"/>
      <c r="C391" s="11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</row>
    <row r="392">
      <c r="A392" s="16"/>
      <c r="B392" s="11"/>
      <c r="C392" s="11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</row>
    <row r="393">
      <c r="A393" s="16"/>
      <c r="B393" s="11"/>
      <c r="C393" s="11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</row>
    <row r="394">
      <c r="A394" s="16"/>
      <c r="B394" s="11"/>
      <c r="C394" s="11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</row>
    <row r="395">
      <c r="A395" s="16"/>
      <c r="B395" s="11"/>
      <c r="C395" s="11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</row>
    <row r="396">
      <c r="A396" s="16"/>
      <c r="B396" s="11"/>
      <c r="C396" s="11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</row>
    <row r="397">
      <c r="A397" s="16"/>
      <c r="B397" s="11"/>
      <c r="C397" s="11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</row>
    <row r="398">
      <c r="A398" s="16"/>
      <c r="B398" s="11"/>
      <c r="C398" s="11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</row>
    <row r="399">
      <c r="A399" s="16"/>
      <c r="B399" s="11"/>
      <c r="C399" s="11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</row>
    <row r="400">
      <c r="A400" s="16"/>
      <c r="B400" s="11"/>
      <c r="C400" s="11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</row>
    <row r="401">
      <c r="A401" s="16"/>
      <c r="B401" s="11"/>
      <c r="C401" s="11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</row>
    <row r="402">
      <c r="A402" s="16"/>
      <c r="B402" s="11"/>
      <c r="C402" s="11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</row>
    <row r="403">
      <c r="A403" s="16"/>
      <c r="B403" s="11"/>
      <c r="C403" s="11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</row>
    <row r="404">
      <c r="A404" s="16"/>
      <c r="B404" s="11"/>
      <c r="C404" s="11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</row>
    <row r="405">
      <c r="A405" s="16"/>
      <c r="B405" s="11"/>
      <c r="C405" s="11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</row>
    <row r="406">
      <c r="A406" s="16"/>
      <c r="B406" s="11"/>
      <c r="C406" s="11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</row>
    <row r="407">
      <c r="A407" s="16"/>
      <c r="B407" s="11"/>
      <c r="C407" s="11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</row>
    <row r="408">
      <c r="A408" s="16"/>
      <c r="B408" s="11"/>
      <c r="C408" s="11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</row>
    <row r="409">
      <c r="A409" s="16"/>
      <c r="B409" s="11"/>
      <c r="C409" s="11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</row>
    <row r="410">
      <c r="A410" s="16"/>
      <c r="B410" s="11"/>
      <c r="C410" s="11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</row>
    <row r="411">
      <c r="A411" s="16"/>
      <c r="B411" s="11"/>
      <c r="C411" s="11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</row>
    <row r="412">
      <c r="A412" s="16"/>
      <c r="B412" s="11"/>
      <c r="C412" s="11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</row>
    <row r="413">
      <c r="A413" s="16"/>
      <c r="B413" s="11"/>
      <c r="C413" s="11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</row>
    <row r="414">
      <c r="A414" s="16"/>
      <c r="B414" s="11"/>
      <c r="C414" s="11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</row>
    <row r="415">
      <c r="A415" s="16"/>
      <c r="B415" s="11"/>
      <c r="C415" s="11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</row>
    <row r="416">
      <c r="A416" s="16"/>
      <c r="B416" s="11"/>
      <c r="C416" s="11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</row>
    <row r="417">
      <c r="A417" s="16"/>
      <c r="B417" s="11"/>
      <c r="C417" s="11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</row>
    <row r="418">
      <c r="A418" s="16"/>
      <c r="B418" s="11"/>
      <c r="C418" s="11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</row>
    <row r="419">
      <c r="A419" s="16"/>
      <c r="B419" s="11"/>
      <c r="C419" s="11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</row>
    <row r="420">
      <c r="A420" s="16"/>
      <c r="B420" s="11"/>
      <c r="C420" s="11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</row>
    <row r="421">
      <c r="A421" s="16"/>
      <c r="B421" s="11"/>
      <c r="C421" s="11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</row>
    <row r="422">
      <c r="A422" s="16"/>
      <c r="B422" s="11"/>
      <c r="C422" s="11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</row>
    <row r="423">
      <c r="A423" s="16"/>
      <c r="B423" s="11"/>
      <c r="C423" s="11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</row>
    <row r="424">
      <c r="A424" s="16"/>
      <c r="B424" s="11"/>
      <c r="C424" s="11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</row>
    <row r="425">
      <c r="A425" s="16"/>
      <c r="B425" s="11"/>
      <c r="C425" s="11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</row>
    <row r="426">
      <c r="A426" s="16"/>
      <c r="B426" s="11"/>
      <c r="C426" s="11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</row>
    <row r="427">
      <c r="A427" s="16"/>
      <c r="B427" s="11"/>
      <c r="C427" s="11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</row>
    <row r="428">
      <c r="A428" s="16"/>
      <c r="B428" s="11"/>
      <c r="C428" s="11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</row>
    <row r="429">
      <c r="A429" s="16"/>
      <c r="B429" s="11"/>
      <c r="C429" s="11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</row>
    <row r="430">
      <c r="A430" s="16"/>
      <c r="B430" s="11"/>
      <c r="C430" s="11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</row>
    <row r="431">
      <c r="A431" s="16"/>
      <c r="B431" s="11"/>
      <c r="C431" s="11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</row>
    <row r="432">
      <c r="A432" s="16"/>
      <c r="B432" s="11"/>
      <c r="C432" s="11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</row>
    <row r="433">
      <c r="A433" s="16"/>
      <c r="B433" s="11"/>
      <c r="C433" s="11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</row>
    <row r="434">
      <c r="A434" s="16"/>
      <c r="B434" s="11"/>
      <c r="C434" s="11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</row>
    <row r="435">
      <c r="A435" s="16"/>
      <c r="B435" s="11"/>
      <c r="C435" s="11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</row>
    <row r="436">
      <c r="A436" s="16"/>
      <c r="B436" s="11"/>
      <c r="C436" s="11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</row>
    <row r="437">
      <c r="A437" s="16"/>
      <c r="B437" s="11"/>
      <c r="C437" s="11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</row>
    <row r="438">
      <c r="A438" s="16"/>
      <c r="B438" s="11"/>
      <c r="C438" s="11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</row>
    <row r="439">
      <c r="A439" s="16"/>
      <c r="B439" s="11"/>
      <c r="C439" s="11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</row>
    <row r="440">
      <c r="A440" s="16"/>
      <c r="B440" s="11"/>
      <c r="C440" s="11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</row>
    <row r="441">
      <c r="A441" s="16"/>
      <c r="B441" s="11"/>
      <c r="C441" s="11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</row>
    <row r="442">
      <c r="A442" s="16"/>
      <c r="B442" s="11"/>
      <c r="C442" s="11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</row>
    <row r="443">
      <c r="A443" s="16"/>
      <c r="B443" s="11"/>
      <c r="C443" s="11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</row>
    <row r="444">
      <c r="A444" s="16"/>
      <c r="B444" s="11"/>
      <c r="C444" s="11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</row>
    <row r="445">
      <c r="A445" s="16"/>
      <c r="B445" s="11"/>
      <c r="C445" s="11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</row>
    <row r="446">
      <c r="A446" s="16"/>
      <c r="B446" s="11"/>
      <c r="C446" s="11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</row>
    <row r="447">
      <c r="A447" s="16"/>
      <c r="B447" s="11"/>
      <c r="C447" s="11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</row>
    <row r="448">
      <c r="A448" s="16"/>
      <c r="B448" s="11"/>
      <c r="C448" s="11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</row>
    <row r="449">
      <c r="A449" s="16"/>
      <c r="B449" s="11"/>
      <c r="C449" s="11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</row>
    <row r="450">
      <c r="A450" s="16"/>
      <c r="B450" s="11"/>
      <c r="C450" s="11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</row>
    <row r="451">
      <c r="A451" s="16"/>
      <c r="B451" s="11"/>
      <c r="C451" s="11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</row>
    <row r="452">
      <c r="A452" s="16"/>
      <c r="B452" s="11"/>
      <c r="C452" s="11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</row>
    <row r="453">
      <c r="A453" s="16"/>
      <c r="B453" s="11"/>
      <c r="C453" s="11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</row>
    <row r="454">
      <c r="A454" s="16"/>
      <c r="B454" s="11"/>
      <c r="C454" s="11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</row>
    <row r="455">
      <c r="A455" s="16"/>
      <c r="B455" s="11"/>
      <c r="C455" s="11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</row>
    <row r="456">
      <c r="A456" s="16"/>
      <c r="B456" s="11"/>
      <c r="C456" s="11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</row>
    <row r="457">
      <c r="A457" s="16"/>
      <c r="B457" s="11"/>
      <c r="C457" s="11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</row>
    <row r="458">
      <c r="A458" s="16"/>
      <c r="B458" s="11"/>
      <c r="C458" s="11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</row>
    <row r="459">
      <c r="A459" s="16"/>
      <c r="B459" s="11"/>
      <c r="C459" s="11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</row>
    <row r="460">
      <c r="A460" s="16"/>
      <c r="B460" s="11"/>
      <c r="C460" s="11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</row>
    <row r="461">
      <c r="A461" s="16"/>
      <c r="B461" s="11"/>
      <c r="C461" s="11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</row>
    <row r="462">
      <c r="A462" s="16"/>
      <c r="B462" s="11"/>
      <c r="C462" s="11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</row>
    <row r="463">
      <c r="A463" s="16"/>
      <c r="B463" s="11"/>
      <c r="C463" s="11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</row>
    <row r="464">
      <c r="A464" s="16"/>
      <c r="B464" s="11"/>
      <c r="C464" s="11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</row>
    <row r="465">
      <c r="A465" s="16"/>
      <c r="B465" s="11"/>
      <c r="C465" s="11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</row>
    <row r="466">
      <c r="A466" s="16"/>
      <c r="B466" s="11"/>
      <c r="C466" s="11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</row>
    <row r="467">
      <c r="A467" s="16"/>
      <c r="B467" s="11"/>
      <c r="C467" s="11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</row>
    <row r="468">
      <c r="A468" s="16"/>
      <c r="B468" s="11"/>
      <c r="C468" s="11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</row>
    <row r="469">
      <c r="A469" s="16"/>
      <c r="B469" s="11"/>
      <c r="C469" s="11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</row>
    <row r="470">
      <c r="A470" s="16"/>
      <c r="B470" s="11"/>
      <c r="C470" s="11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</row>
    <row r="471">
      <c r="A471" s="16"/>
      <c r="B471" s="11"/>
      <c r="C471" s="11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</row>
    <row r="472">
      <c r="A472" s="16"/>
      <c r="B472" s="11"/>
      <c r="C472" s="11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</row>
    <row r="473">
      <c r="A473" s="16"/>
      <c r="B473" s="11"/>
      <c r="C473" s="11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</row>
    <row r="474">
      <c r="A474" s="16"/>
      <c r="B474" s="11"/>
      <c r="C474" s="11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</row>
    <row r="475">
      <c r="A475" s="16"/>
      <c r="B475" s="11"/>
      <c r="C475" s="11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</row>
    <row r="476">
      <c r="A476" s="16"/>
      <c r="B476" s="11"/>
      <c r="C476" s="11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</row>
    <row r="477">
      <c r="A477" s="16"/>
      <c r="B477" s="11"/>
      <c r="C477" s="11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</row>
    <row r="478">
      <c r="A478" s="16"/>
      <c r="B478" s="11"/>
      <c r="C478" s="11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</row>
    <row r="479">
      <c r="A479" s="16"/>
      <c r="B479" s="11"/>
      <c r="C479" s="11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</row>
    <row r="480">
      <c r="A480" s="16"/>
      <c r="B480" s="11"/>
      <c r="C480" s="11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</row>
    <row r="481">
      <c r="A481" s="16"/>
      <c r="B481" s="11"/>
      <c r="C481" s="11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</row>
    <row r="482">
      <c r="A482" s="16"/>
      <c r="B482" s="11"/>
      <c r="C482" s="11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</row>
    <row r="483">
      <c r="A483" s="16"/>
      <c r="B483" s="11"/>
      <c r="C483" s="11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</row>
    <row r="484">
      <c r="A484" s="16"/>
      <c r="B484" s="11"/>
      <c r="C484" s="11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</row>
    <row r="485">
      <c r="A485" s="16"/>
      <c r="B485" s="11"/>
      <c r="C485" s="11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</row>
    <row r="486">
      <c r="A486" s="16"/>
      <c r="B486" s="11"/>
      <c r="C486" s="11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</row>
    <row r="487">
      <c r="A487" s="16"/>
      <c r="B487" s="11"/>
      <c r="C487" s="11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</row>
    <row r="488">
      <c r="A488" s="16"/>
      <c r="B488" s="11"/>
      <c r="C488" s="11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</row>
    <row r="489">
      <c r="A489" s="16"/>
      <c r="B489" s="11"/>
      <c r="C489" s="11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</row>
    <row r="490">
      <c r="A490" s="16"/>
      <c r="B490" s="11"/>
      <c r="C490" s="11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</row>
    <row r="491">
      <c r="A491" s="16"/>
      <c r="B491" s="11"/>
      <c r="C491" s="11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</row>
    <row r="492">
      <c r="A492" s="16"/>
      <c r="B492" s="11"/>
      <c r="C492" s="11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</row>
    <row r="493">
      <c r="A493" s="16"/>
      <c r="B493" s="11"/>
      <c r="C493" s="11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</row>
    <row r="494">
      <c r="A494" s="16"/>
      <c r="B494" s="11"/>
      <c r="C494" s="11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</row>
    <row r="495">
      <c r="A495" s="16"/>
      <c r="B495" s="11"/>
      <c r="C495" s="11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</row>
    <row r="496">
      <c r="A496" s="16"/>
      <c r="B496" s="11"/>
      <c r="C496" s="11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</row>
    <row r="497">
      <c r="A497" s="16"/>
      <c r="B497" s="11"/>
      <c r="C497" s="11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</row>
    <row r="498">
      <c r="A498" s="16"/>
      <c r="B498" s="11"/>
      <c r="C498" s="11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</row>
    <row r="499">
      <c r="A499" s="16"/>
      <c r="B499" s="11"/>
      <c r="C499" s="11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</row>
    <row r="500">
      <c r="A500" s="16"/>
      <c r="B500" s="11"/>
      <c r="C500" s="11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</row>
    <row r="501">
      <c r="A501" s="16"/>
      <c r="B501" s="11"/>
      <c r="C501" s="11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</row>
    <row r="502">
      <c r="A502" s="16"/>
      <c r="B502" s="11"/>
      <c r="C502" s="11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</row>
    <row r="503">
      <c r="A503" s="16"/>
      <c r="B503" s="11"/>
      <c r="C503" s="11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</row>
    <row r="504">
      <c r="A504" s="16"/>
      <c r="B504" s="11"/>
      <c r="C504" s="11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</row>
    <row r="505">
      <c r="A505" s="16"/>
      <c r="B505" s="11"/>
      <c r="C505" s="11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</row>
    <row r="506">
      <c r="A506" s="16"/>
      <c r="B506" s="11"/>
      <c r="C506" s="11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</row>
    <row r="507">
      <c r="A507" s="16"/>
      <c r="B507" s="11"/>
      <c r="C507" s="11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</row>
    <row r="508">
      <c r="A508" s="16"/>
      <c r="B508" s="11"/>
      <c r="C508" s="11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</row>
    <row r="509">
      <c r="A509" s="16"/>
      <c r="B509" s="11"/>
      <c r="C509" s="11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</row>
    <row r="510">
      <c r="A510" s="16"/>
      <c r="B510" s="11"/>
      <c r="C510" s="11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</row>
    <row r="511">
      <c r="A511" s="16"/>
      <c r="B511" s="11"/>
      <c r="C511" s="11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</row>
    <row r="512">
      <c r="A512" s="16"/>
      <c r="B512" s="11"/>
      <c r="C512" s="11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</row>
    <row r="513">
      <c r="A513" s="16"/>
      <c r="B513" s="11"/>
      <c r="C513" s="11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</row>
    <row r="514">
      <c r="A514" s="16"/>
      <c r="B514" s="11"/>
      <c r="C514" s="11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</row>
    <row r="515">
      <c r="A515" s="16"/>
      <c r="B515" s="11"/>
      <c r="C515" s="11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</row>
    <row r="516">
      <c r="A516" s="16"/>
      <c r="B516" s="11"/>
      <c r="C516" s="11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</row>
    <row r="517">
      <c r="A517" s="16"/>
      <c r="B517" s="11"/>
      <c r="C517" s="11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</row>
    <row r="518">
      <c r="A518" s="16"/>
      <c r="B518" s="11"/>
      <c r="C518" s="11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</row>
    <row r="519">
      <c r="A519" s="16"/>
      <c r="B519" s="11"/>
      <c r="C519" s="11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</row>
    <row r="520">
      <c r="A520" s="16"/>
      <c r="B520" s="11"/>
      <c r="C520" s="11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</row>
    <row r="521">
      <c r="A521" s="16"/>
      <c r="B521" s="11"/>
      <c r="C521" s="11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</row>
    <row r="522">
      <c r="A522" s="16"/>
      <c r="B522" s="11"/>
      <c r="C522" s="11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</row>
    <row r="523">
      <c r="A523" s="16"/>
      <c r="B523" s="11"/>
      <c r="C523" s="11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</row>
    <row r="524">
      <c r="A524" s="16"/>
      <c r="B524" s="11"/>
      <c r="C524" s="11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</row>
    <row r="525">
      <c r="A525" s="16"/>
      <c r="B525" s="11"/>
      <c r="C525" s="11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</row>
    <row r="526">
      <c r="A526" s="16"/>
      <c r="B526" s="11"/>
      <c r="C526" s="11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</row>
    <row r="527">
      <c r="A527" s="16"/>
      <c r="B527" s="11"/>
      <c r="C527" s="11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</row>
    <row r="528">
      <c r="A528" s="16"/>
      <c r="B528" s="11"/>
      <c r="C528" s="11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</row>
    <row r="529">
      <c r="A529" s="16"/>
      <c r="B529" s="11"/>
      <c r="C529" s="11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</row>
    <row r="530">
      <c r="A530" s="16"/>
      <c r="B530" s="11"/>
      <c r="C530" s="11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</row>
    <row r="531">
      <c r="A531" s="16"/>
      <c r="B531" s="11"/>
      <c r="C531" s="11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</row>
    <row r="532">
      <c r="A532" s="16"/>
      <c r="B532" s="11"/>
      <c r="C532" s="11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</row>
    <row r="533">
      <c r="A533" s="16"/>
      <c r="B533" s="11"/>
      <c r="C533" s="11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</row>
    <row r="534">
      <c r="A534" s="16"/>
      <c r="B534" s="11"/>
      <c r="C534" s="11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</row>
    <row r="535">
      <c r="A535" s="16"/>
      <c r="B535" s="11"/>
      <c r="C535" s="11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</row>
    <row r="536">
      <c r="A536" s="16"/>
      <c r="B536" s="11"/>
      <c r="C536" s="11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</row>
    <row r="537">
      <c r="A537" s="16"/>
      <c r="B537" s="11"/>
      <c r="C537" s="11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</row>
    <row r="538">
      <c r="A538" s="16"/>
      <c r="B538" s="11"/>
      <c r="C538" s="11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</row>
    <row r="539">
      <c r="A539" s="16"/>
      <c r="B539" s="11"/>
      <c r="C539" s="11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</row>
    <row r="540">
      <c r="A540" s="16"/>
      <c r="B540" s="11"/>
      <c r="C540" s="11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</row>
    <row r="541">
      <c r="A541" s="16"/>
      <c r="B541" s="11"/>
      <c r="C541" s="11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</row>
    <row r="542">
      <c r="A542" s="16"/>
      <c r="B542" s="11"/>
      <c r="C542" s="11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</row>
    <row r="543">
      <c r="A543" s="16"/>
      <c r="B543" s="11"/>
      <c r="C543" s="11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</row>
    <row r="544">
      <c r="A544" s="16"/>
      <c r="B544" s="11"/>
      <c r="C544" s="11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</row>
    <row r="545">
      <c r="A545" s="16"/>
      <c r="B545" s="11"/>
      <c r="C545" s="11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</row>
    <row r="546">
      <c r="A546" s="16"/>
      <c r="B546" s="11"/>
      <c r="C546" s="11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</row>
    <row r="547">
      <c r="A547" s="16"/>
      <c r="B547" s="11"/>
      <c r="C547" s="11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</row>
    <row r="548">
      <c r="A548" s="16"/>
      <c r="B548" s="11"/>
      <c r="C548" s="11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</row>
    <row r="549">
      <c r="A549" s="16"/>
      <c r="B549" s="11"/>
      <c r="C549" s="11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</row>
    <row r="550">
      <c r="A550" s="16"/>
      <c r="B550" s="11"/>
      <c r="C550" s="11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</row>
    <row r="551">
      <c r="A551" s="16"/>
      <c r="B551" s="11"/>
      <c r="C551" s="11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</row>
    <row r="552">
      <c r="A552" s="16"/>
      <c r="B552" s="11"/>
      <c r="C552" s="11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</row>
    <row r="553">
      <c r="A553" s="16"/>
      <c r="B553" s="11"/>
      <c r="C553" s="11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</row>
    <row r="554">
      <c r="A554" s="16"/>
      <c r="B554" s="11"/>
      <c r="C554" s="11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</row>
    <row r="555">
      <c r="A555" s="16"/>
      <c r="B555" s="11"/>
      <c r="C555" s="11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</row>
    <row r="556">
      <c r="A556" s="16"/>
      <c r="B556" s="11"/>
      <c r="C556" s="11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</row>
    <row r="557">
      <c r="A557" s="16"/>
      <c r="B557" s="11"/>
      <c r="C557" s="11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</row>
    <row r="558">
      <c r="A558" s="16"/>
      <c r="B558" s="11"/>
      <c r="C558" s="11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</row>
    <row r="559">
      <c r="A559" s="16"/>
      <c r="B559" s="11"/>
      <c r="C559" s="11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</row>
    <row r="560">
      <c r="A560" s="16"/>
      <c r="B560" s="11"/>
      <c r="C560" s="11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</row>
    <row r="561">
      <c r="A561" s="16"/>
      <c r="B561" s="11"/>
      <c r="C561" s="11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</row>
    <row r="562">
      <c r="A562" s="16"/>
      <c r="B562" s="11"/>
      <c r="C562" s="11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</row>
    <row r="563">
      <c r="A563" s="16"/>
      <c r="B563" s="11"/>
      <c r="C563" s="11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</row>
    <row r="564">
      <c r="A564" s="16"/>
      <c r="B564" s="11"/>
      <c r="C564" s="11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</row>
    <row r="565">
      <c r="A565" s="16"/>
      <c r="B565" s="11"/>
      <c r="C565" s="11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</row>
    <row r="566">
      <c r="A566" s="16"/>
      <c r="B566" s="11"/>
      <c r="C566" s="11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</row>
    <row r="567">
      <c r="A567" s="16"/>
      <c r="B567" s="11"/>
      <c r="C567" s="11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</row>
    <row r="568">
      <c r="A568" s="16"/>
      <c r="B568" s="11"/>
      <c r="C568" s="11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</row>
    <row r="569">
      <c r="A569" s="16"/>
      <c r="B569" s="11"/>
      <c r="C569" s="11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</row>
    <row r="570">
      <c r="A570" s="16"/>
      <c r="B570" s="11"/>
      <c r="C570" s="11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</row>
    <row r="571">
      <c r="A571" s="16"/>
      <c r="B571" s="11"/>
      <c r="C571" s="11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</row>
    <row r="572">
      <c r="A572" s="16"/>
      <c r="B572" s="11"/>
      <c r="C572" s="11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</row>
    <row r="573">
      <c r="A573" s="16"/>
      <c r="B573" s="11"/>
      <c r="C573" s="11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</row>
    <row r="574">
      <c r="A574" s="16"/>
      <c r="B574" s="11"/>
      <c r="C574" s="11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</row>
    <row r="575">
      <c r="A575" s="16"/>
      <c r="B575" s="11"/>
      <c r="C575" s="11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</row>
    <row r="576">
      <c r="A576" s="16"/>
      <c r="B576" s="11"/>
      <c r="C576" s="11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</row>
    <row r="577">
      <c r="A577" s="16"/>
      <c r="B577" s="11"/>
      <c r="C577" s="11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</row>
    <row r="578">
      <c r="A578" s="16"/>
      <c r="B578" s="11"/>
      <c r="C578" s="11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</row>
    <row r="579">
      <c r="A579" s="16"/>
      <c r="B579" s="11"/>
      <c r="C579" s="11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</row>
    <row r="580">
      <c r="A580" s="16"/>
      <c r="B580" s="11"/>
      <c r="C580" s="11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</row>
    <row r="581">
      <c r="A581" s="16"/>
      <c r="B581" s="11"/>
      <c r="C581" s="11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</row>
    <row r="582">
      <c r="A582" s="16"/>
      <c r="B582" s="11"/>
      <c r="C582" s="11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</row>
    <row r="583">
      <c r="A583" s="16"/>
      <c r="B583" s="11"/>
      <c r="C583" s="11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</row>
    <row r="584">
      <c r="A584" s="16"/>
      <c r="B584" s="11"/>
      <c r="C584" s="11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</row>
    <row r="585">
      <c r="A585" s="16"/>
      <c r="B585" s="11"/>
      <c r="C585" s="11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</row>
    <row r="586">
      <c r="A586" s="16"/>
      <c r="B586" s="11"/>
      <c r="C586" s="11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</row>
    <row r="587">
      <c r="A587" s="16"/>
      <c r="B587" s="11"/>
      <c r="C587" s="11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</row>
    <row r="588">
      <c r="A588" s="16"/>
      <c r="B588" s="11"/>
      <c r="C588" s="11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</row>
    <row r="589">
      <c r="A589" s="16"/>
      <c r="B589" s="11"/>
      <c r="C589" s="11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</row>
    <row r="590">
      <c r="A590" s="16"/>
      <c r="B590" s="11"/>
      <c r="C590" s="11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</row>
    <row r="591">
      <c r="A591" s="16"/>
      <c r="B591" s="11"/>
      <c r="C591" s="11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</row>
    <row r="592">
      <c r="A592" s="16"/>
      <c r="B592" s="11"/>
      <c r="C592" s="11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</row>
    <row r="593">
      <c r="A593" s="16"/>
      <c r="B593" s="11"/>
      <c r="C593" s="11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</row>
    <row r="594">
      <c r="A594" s="16"/>
      <c r="B594" s="11"/>
      <c r="C594" s="11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</row>
    <row r="595">
      <c r="A595" s="16"/>
      <c r="B595" s="11"/>
      <c r="C595" s="11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</row>
    <row r="596">
      <c r="A596" s="16"/>
      <c r="B596" s="11"/>
      <c r="C596" s="11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</row>
    <row r="597">
      <c r="A597" s="16"/>
      <c r="B597" s="11"/>
      <c r="C597" s="11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</row>
    <row r="598">
      <c r="A598" s="16"/>
      <c r="B598" s="11"/>
      <c r="C598" s="11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</row>
    <row r="599">
      <c r="A599" s="16"/>
      <c r="B599" s="11"/>
      <c r="C599" s="11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</row>
    <row r="600">
      <c r="A600" s="16"/>
      <c r="B600" s="11"/>
      <c r="C600" s="11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</row>
    <row r="601">
      <c r="A601" s="16"/>
      <c r="B601" s="11"/>
      <c r="C601" s="11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</row>
    <row r="602">
      <c r="A602" s="16"/>
      <c r="B602" s="11"/>
      <c r="C602" s="11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</row>
    <row r="603">
      <c r="A603" s="16"/>
      <c r="B603" s="11"/>
      <c r="C603" s="11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</row>
    <row r="604">
      <c r="A604" s="16"/>
      <c r="B604" s="11"/>
      <c r="C604" s="11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</row>
    <row r="605">
      <c r="A605" s="16"/>
      <c r="B605" s="11"/>
      <c r="C605" s="11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</row>
    <row r="606">
      <c r="A606" s="16"/>
      <c r="B606" s="11"/>
      <c r="C606" s="11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</row>
    <row r="607">
      <c r="A607" s="16"/>
      <c r="B607" s="11"/>
      <c r="C607" s="11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</row>
    <row r="608">
      <c r="A608" s="16"/>
      <c r="B608" s="11"/>
      <c r="C608" s="11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</row>
    <row r="609">
      <c r="A609" s="16"/>
      <c r="B609" s="11"/>
      <c r="C609" s="11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</row>
    <row r="610">
      <c r="A610" s="16"/>
      <c r="B610" s="11"/>
      <c r="C610" s="11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</row>
    <row r="611">
      <c r="A611" s="16"/>
      <c r="B611" s="11"/>
      <c r="C611" s="11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</row>
    <row r="612">
      <c r="A612" s="16"/>
      <c r="B612" s="11"/>
      <c r="C612" s="11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</row>
    <row r="613">
      <c r="A613" s="16"/>
      <c r="B613" s="11"/>
      <c r="C613" s="11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</row>
    <row r="614">
      <c r="A614" s="16"/>
      <c r="B614" s="11"/>
      <c r="C614" s="11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</row>
    <row r="615">
      <c r="A615" s="16"/>
      <c r="B615" s="11"/>
      <c r="C615" s="11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</row>
    <row r="616">
      <c r="A616" s="16"/>
      <c r="B616" s="11"/>
      <c r="C616" s="11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</row>
    <row r="617">
      <c r="A617" s="16"/>
      <c r="B617" s="11"/>
      <c r="C617" s="11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</row>
    <row r="618">
      <c r="A618" s="16"/>
      <c r="B618" s="11"/>
      <c r="C618" s="11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</row>
    <row r="619">
      <c r="A619" s="16"/>
      <c r="B619" s="11"/>
      <c r="C619" s="11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</row>
    <row r="620">
      <c r="A620" s="16"/>
      <c r="B620" s="11"/>
      <c r="C620" s="11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</row>
    <row r="621">
      <c r="A621" s="16"/>
      <c r="B621" s="11"/>
      <c r="C621" s="11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</row>
    <row r="622">
      <c r="A622" s="16"/>
      <c r="B622" s="11"/>
      <c r="C622" s="11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</row>
    <row r="623">
      <c r="A623" s="16"/>
      <c r="B623" s="11"/>
      <c r="C623" s="11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</row>
    <row r="624">
      <c r="A624" s="16"/>
      <c r="B624" s="11"/>
      <c r="C624" s="11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</row>
    <row r="625">
      <c r="A625" s="16"/>
      <c r="B625" s="11"/>
      <c r="C625" s="11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</row>
    <row r="626">
      <c r="A626" s="16"/>
      <c r="B626" s="11"/>
      <c r="C626" s="11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</row>
    <row r="627">
      <c r="A627" s="16"/>
      <c r="B627" s="11"/>
      <c r="C627" s="11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</row>
    <row r="628">
      <c r="A628" s="16"/>
      <c r="B628" s="11"/>
      <c r="C628" s="11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</row>
    <row r="629">
      <c r="A629" s="16"/>
      <c r="B629" s="11"/>
      <c r="C629" s="11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</row>
    <row r="630">
      <c r="A630" s="16"/>
      <c r="B630" s="11"/>
      <c r="C630" s="11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</row>
    <row r="631">
      <c r="A631" s="16"/>
      <c r="B631" s="11"/>
      <c r="C631" s="11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</row>
    <row r="632">
      <c r="A632" s="16"/>
      <c r="B632" s="11"/>
      <c r="C632" s="11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</row>
    <row r="633">
      <c r="A633" s="16"/>
      <c r="B633" s="11"/>
      <c r="C633" s="11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</row>
    <row r="634">
      <c r="A634" s="16"/>
      <c r="B634" s="11"/>
      <c r="C634" s="11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</row>
    <row r="635">
      <c r="A635" s="16"/>
      <c r="B635" s="11"/>
      <c r="C635" s="11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</row>
    <row r="636">
      <c r="A636" s="16"/>
      <c r="B636" s="11"/>
      <c r="C636" s="11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</row>
    <row r="637">
      <c r="A637" s="16"/>
      <c r="B637" s="11"/>
      <c r="C637" s="11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</row>
    <row r="638">
      <c r="A638" s="16"/>
      <c r="B638" s="11"/>
      <c r="C638" s="11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</row>
    <row r="639">
      <c r="A639" s="16"/>
      <c r="B639" s="11"/>
      <c r="C639" s="11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</row>
    <row r="640">
      <c r="A640" s="16"/>
      <c r="B640" s="11"/>
      <c r="C640" s="11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</row>
    <row r="641">
      <c r="A641" s="16"/>
      <c r="B641" s="11"/>
      <c r="C641" s="11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</row>
    <row r="642">
      <c r="A642" s="16"/>
      <c r="B642" s="11"/>
      <c r="C642" s="11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</row>
    <row r="643">
      <c r="A643" s="16"/>
      <c r="B643" s="11"/>
      <c r="C643" s="11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</row>
    <row r="644">
      <c r="A644" s="16"/>
      <c r="B644" s="11"/>
      <c r="C644" s="11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</row>
    <row r="645">
      <c r="A645" s="16"/>
      <c r="B645" s="11"/>
      <c r="C645" s="11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</row>
    <row r="646">
      <c r="A646" s="16"/>
      <c r="B646" s="11"/>
      <c r="C646" s="11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</row>
    <row r="647">
      <c r="A647" s="16"/>
      <c r="B647" s="11"/>
      <c r="C647" s="11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</row>
    <row r="648">
      <c r="A648" s="16"/>
      <c r="B648" s="11"/>
      <c r="C648" s="11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</row>
    <row r="649">
      <c r="A649" s="16"/>
      <c r="B649" s="11"/>
      <c r="C649" s="11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</row>
    <row r="650">
      <c r="A650" s="16"/>
      <c r="B650" s="11"/>
      <c r="C650" s="11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</row>
    <row r="651">
      <c r="A651" s="16"/>
      <c r="B651" s="11"/>
      <c r="C651" s="11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</row>
    <row r="652">
      <c r="A652" s="16"/>
      <c r="B652" s="11"/>
      <c r="C652" s="11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</row>
    <row r="653">
      <c r="A653" s="16"/>
      <c r="B653" s="11"/>
      <c r="C653" s="11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</row>
    <row r="654">
      <c r="A654" s="16"/>
      <c r="B654" s="11"/>
      <c r="C654" s="11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</row>
    <row r="655">
      <c r="A655" s="16"/>
      <c r="B655" s="11"/>
      <c r="C655" s="11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</row>
    <row r="656">
      <c r="A656" s="16"/>
      <c r="B656" s="11"/>
      <c r="C656" s="11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</row>
    <row r="657">
      <c r="A657" s="16"/>
      <c r="B657" s="11"/>
      <c r="C657" s="11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</row>
    <row r="658">
      <c r="A658" s="16"/>
      <c r="B658" s="11"/>
      <c r="C658" s="11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</row>
    <row r="659">
      <c r="A659" s="16"/>
      <c r="B659" s="11"/>
      <c r="C659" s="11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</row>
    <row r="660">
      <c r="A660" s="16"/>
      <c r="B660" s="11"/>
      <c r="C660" s="11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</row>
    <row r="661">
      <c r="A661" s="16"/>
      <c r="B661" s="11"/>
      <c r="C661" s="11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</row>
    <row r="662">
      <c r="A662" s="16"/>
      <c r="B662" s="11"/>
      <c r="C662" s="11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</row>
    <row r="663">
      <c r="A663" s="16"/>
      <c r="B663" s="11"/>
      <c r="C663" s="11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</row>
    <row r="664">
      <c r="A664" s="16"/>
      <c r="B664" s="11"/>
      <c r="C664" s="11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</row>
    <row r="665">
      <c r="A665" s="16"/>
      <c r="B665" s="11"/>
      <c r="C665" s="11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</row>
    <row r="666">
      <c r="A666" s="16"/>
      <c r="B666" s="11"/>
      <c r="C666" s="11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</row>
    <row r="667">
      <c r="A667" s="16"/>
      <c r="B667" s="11"/>
      <c r="C667" s="11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</row>
    <row r="668">
      <c r="A668" s="16"/>
      <c r="B668" s="11"/>
      <c r="C668" s="11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</row>
    <row r="669">
      <c r="A669" s="16"/>
      <c r="B669" s="11"/>
      <c r="C669" s="11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</row>
    <row r="670">
      <c r="A670" s="16"/>
      <c r="B670" s="11"/>
      <c r="C670" s="11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</row>
    <row r="671">
      <c r="A671" s="16"/>
      <c r="B671" s="11"/>
      <c r="C671" s="11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</row>
    <row r="672">
      <c r="A672" s="16"/>
      <c r="B672" s="11"/>
      <c r="C672" s="11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</row>
    <row r="673">
      <c r="A673" s="16"/>
      <c r="B673" s="11"/>
      <c r="C673" s="11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</row>
    <row r="674">
      <c r="A674" s="16"/>
      <c r="B674" s="11"/>
      <c r="C674" s="11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</row>
    <row r="675">
      <c r="A675" s="16"/>
      <c r="B675" s="11"/>
      <c r="C675" s="11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</row>
    <row r="676">
      <c r="A676" s="16"/>
      <c r="B676" s="11"/>
      <c r="C676" s="11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</row>
    <row r="677">
      <c r="A677" s="16"/>
      <c r="B677" s="11"/>
      <c r="C677" s="11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</row>
    <row r="678">
      <c r="A678" s="16"/>
      <c r="B678" s="11"/>
      <c r="C678" s="11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</row>
    <row r="679">
      <c r="A679" s="16"/>
      <c r="B679" s="11"/>
      <c r="C679" s="11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</row>
    <row r="680">
      <c r="A680" s="16"/>
      <c r="B680" s="11"/>
      <c r="C680" s="11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</row>
    <row r="681">
      <c r="A681" s="16"/>
      <c r="B681" s="11"/>
      <c r="C681" s="11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</row>
    <row r="682">
      <c r="A682" s="16"/>
      <c r="B682" s="11"/>
      <c r="C682" s="11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</row>
    <row r="683">
      <c r="A683" s="16"/>
      <c r="B683" s="11"/>
      <c r="C683" s="11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</row>
    <row r="684">
      <c r="A684" s="16"/>
      <c r="B684" s="11"/>
      <c r="C684" s="11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</row>
    <row r="685">
      <c r="A685" s="16"/>
      <c r="B685" s="11"/>
      <c r="C685" s="11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</row>
    <row r="686">
      <c r="A686" s="16"/>
      <c r="B686" s="11"/>
      <c r="C686" s="11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</row>
    <row r="687">
      <c r="A687" s="16"/>
      <c r="B687" s="11"/>
      <c r="C687" s="11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</row>
    <row r="688">
      <c r="A688" s="16"/>
      <c r="B688" s="11"/>
      <c r="C688" s="11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</row>
    <row r="689">
      <c r="A689" s="16"/>
      <c r="B689" s="11"/>
      <c r="C689" s="11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</row>
    <row r="690">
      <c r="A690" s="16"/>
      <c r="B690" s="11"/>
      <c r="C690" s="11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</row>
    <row r="691">
      <c r="A691" s="16"/>
      <c r="B691" s="11"/>
      <c r="C691" s="11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</row>
    <row r="692">
      <c r="A692" s="16"/>
      <c r="B692" s="11"/>
      <c r="C692" s="11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</row>
    <row r="693">
      <c r="A693" s="16"/>
      <c r="B693" s="11"/>
      <c r="C693" s="11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</row>
    <row r="694">
      <c r="A694" s="16"/>
      <c r="B694" s="11"/>
      <c r="C694" s="11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</row>
    <row r="695">
      <c r="A695" s="16"/>
      <c r="B695" s="11"/>
      <c r="C695" s="11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</row>
    <row r="696">
      <c r="A696" s="16"/>
      <c r="B696" s="11"/>
      <c r="C696" s="11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</row>
    <row r="697">
      <c r="A697" s="16"/>
      <c r="B697" s="11"/>
      <c r="C697" s="11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</row>
    <row r="698">
      <c r="A698" s="16"/>
      <c r="B698" s="11"/>
      <c r="C698" s="11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</row>
    <row r="699">
      <c r="A699" s="16"/>
      <c r="B699" s="11"/>
      <c r="C699" s="11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</row>
    <row r="700">
      <c r="A700" s="16"/>
      <c r="B700" s="11"/>
      <c r="C700" s="11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</row>
    <row r="701">
      <c r="A701" s="16"/>
      <c r="B701" s="11"/>
      <c r="C701" s="11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</row>
    <row r="702">
      <c r="A702" s="16"/>
      <c r="B702" s="11"/>
      <c r="C702" s="11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</row>
    <row r="703">
      <c r="A703" s="16"/>
      <c r="B703" s="11"/>
      <c r="C703" s="11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</row>
    <row r="704">
      <c r="A704" s="16"/>
      <c r="B704" s="11"/>
      <c r="C704" s="11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</row>
    <row r="705">
      <c r="A705" s="16"/>
      <c r="B705" s="11"/>
      <c r="C705" s="11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</row>
    <row r="706">
      <c r="A706" s="16"/>
      <c r="B706" s="11"/>
      <c r="C706" s="11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</row>
    <row r="707">
      <c r="A707" s="16"/>
      <c r="B707" s="11"/>
      <c r="C707" s="11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</row>
    <row r="708">
      <c r="A708" s="16"/>
      <c r="B708" s="11"/>
      <c r="C708" s="11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</row>
    <row r="709">
      <c r="A709" s="16"/>
      <c r="B709" s="11"/>
      <c r="C709" s="11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</row>
    <row r="710">
      <c r="A710" s="16"/>
      <c r="B710" s="11"/>
      <c r="C710" s="11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</row>
    <row r="711">
      <c r="A711" s="16"/>
      <c r="B711" s="11"/>
      <c r="C711" s="11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</row>
    <row r="712">
      <c r="A712" s="16"/>
      <c r="B712" s="11"/>
      <c r="C712" s="11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</row>
    <row r="713">
      <c r="A713" s="16"/>
      <c r="B713" s="11"/>
      <c r="C713" s="11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</row>
    <row r="714">
      <c r="A714" s="16"/>
      <c r="B714" s="11"/>
      <c r="C714" s="11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</row>
    <row r="715">
      <c r="A715" s="16"/>
      <c r="B715" s="11"/>
      <c r="C715" s="11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</row>
    <row r="716">
      <c r="A716" s="16"/>
      <c r="B716" s="11"/>
      <c r="C716" s="11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</row>
    <row r="717">
      <c r="A717" s="16"/>
      <c r="B717" s="11"/>
      <c r="C717" s="11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</row>
    <row r="718">
      <c r="A718" s="16"/>
      <c r="B718" s="11"/>
      <c r="C718" s="11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</row>
    <row r="719">
      <c r="A719" s="16"/>
      <c r="B719" s="11"/>
      <c r="C719" s="11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</row>
    <row r="720">
      <c r="A720" s="16"/>
      <c r="B720" s="11"/>
      <c r="C720" s="11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</row>
    <row r="721">
      <c r="A721" s="16"/>
      <c r="B721" s="11"/>
      <c r="C721" s="11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</row>
    <row r="722">
      <c r="A722" s="16"/>
      <c r="B722" s="11"/>
      <c r="C722" s="11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</row>
    <row r="723">
      <c r="A723" s="16"/>
      <c r="B723" s="11"/>
      <c r="C723" s="11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</row>
    <row r="724">
      <c r="A724" s="16"/>
      <c r="B724" s="11"/>
      <c r="C724" s="11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</row>
    <row r="725">
      <c r="A725" s="16"/>
      <c r="B725" s="11"/>
      <c r="C725" s="11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</row>
    <row r="726">
      <c r="A726" s="16"/>
      <c r="B726" s="11"/>
      <c r="C726" s="11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</row>
    <row r="727">
      <c r="A727" s="16"/>
      <c r="B727" s="11"/>
      <c r="C727" s="11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</row>
    <row r="728">
      <c r="A728" s="16"/>
      <c r="B728" s="11"/>
      <c r="C728" s="11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</row>
    <row r="729">
      <c r="A729" s="16"/>
      <c r="B729" s="11"/>
      <c r="C729" s="11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</row>
    <row r="730">
      <c r="A730" s="16"/>
      <c r="B730" s="11"/>
      <c r="C730" s="11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</row>
    <row r="731">
      <c r="A731" s="16"/>
      <c r="B731" s="11"/>
      <c r="C731" s="11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</row>
    <row r="732">
      <c r="A732" s="16"/>
      <c r="B732" s="11"/>
      <c r="C732" s="11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</row>
    <row r="733">
      <c r="A733" s="16"/>
      <c r="B733" s="11"/>
      <c r="C733" s="11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</row>
    <row r="734">
      <c r="A734" s="16"/>
      <c r="B734" s="11"/>
      <c r="C734" s="11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</row>
    <row r="735">
      <c r="A735" s="16"/>
      <c r="B735" s="11"/>
      <c r="C735" s="11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</row>
    <row r="736">
      <c r="A736" s="16"/>
      <c r="B736" s="11"/>
      <c r="C736" s="11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</row>
    <row r="737">
      <c r="A737" s="16"/>
      <c r="B737" s="11"/>
      <c r="C737" s="11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</row>
    <row r="738">
      <c r="A738" s="16"/>
      <c r="B738" s="11"/>
      <c r="C738" s="11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</row>
    <row r="739">
      <c r="A739" s="16"/>
      <c r="B739" s="11"/>
      <c r="C739" s="11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</row>
    <row r="740">
      <c r="A740" s="16"/>
      <c r="B740" s="11"/>
      <c r="C740" s="11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</row>
    <row r="741">
      <c r="A741" s="16"/>
      <c r="B741" s="11"/>
      <c r="C741" s="11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</row>
    <row r="742">
      <c r="A742" s="16"/>
      <c r="B742" s="11"/>
      <c r="C742" s="11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</row>
    <row r="743">
      <c r="A743" s="16"/>
      <c r="B743" s="11"/>
      <c r="C743" s="11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</row>
    <row r="744">
      <c r="A744" s="16"/>
      <c r="B744" s="11"/>
      <c r="C744" s="11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</row>
    <row r="745">
      <c r="A745" s="16"/>
      <c r="B745" s="11"/>
      <c r="C745" s="11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</row>
    <row r="746">
      <c r="A746" s="16"/>
      <c r="B746" s="11"/>
      <c r="C746" s="11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</row>
    <row r="747">
      <c r="A747" s="16"/>
      <c r="B747" s="11"/>
      <c r="C747" s="11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</row>
    <row r="748">
      <c r="A748" s="16"/>
      <c r="B748" s="11"/>
      <c r="C748" s="11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</row>
    <row r="749">
      <c r="A749" s="16"/>
      <c r="B749" s="11"/>
      <c r="C749" s="11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</row>
    <row r="750">
      <c r="A750" s="16"/>
      <c r="B750" s="11"/>
      <c r="C750" s="11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</row>
    <row r="751">
      <c r="A751" s="16"/>
      <c r="B751" s="11"/>
      <c r="C751" s="11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</row>
    <row r="752">
      <c r="A752" s="16"/>
      <c r="B752" s="11"/>
      <c r="C752" s="11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</row>
    <row r="753">
      <c r="A753" s="16"/>
      <c r="B753" s="11"/>
      <c r="C753" s="11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</row>
    <row r="754">
      <c r="A754" s="16"/>
      <c r="B754" s="11"/>
      <c r="C754" s="11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</row>
    <row r="755">
      <c r="A755" s="16"/>
      <c r="B755" s="11"/>
      <c r="C755" s="11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</row>
    <row r="756">
      <c r="A756" s="16"/>
      <c r="B756" s="11"/>
      <c r="C756" s="11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</row>
    <row r="757">
      <c r="A757" s="16"/>
      <c r="B757" s="11"/>
      <c r="C757" s="11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</row>
    <row r="758">
      <c r="A758" s="16"/>
      <c r="B758" s="11"/>
      <c r="C758" s="11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</row>
    <row r="759">
      <c r="A759" s="16"/>
      <c r="B759" s="11"/>
      <c r="C759" s="11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</row>
    <row r="760">
      <c r="A760" s="16"/>
      <c r="B760" s="11"/>
      <c r="C760" s="11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</row>
    <row r="761">
      <c r="A761" s="16"/>
      <c r="B761" s="11"/>
      <c r="C761" s="11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</row>
    <row r="762">
      <c r="A762" s="16"/>
      <c r="B762" s="11"/>
      <c r="C762" s="11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</row>
    <row r="763">
      <c r="A763" s="16"/>
      <c r="B763" s="11"/>
      <c r="C763" s="11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</row>
    <row r="764">
      <c r="A764" s="16"/>
      <c r="B764" s="11"/>
      <c r="C764" s="11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</row>
    <row r="765">
      <c r="A765" s="16"/>
      <c r="B765" s="11"/>
      <c r="C765" s="11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</row>
    <row r="766">
      <c r="A766" s="16"/>
      <c r="B766" s="11"/>
      <c r="C766" s="11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</row>
    <row r="767">
      <c r="A767" s="16"/>
      <c r="B767" s="11"/>
      <c r="C767" s="11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</row>
    <row r="768">
      <c r="A768" s="16"/>
      <c r="B768" s="11"/>
      <c r="C768" s="11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</row>
    <row r="769">
      <c r="A769" s="16"/>
      <c r="B769" s="11"/>
      <c r="C769" s="11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</row>
    <row r="770">
      <c r="A770" s="16"/>
      <c r="B770" s="11"/>
      <c r="C770" s="11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</row>
    <row r="771">
      <c r="A771" s="16"/>
      <c r="B771" s="11"/>
      <c r="C771" s="11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</row>
    <row r="772">
      <c r="A772" s="16"/>
      <c r="B772" s="11"/>
      <c r="C772" s="11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</row>
    <row r="773">
      <c r="A773" s="16"/>
      <c r="B773" s="11"/>
      <c r="C773" s="11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</row>
    <row r="774">
      <c r="A774" s="16"/>
      <c r="B774" s="11"/>
      <c r="C774" s="11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</row>
    <row r="775">
      <c r="A775" s="16"/>
      <c r="B775" s="11"/>
      <c r="C775" s="11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</row>
    <row r="776">
      <c r="A776" s="16"/>
      <c r="B776" s="11"/>
      <c r="C776" s="11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</row>
    <row r="777">
      <c r="A777" s="16"/>
      <c r="B777" s="11"/>
      <c r="C777" s="11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</row>
    <row r="778">
      <c r="A778" s="16"/>
      <c r="B778" s="11"/>
      <c r="C778" s="11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</row>
    <row r="779">
      <c r="A779" s="16"/>
      <c r="B779" s="11"/>
      <c r="C779" s="11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</row>
    <row r="780">
      <c r="A780" s="16"/>
      <c r="B780" s="11"/>
      <c r="C780" s="11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</row>
    <row r="781">
      <c r="A781" s="16"/>
      <c r="B781" s="11"/>
      <c r="C781" s="11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</row>
    <row r="782">
      <c r="A782" s="16"/>
      <c r="B782" s="11"/>
      <c r="C782" s="11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</row>
    <row r="783">
      <c r="A783" s="16"/>
      <c r="B783" s="11"/>
      <c r="C783" s="11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</row>
    <row r="784">
      <c r="A784" s="16"/>
      <c r="B784" s="11"/>
      <c r="C784" s="11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</row>
    <row r="785">
      <c r="A785" s="16"/>
      <c r="B785" s="11"/>
      <c r="C785" s="11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</row>
    <row r="786">
      <c r="A786" s="16"/>
      <c r="B786" s="11"/>
      <c r="C786" s="11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</row>
    <row r="787">
      <c r="A787" s="16"/>
      <c r="B787" s="11"/>
      <c r="C787" s="11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</row>
    <row r="788">
      <c r="A788" s="16"/>
      <c r="B788" s="11"/>
      <c r="C788" s="11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</row>
    <row r="789">
      <c r="A789" s="16"/>
      <c r="B789" s="11"/>
      <c r="C789" s="11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</row>
    <row r="790">
      <c r="A790" s="16"/>
      <c r="B790" s="11"/>
      <c r="C790" s="11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</row>
    <row r="791">
      <c r="A791" s="16"/>
      <c r="B791" s="11"/>
      <c r="C791" s="11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</row>
    <row r="792">
      <c r="A792" s="16"/>
      <c r="B792" s="11"/>
      <c r="C792" s="11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</row>
    <row r="793">
      <c r="A793" s="16"/>
      <c r="B793" s="11"/>
      <c r="C793" s="11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</row>
    <row r="794">
      <c r="A794" s="16"/>
      <c r="B794" s="11"/>
      <c r="C794" s="11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</row>
    <row r="795">
      <c r="A795" s="16"/>
      <c r="B795" s="11"/>
      <c r="C795" s="11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</row>
    <row r="796">
      <c r="A796" s="16"/>
      <c r="B796" s="11"/>
      <c r="C796" s="11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</row>
    <row r="797">
      <c r="A797" s="16"/>
      <c r="B797" s="11"/>
      <c r="C797" s="11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</row>
    <row r="798">
      <c r="A798" s="16"/>
      <c r="B798" s="11"/>
      <c r="C798" s="11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</row>
    <row r="799">
      <c r="A799" s="16"/>
      <c r="B799" s="11"/>
      <c r="C799" s="11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</row>
    <row r="800">
      <c r="A800" s="16"/>
      <c r="B800" s="11"/>
      <c r="C800" s="11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</row>
    <row r="801">
      <c r="A801" s="16"/>
      <c r="B801" s="11"/>
      <c r="C801" s="11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</row>
    <row r="802">
      <c r="A802" s="16"/>
      <c r="B802" s="11"/>
      <c r="C802" s="11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</row>
    <row r="803">
      <c r="A803" s="16"/>
      <c r="B803" s="11"/>
      <c r="C803" s="11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</row>
    <row r="804">
      <c r="A804" s="16"/>
      <c r="B804" s="11"/>
      <c r="C804" s="11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</row>
    <row r="805">
      <c r="A805" s="16"/>
      <c r="B805" s="11"/>
      <c r="C805" s="11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</row>
    <row r="806">
      <c r="A806" s="16"/>
      <c r="B806" s="11"/>
      <c r="C806" s="11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</row>
    <row r="807">
      <c r="A807" s="16"/>
      <c r="B807" s="11"/>
      <c r="C807" s="11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</row>
    <row r="808">
      <c r="A808" s="16"/>
      <c r="B808" s="11"/>
      <c r="C808" s="11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</row>
    <row r="809">
      <c r="A809" s="16"/>
      <c r="B809" s="11"/>
      <c r="C809" s="11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</row>
    <row r="810">
      <c r="A810" s="16"/>
      <c r="B810" s="11"/>
      <c r="C810" s="11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</row>
    <row r="811">
      <c r="A811" s="16"/>
      <c r="B811" s="11"/>
      <c r="C811" s="11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</row>
    <row r="812">
      <c r="A812" s="16"/>
      <c r="B812" s="11"/>
      <c r="C812" s="11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</row>
    <row r="813">
      <c r="A813" s="16"/>
      <c r="B813" s="11"/>
      <c r="C813" s="11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</row>
    <row r="814">
      <c r="A814" s="16"/>
      <c r="B814" s="11"/>
      <c r="C814" s="11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</row>
    <row r="815">
      <c r="A815" s="16"/>
      <c r="B815" s="11"/>
      <c r="C815" s="11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</row>
    <row r="816">
      <c r="A816" s="16"/>
      <c r="B816" s="11"/>
      <c r="C816" s="11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</row>
    <row r="817">
      <c r="A817" s="16"/>
      <c r="B817" s="11"/>
      <c r="C817" s="11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</row>
    <row r="818">
      <c r="A818" s="16"/>
      <c r="B818" s="11"/>
      <c r="C818" s="11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</row>
    <row r="819">
      <c r="A819" s="16"/>
      <c r="B819" s="11"/>
      <c r="C819" s="11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</row>
    <row r="820">
      <c r="A820" s="16"/>
      <c r="B820" s="11"/>
      <c r="C820" s="11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</row>
    <row r="821">
      <c r="A821" s="16"/>
      <c r="B821" s="11"/>
      <c r="C821" s="11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</row>
    <row r="822">
      <c r="A822" s="16"/>
      <c r="B822" s="11"/>
      <c r="C822" s="11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</row>
    <row r="823">
      <c r="A823" s="16"/>
      <c r="B823" s="11"/>
      <c r="C823" s="11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</row>
    <row r="824">
      <c r="A824" s="16"/>
      <c r="B824" s="11"/>
      <c r="C824" s="11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</row>
    <row r="825">
      <c r="A825" s="16"/>
      <c r="B825" s="11"/>
      <c r="C825" s="11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</row>
    <row r="826">
      <c r="A826" s="16"/>
      <c r="B826" s="11"/>
      <c r="C826" s="11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</row>
    <row r="827">
      <c r="A827" s="16"/>
      <c r="B827" s="11"/>
      <c r="C827" s="11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</row>
    <row r="828">
      <c r="A828" s="16"/>
      <c r="B828" s="11"/>
      <c r="C828" s="11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</row>
    <row r="829">
      <c r="A829" s="16"/>
      <c r="B829" s="11"/>
      <c r="C829" s="11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</row>
    <row r="830">
      <c r="A830" s="16"/>
      <c r="B830" s="11"/>
      <c r="C830" s="11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</row>
    <row r="831">
      <c r="A831" s="16"/>
      <c r="B831" s="11"/>
      <c r="C831" s="11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</row>
    <row r="832">
      <c r="A832" s="16"/>
      <c r="B832" s="11"/>
      <c r="C832" s="11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</row>
    <row r="833">
      <c r="A833" s="16"/>
      <c r="B833" s="11"/>
      <c r="C833" s="11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</row>
    <row r="834">
      <c r="A834" s="16"/>
      <c r="B834" s="11"/>
      <c r="C834" s="11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</row>
    <row r="835">
      <c r="A835" s="16"/>
      <c r="B835" s="11"/>
      <c r="C835" s="11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</row>
    <row r="836">
      <c r="A836" s="16"/>
      <c r="B836" s="11"/>
      <c r="C836" s="11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</row>
    <row r="837">
      <c r="A837" s="16"/>
      <c r="B837" s="11"/>
      <c r="C837" s="11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</row>
    <row r="838">
      <c r="A838" s="16"/>
      <c r="B838" s="11"/>
      <c r="C838" s="11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</row>
    <row r="839">
      <c r="A839" s="16"/>
      <c r="B839" s="11"/>
      <c r="C839" s="11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</row>
    <row r="840">
      <c r="A840" s="16"/>
      <c r="B840" s="11"/>
      <c r="C840" s="11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</row>
    <row r="841">
      <c r="A841" s="16"/>
      <c r="B841" s="11"/>
      <c r="C841" s="11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</row>
    <row r="842">
      <c r="A842" s="16"/>
      <c r="B842" s="11"/>
      <c r="C842" s="11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</row>
    <row r="843">
      <c r="A843" s="16"/>
      <c r="B843" s="11"/>
      <c r="C843" s="11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</row>
    <row r="844">
      <c r="A844" s="16"/>
      <c r="B844" s="11"/>
      <c r="C844" s="11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</row>
    <row r="845">
      <c r="A845" s="16"/>
      <c r="B845" s="11"/>
      <c r="C845" s="11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</row>
    <row r="846">
      <c r="A846" s="16"/>
      <c r="B846" s="11"/>
      <c r="C846" s="11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</row>
    <row r="847">
      <c r="A847" s="16"/>
      <c r="B847" s="11"/>
      <c r="C847" s="11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</row>
    <row r="848">
      <c r="A848" s="16"/>
      <c r="B848" s="11"/>
      <c r="C848" s="11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</row>
    <row r="849">
      <c r="A849" s="16"/>
      <c r="B849" s="11"/>
      <c r="C849" s="11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</row>
    <row r="850">
      <c r="A850" s="16"/>
      <c r="B850" s="11"/>
      <c r="C850" s="11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</row>
    <row r="851">
      <c r="A851" s="16"/>
      <c r="B851" s="11"/>
      <c r="C851" s="11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</row>
    <row r="852">
      <c r="A852" s="16"/>
      <c r="B852" s="11"/>
      <c r="C852" s="11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</row>
    <row r="853">
      <c r="A853" s="16"/>
      <c r="B853" s="11"/>
      <c r="C853" s="11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</row>
    <row r="854">
      <c r="A854" s="16"/>
      <c r="B854" s="11"/>
      <c r="C854" s="11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</row>
    <row r="855">
      <c r="A855" s="16"/>
      <c r="B855" s="11"/>
      <c r="C855" s="11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</row>
    <row r="856">
      <c r="A856" s="16"/>
      <c r="B856" s="11"/>
      <c r="C856" s="11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</row>
    <row r="857">
      <c r="A857" s="16"/>
      <c r="B857" s="11"/>
      <c r="C857" s="11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</row>
    <row r="858">
      <c r="A858" s="16"/>
      <c r="B858" s="11"/>
      <c r="C858" s="11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</row>
    <row r="859">
      <c r="A859" s="16"/>
      <c r="B859" s="11"/>
      <c r="C859" s="11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</row>
    <row r="860">
      <c r="A860" s="16"/>
      <c r="B860" s="11"/>
      <c r="C860" s="11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</row>
    <row r="861">
      <c r="A861" s="16"/>
      <c r="B861" s="11"/>
      <c r="C861" s="11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</row>
    <row r="862">
      <c r="A862" s="16"/>
      <c r="B862" s="11"/>
      <c r="C862" s="11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</row>
    <row r="863">
      <c r="A863" s="16"/>
      <c r="B863" s="11"/>
      <c r="C863" s="11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</row>
    <row r="864">
      <c r="A864" s="16"/>
      <c r="B864" s="11"/>
      <c r="C864" s="11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</row>
    <row r="865">
      <c r="A865" s="16"/>
      <c r="B865" s="11"/>
      <c r="C865" s="11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</row>
    <row r="866">
      <c r="A866" s="16"/>
      <c r="B866" s="11"/>
      <c r="C866" s="11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</row>
    <row r="867">
      <c r="A867" s="16"/>
      <c r="B867" s="11"/>
      <c r="C867" s="11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</row>
    <row r="868">
      <c r="A868" s="16"/>
      <c r="B868" s="11"/>
      <c r="C868" s="11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</row>
    <row r="869">
      <c r="A869" s="16"/>
      <c r="B869" s="11"/>
      <c r="C869" s="11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</row>
    <row r="870">
      <c r="A870" s="16"/>
      <c r="B870" s="11"/>
      <c r="C870" s="11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</row>
    <row r="871">
      <c r="A871" s="16"/>
      <c r="B871" s="11"/>
      <c r="C871" s="11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</row>
    <row r="872">
      <c r="A872" s="16"/>
      <c r="B872" s="11"/>
      <c r="C872" s="11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</row>
    <row r="873">
      <c r="A873" s="16"/>
      <c r="B873" s="11"/>
      <c r="C873" s="11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</row>
    <row r="874">
      <c r="A874" s="16"/>
      <c r="B874" s="11"/>
      <c r="C874" s="11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</row>
    <row r="875">
      <c r="A875" s="16"/>
      <c r="B875" s="11"/>
      <c r="C875" s="11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</row>
    <row r="876">
      <c r="A876" s="16"/>
      <c r="B876" s="11"/>
      <c r="C876" s="11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</row>
    <row r="877">
      <c r="A877" s="16"/>
      <c r="B877" s="11"/>
      <c r="C877" s="11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</row>
    <row r="878">
      <c r="A878" s="16"/>
      <c r="B878" s="11"/>
      <c r="C878" s="11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</row>
    <row r="879">
      <c r="A879" s="16"/>
      <c r="B879" s="11"/>
      <c r="C879" s="11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</row>
    <row r="880">
      <c r="A880" s="16"/>
      <c r="B880" s="11"/>
      <c r="C880" s="11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</row>
    <row r="881">
      <c r="A881" s="16"/>
      <c r="B881" s="11"/>
      <c r="C881" s="11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</row>
    <row r="882">
      <c r="A882" s="16"/>
      <c r="B882" s="11"/>
      <c r="C882" s="11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</row>
    <row r="883">
      <c r="A883" s="16"/>
      <c r="B883" s="11"/>
      <c r="C883" s="11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</row>
    <row r="884">
      <c r="A884" s="16"/>
      <c r="B884" s="11"/>
      <c r="C884" s="11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</row>
    <row r="885">
      <c r="A885" s="16"/>
      <c r="B885" s="11"/>
      <c r="C885" s="11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</row>
    <row r="886">
      <c r="A886" s="16"/>
      <c r="B886" s="11"/>
      <c r="C886" s="11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</row>
    <row r="887">
      <c r="A887" s="16"/>
      <c r="B887" s="11"/>
      <c r="C887" s="11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</row>
    <row r="888">
      <c r="A888" s="16"/>
      <c r="B888" s="11"/>
      <c r="C888" s="11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</row>
    <row r="889">
      <c r="A889" s="16"/>
      <c r="B889" s="11"/>
      <c r="C889" s="11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</row>
    <row r="890">
      <c r="A890" s="16"/>
      <c r="B890" s="11"/>
      <c r="C890" s="11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</row>
    <row r="891">
      <c r="A891" s="16"/>
      <c r="B891" s="11"/>
      <c r="C891" s="11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</row>
    <row r="892">
      <c r="A892" s="16"/>
      <c r="B892" s="11"/>
      <c r="C892" s="11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</row>
    <row r="893">
      <c r="A893" s="16"/>
      <c r="B893" s="11"/>
      <c r="C893" s="11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</row>
    <row r="894">
      <c r="A894" s="16"/>
      <c r="B894" s="11"/>
      <c r="C894" s="11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</row>
    <row r="895">
      <c r="A895" s="16"/>
      <c r="B895" s="11"/>
      <c r="C895" s="11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</row>
    <row r="896">
      <c r="A896" s="16"/>
      <c r="B896" s="11"/>
      <c r="C896" s="11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</row>
    <row r="897">
      <c r="A897" s="16"/>
      <c r="B897" s="11"/>
      <c r="C897" s="11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</row>
    <row r="898">
      <c r="A898" s="16"/>
      <c r="B898" s="11"/>
      <c r="C898" s="11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</row>
    <row r="899">
      <c r="A899" s="16"/>
      <c r="B899" s="11"/>
      <c r="C899" s="11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</row>
    <row r="900">
      <c r="A900" s="16"/>
      <c r="B900" s="11"/>
      <c r="C900" s="11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</row>
    <row r="901">
      <c r="A901" s="16"/>
      <c r="B901" s="11"/>
      <c r="C901" s="11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</row>
    <row r="902">
      <c r="A902" s="16"/>
      <c r="B902" s="11"/>
      <c r="C902" s="11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</row>
    <row r="903">
      <c r="A903" s="16"/>
      <c r="B903" s="11"/>
      <c r="C903" s="11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</row>
    <row r="904">
      <c r="A904" s="16"/>
      <c r="B904" s="11"/>
      <c r="C904" s="11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</row>
    <row r="905">
      <c r="A905" s="16"/>
      <c r="B905" s="11"/>
      <c r="C905" s="11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</row>
    <row r="906">
      <c r="A906" s="16"/>
      <c r="B906" s="11"/>
      <c r="C906" s="11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</row>
    <row r="907">
      <c r="A907" s="16"/>
      <c r="B907" s="11"/>
      <c r="C907" s="11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</row>
    <row r="908">
      <c r="A908" s="16"/>
      <c r="B908" s="11"/>
      <c r="C908" s="11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</row>
    <row r="909">
      <c r="A909" s="16"/>
      <c r="B909" s="11"/>
      <c r="C909" s="11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</row>
    <row r="910">
      <c r="A910" s="16"/>
      <c r="B910" s="11"/>
      <c r="C910" s="11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</row>
    <row r="911">
      <c r="A911" s="16"/>
      <c r="B911" s="11"/>
      <c r="C911" s="11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</row>
    <row r="912">
      <c r="A912" s="16"/>
      <c r="B912" s="11"/>
      <c r="C912" s="11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</row>
    <row r="913">
      <c r="A913" s="16"/>
      <c r="B913" s="11"/>
      <c r="C913" s="11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</row>
    <row r="914">
      <c r="A914" s="16"/>
      <c r="B914" s="11"/>
      <c r="C914" s="11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</row>
    <row r="915">
      <c r="A915" s="16"/>
      <c r="B915" s="11"/>
      <c r="C915" s="11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</row>
    <row r="916">
      <c r="A916" s="16"/>
      <c r="B916" s="11"/>
      <c r="C916" s="11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</row>
    <row r="917">
      <c r="A917" s="16"/>
      <c r="B917" s="11"/>
      <c r="C917" s="11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</row>
    <row r="918">
      <c r="A918" s="16"/>
      <c r="B918" s="11"/>
      <c r="C918" s="11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</row>
    <row r="919">
      <c r="A919" s="16"/>
      <c r="B919" s="11"/>
      <c r="C919" s="11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</row>
    <row r="920">
      <c r="A920" s="16"/>
      <c r="B920" s="11"/>
      <c r="C920" s="11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</row>
    <row r="921">
      <c r="A921" s="16"/>
      <c r="B921" s="11"/>
      <c r="C921" s="11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</row>
    <row r="922">
      <c r="A922" s="16"/>
      <c r="B922" s="11"/>
      <c r="C922" s="11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</row>
    <row r="923">
      <c r="A923" s="16"/>
      <c r="B923" s="11"/>
      <c r="C923" s="11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</row>
    <row r="924">
      <c r="A924" s="16"/>
      <c r="B924" s="11"/>
      <c r="C924" s="11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</row>
    <row r="925">
      <c r="A925" s="16"/>
      <c r="B925" s="11"/>
      <c r="C925" s="11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</row>
    <row r="926">
      <c r="A926" s="16"/>
      <c r="B926" s="11"/>
      <c r="C926" s="11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</row>
    <row r="927">
      <c r="A927" s="16"/>
      <c r="B927" s="11"/>
      <c r="C927" s="11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</row>
    <row r="928">
      <c r="A928" s="16"/>
      <c r="B928" s="11"/>
      <c r="C928" s="11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</row>
    <row r="929">
      <c r="A929" s="16"/>
      <c r="B929" s="11"/>
      <c r="C929" s="11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</row>
    <row r="930">
      <c r="A930" s="16"/>
      <c r="B930" s="11"/>
      <c r="C930" s="11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</row>
    <row r="931">
      <c r="A931" s="16"/>
      <c r="B931" s="11"/>
      <c r="C931" s="11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</row>
    <row r="932">
      <c r="A932" s="16"/>
      <c r="B932" s="11"/>
      <c r="C932" s="11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</row>
    <row r="933">
      <c r="A933" s="16"/>
      <c r="B933" s="11"/>
      <c r="C933" s="11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</row>
    <row r="934">
      <c r="A934" s="16"/>
      <c r="B934" s="11"/>
      <c r="C934" s="11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</row>
    <row r="935">
      <c r="A935" s="16"/>
      <c r="B935" s="11"/>
      <c r="C935" s="11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</row>
    <row r="936">
      <c r="A936" s="16"/>
      <c r="B936" s="11"/>
      <c r="C936" s="11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</row>
    <row r="937">
      <c r="A937" s="16"/>
      <c r="B937" s="11"/>
      <c r="C937" s="11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</row>
    <row r="938">
      <c r="A938" s="16"/>
      <c r="B938" s="11"/>
      <c r="C938" s="11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</row>
    <row r="939">
      <c r="A939" s="16"/>
      <c r="B939" s="11"/>
      <c r="C939" s="11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</row>
    <row r="940">
      <c r="A940" s="16"/>
      <c r="B940" s="11"/>
      <c r="C940" s="11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</row>
    <row r="941">
      <c r="A941" s="16"/>
      <c r="B941" s="11"/>
      <c r="C941" s="11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</row>
    <row r="942">
      <c r="A942" s="16"/>
      <c r="B942" s="11"/>
      <c r="C942" s="11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</row>
    <row r="943">
      <c r="A943" s="16"/>
      <c r="B943" s="11"/>
      <c r="C943" s="11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</row>
    <row r="944">
      <c r="A944" s="16"/>
      <c r="B944" s="11"/>
      <c r="C944" s="11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</row>
    <row r="945">
      <c r="A945" s="16"/>
      <c r="B945" s="11"/>
      <c r="C945" s="11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</row>
    <row r="946">
      <c r="A946" s="16"/>
      <c r="B946" s="11"/>
      <c r="C946" s="11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</row>
    <row r="947">
      <c r="A947" s="16"/>
      <c r="B947" s="11"/>
      <c r="C947" s="11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</row>
    <row r="948">
      <c r="A948" s="16"/>
      <c r="B948" s="11"/>
      <c r="C948" s="11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</row>
    <row r="949">
      <c r="A949" s="16"/>
      <c r="B949" s="11"/>
      <c r="C949" s="11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</row>
    <row r="950">
      <c r="A950" s="16"/>
      <c r="B950" s="11"/>
      <c r="C950" s="11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</row>
    <row r="951">
      <c r="A951" s="16"/>
      <c r="B951" s="11"/>
      <c r="C951" s="11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</row>
    <row r="952">
      <c r="A952" s="16"/>
      <c r="B952" s="11"/>
      <c r="C952" s="11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</row>
    <row r="953">
      <c r="A953" s="16"/>
      <c r="B953" s="11"/>
      <c r="C953" s="11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</row>
    <row r="954">
      <c r="A954" s="16"/>
      <c r="B954" s="11"/>
      <c r="C954" s="11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</row>
    <row r="955">
      <c r="A955" s="16"/>
      <c r="B955" s="11"/>
      <c r="C955" s="11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</row>
    <row r="956">
      <c r="A956" s="16"/>
      <c r="B956" s="11"/>
      <c r="C956" s="11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</row>
    <row r="957">
      <c r="A957" s="16"/>
      <c r="B957" s="11"/>
      <c r="C957" s="11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Col="1"/>
  <cols>
    <col customWidth="1" min="1" max="1" width="12.29"/>
    <col customWidth="1" min="2" max="2" width="10.57"/>
    <col customWidth="1" min="3" max="3" width="9.29"/>
    <col collapsed="1" customWidth="1" min="4" max="4" width="11.0"/>
    <col customWidth="1" hidden="1" min="5" max="5" width="11.57" outlineLevel="1"/>
    <col customWidth="1" hidden="1" min="6" max="6" width="12.0" outlineLevel="1"/>
    <col customWidth="1" hidden="1" min="7" max="7" width="11.29" outlineLevel="1"/>
    <col customWidth="1" hidden="1" min="8" max="9" width="10.71" outlineLevel="1"/>
    <col customWidth="1" hidden="1" min="10" max="10" width="10.86" outlineLevel="1"/>
    <col customWidth="1" min="11" max="11" width="5.0"/>
    <col customWidth="1" min="12" max="13" width="5.0" outlineLevel="1"/>
    <col customWidth="1" min="14" max="16" width="7.29" outlineLevel="1"/>
    <col customWidth="1" min="17" max="18" width="8.0" outlineLevel="1"/>
    <col customWidth="1" min="19" max="19" width="7.29"/>
    <col customWidth="1" min="20" max="26" width="7.29" outlineLevel="1"/>
    <col customWidth="1" min="27" max="27" width="7.29"/>
    <col customWidth="1" min="28" max="34" width="7.29" outlineLevel="1"/>
  </cols>
  <sheetData>
    <row r="1">
      <c r="A1" s="18"/>
      <c r="B1" s="18"/>
      <c r="C1" s="18"/>
      <c r="D1" s="18"/>
      <c r="E1" s="19"/>
      <c r="F1" s="19"/>
      <c r="G1" s="19"/>
      <c r="H1" s="19"/>
      <c r="I1" s="19"/>
      <c r="J1" s="19"/>
      <c r="K1" s="20">
        <v>2025.0</v>
      </c>
      <c r="L1" s="21"/>
      <c r="M1" s="22"/>
      <c r="N1" s="20">
        <v>2023.0</v>
      </c>
      <c r="O1" s="21"/>
      <c r="P1" s="21"/>
      <c r="Q1" s="22"/>
      <c r="R1" s="23">
        <v>2025.0</v>
      </c>
      <c r="S1" s="20">
        <v>2025.0</v>
      </c>
      <c r="T1" s="21"/>
      <c r="U1" s="22"/>
      <c r="V1" s="20">
        <v>2023.0</v>
      </c>
      <c r="W1" s="21"/>
      <c r="X1" s="21"/>
      <c r="Y1" s="22"/>
      <c r="Z1" s="23">
        <v>2025.0</v>
      </c>
      <c r="AA1" s="20">
        <v>2025.0</v>
      </c>
      <c r="AB1" s="21"/>
      <c r="AC1" s="22"/>
      <c r="AD1" s="20">
        <v>2023.0</v>
      </c>
      <c r="AE1" s="21"/>
      <c r="AF1" s="21"/>
      <c r="AG1" s="22"/>
      <c r="AH1" s="23">
        <v>2025.0</v>
      </c>
    </row>
    <row r="2">
      <c r="A2" s="1" t="s">
        <v>0</v>
      </c>
      <c r="B2" s="1" t="s">
        <v>3</v>
      </c>
      <c r="C2" s="1" t="s">
        <v>4</v>
      </c>
      <c r="D2" s="1" t="s">
        <v>5</v>
      </c>
      <c r="E2" s="24" t="str">
        <f>concatenate(origem1, "-", origem2)</f>
        <v>#REF!</v>
      </c>
      <c r="F2" s="24" t="str">
        <f>concatenate(origem1, "-", origem3)</f>
        <v>#REF!</v>
      </c>
      <c r="G2" s="24" t="str">
        <f>concatenate(origem3, "-", origem1)</f>
        <v>#REF!</v>
      </c>
      <c r="H2" s="24" t="str">
        <f>concatenate(origem3, "-", origem2)</f>
        <v>#REF!</v>
      </c>
      <c r="I2" s="24" t="str">
        <f>concatenate(origem2, "-", origem3)</f>
        <v>#REF!</v>
      </c>
      <c r="J2" s="24" t="str">
        <f>concatenate(origem2, "-", origem1)</f>
        <v>#REF!</v>
      </c>
      <c r="K2" s="25" t="s">
        <v>9</v>
      </c>
      <c r="L2" s="25" t="s">
        <v>27</v>
      </c>
      <c r="M2" s="26" t="s">
        <v>28</v>
      </c>
      <c r="N2" s="27" t="s">
        <v>29</v>
      </c>
      <c r="O2" s="27" t="s">
        <v>30</v>
      </c>
      <c r="P2" s="27" t="s">
        <v>31</v>
      </c>
      <c r="Q2" s="27" t="s">
        <v>32</v>
      </c>
      <c r="R2" s="27" t="s">
        <v>32</v>
      </c>
      <c r="S2" s="28" t="s">
        <v>33</v>
      </c>
      <c r="T2" s="29" t="s">
        <v>34</v>
      </c>
      <c r="U2" s="30" t="s">
        <v>35</v>
      </c>
      <c r="V2" s="27" t="s">
        <v>29</v>
      </c>
      <c r="W2" s="27" t="s">
        <v>30</v>
      </c>
      <c r="X2" s="27" t="s">
        <v>31</v>
      </c>
      <c r="Y2" s="27" t="s">
        <v>32</v>
      </c>
      <c r="Z2" s="27" t="s">
        <v>32</v>
      </c>
      <c r="AA2" s="28" t="s">
        <v>36</v>
      </c>
      <c r="AB2" s="29" t="s">
        <v>37</v>
      </c>
      <c r="AC2" s="1" t="s">
        <v>38</v>
      </c>
      <c r="AD2" s="25" t="s">
        <v>39</v>
      </c>
      <c r="AE2" s="27" t="s">
        <v>40</v>
      </c>
      <c r="AF2" s="27" t="s">
        <v>41</v>
      </c>
      <c r="AG2" s="27" t="s">
        <v>42</v>
      </c>
      <c r="AH2" s="27" t="s">
        <v>42</v>
      </c>
    </row>
    <row r="3">
      <c r="A3" s="31">
        <v>45713.0</v>
      </c>
      <c r="B3" s="32" t="str">
        <f>IFERROR(__xludf.DUMMYFUNCTION("if(ISBETWEEN(C3,7,9),""manhã"",if(ISBETWEEN(C3,17,19),""tarde"",""""))"),"manhã")</f>
        <v>manhã</v>
      </c>
      <c r="C3" s="32">
        <v>7.0</v>
      </c>
      <c r="D3" s="33">
        <v>0.0</v>
      </c>
      <c r="E3" s="32">
        <v>17.0</v>
      </c>
      <c r="F3" s="32">
        <v>9.0</v>
      </c>
      <c r="G3" s="32">
        <v>2.0</v>
      </c>
      <c r="H3" s="32">
        <v>7.0</v>
      </c>
      <c r="I3" s="32">
        <v>3.0</v>
      </c>
      <c r="J3" s="32">
        <v>3.0</v>
      </c>
      <c r="K3" s="34">
        <f t="shared" ref="K3:K26" si="2">sum(E3:J3)</f>
        <v>41</v>
      </c>
      <c r="L3" s="34">
        <f t="shared" ref="L3:L26" si="3">E3+H3+I3+J3</f>
        <v>30</v>
      </c>
      <c r="M3" s="35">
        <f t="shared" ref="M3:M26" si="4">E3+F3+G3+J3</f>
        <v>31</v>
      </c>
      <c r="N3" s="36">
        <v>26.0</v>
      </c>
      <c r="O3" s="36">
        <v>64.0</v>
      </c>
      <c r="P3" s="36">
        <v>37.0</v>
      </c>
      <c r="Q3" s="36">
        <v>18.0</v>
      </c>
      <c r="R3" s="37">
        <v>15.0</v>
      </c>
      <c r="S3" s="34">
        <v>4.0</v>
      </c>
      <c r="T3" s="38">
        <f t="shared" ref="T3:T27" si="5">L3/K3*S3</f>
        <v>2.926829268</v>
      </c>
      <c r="U3" s="39">
        <f t="shared" ref="U3:U27" si="6">M3/K3*S3</f>
        <v>3.024390244</v>
      </c>
      <c r="V3" s="36">
        <v>2.0</v>
      </c>
      <c r="W3" s="36">
        <v>8.0</v>
      </c>
      <c r="X3" s="36">
        <v>3.0</v>
      </c>
      <c r="Y3" s="36">
        <v>2.0</v>
      </c>
      <c r="Z3" s="36">
        <v>1.0</v>
      </c>
      <c r="AA3" s="40">
        <f t="shared" ref="AA3:AH3" si="1">S3/K3</f>
        <v>0.09756097561</v>
      </c>
      <c r="AB3" s="41">
        <f t="shared" si="1"/>
        <v>0.09756097561</v>
      </c>
      <c r="AC3" s="42">
        <f t="shared" si="1"/>
        <v>0.09756097561</v>
      </c>
      <c r="AD3" s="40">
        <f t="shared" si="1"/>
        <v>0.07692307692</v>
      </c>
      <c r="AE3" s="42">
        <f t="shared" si="1"/>
        <v>0.125</v>
      </c>
      <c r="AF3" s="42">
        <f t="shared" si="1"/>
        <v>0.08108108108</v>
      </c>
      <c r="AG3" s="42">
        <f t="shared" si="1"/>
        <v>0.1111111111</v>
      </c>
      <c r="AH3" s="42">
        <f t="shared" si="1"/>
        <v>0.06666666667</v>
      </c>
    </row>
    <row r="4">
      <c r="A4" s="31">
        <v>45713.0</v>
      </c>
      <c r="B4" s="32" t="str">
        <f>IFERROR(__xludf.DUMMYFUNCTION("if(ISBETWEEN(C4,7,9),""manhã"",if(ISBETWEEN(C4,17,19),""tarde"",""""))"),"manhã")</f>
        <v>manhã</v>
      </c>
      <c r="C4" s="32">
        <v>7.0</v>
      </c>
      <c r="D4" s="32">
        <v>15.0</v>
      </c>
      <c r="E4" s="32">
        <v>17.0</v>
      </c>
      <c r="F4" s="32">
        <v>5.0</v>
      </c>
      <c r="G4" s="32">
        <v>4.0</v>
      </c>
      <c r="H4" s="32">
        <v>5.0</v>
      </c>
      <c r="I4" s="32">
        <v>0.0</v>
      </c>
      <c r="J4" s="32">
        <v>2.0</v>
      </c>
      <c r="K4" s="34">
        <f t="shared" si="2"/>
        <v>33</v>
      </c>
      <c r="L4" s="34">
        <f t="shared" si="3"/>
        <v>24</v>
      </c>
      <c r="M4" s="35">
        <f t="shared" si="4"/>
        <v>28</v>
      </c>
      <c r="N4" s="36">
        <v>31.0</v>
      </c>
      <c r="O4" s="36">
        <v>76.0</v>
      </c>
      <c r="P4" s="36">
        <v>34.0</v>
      </c>
      <c r="Q4" s="36">
        <v>20.0</v>
      </c>
      <c r="R4" s="43">
        <v>25.0</v>
      </c>
      <c r="S4" s="34">
        <v>7.0</v>
      </c>
      <c r="T4" s="38">
        <f t="shared" si="5"/>
        <v>5.090909091</v>
      </c>
      <c r="U4" s="39">
        <f t="shared" si="6"/>
        <v>5.939393939</v>
      </c>
      <c r="V4" s="36">
        <v>3.0</v>
      </c>
      <c r="W4" s="36">
        <v>11.0</v>
      </c>
      <c r="X4" s="36">
        <v>4.0</v>
      </c>
      <c r="Y4" s="36">
        <v>4.0</v>
      </c>
      <c r="Z4" s="36">
        <v>2.0</v>
      </c>
      <c r="AA4" s="40">
        <f t="shared" ref="AA4:AH4" si="7">S4/K4</f>
        <v>0.2121212121</v>
      </c>
      <c r="AB4" s="41">
        <f t="shared" si="7"/>
        <v>0.2121212121</v>
      </c>
      <c r="AC4" s="42">
        <f t="shared" si="7"/>
        <v>0.2121212121</v>
      </c>
      <c r="AD4" s="40">
        <f t="shared" si="7"/>
        <v>0.09677419355</v>
      </c>
      <c r="AE4" s="42">
        <f t="shared" si="7"/>
        <v>0.1447368421</v>
      </c>
      <c r="AF4" s="42">
        <f t="shared" si="7"/>
        <v>0.1176470588</v>
      </c>
      <c r="AG4" s="42">
        <f t="shared" si="7"/>
        <v>0.2</v>
      </c>
      <c r="AH4" s="42">
        <f t="shared" si="7"/>
        <v>0.08</v>
      </c>
    </row>
    <row r="5">
      <c r="A5" s="31">
        <v>45713.0</v>
      </c>
      <c r="B5" s="32" t="str">
        <f>IFERROR(__xludf.DUMMYFUNCTION("if(ISBETWEEN(C5,7,9),""manhã"",if(ISBETWEEN(C5,17,19),""tarde"",""""))"),"manhã")</f>
        <v>manhã</v>
      </c>
      <c r="C5" s="32">
        <v>7.0</v>
      </c>
      <c r="D5" s="32">
        <v>30.0</v>
      </c>
      <c r="E5" s="32">
        <v>14.0</v>
      </c>
      <c r="F5" s="32">
        <v>9.0</v>
      </c>
      <c r="G5" s="32">
        <v>1.0</v>
      </c>
      <c r="H5" s="32">
        <v>10.0</v>
      </c>
      <c r="I5" s="32">
        <v>3.0</v>
      </c>
      <c r="J5" s="32">
        <v>2.0</v>
      </c>
      <c r="K5" s="34">
        <f t="shared" si="2"/>
        <v>39</v>
      </c>
      <c r="L5" s="34">
        <f t="shared" si="3"/>
        <v>29</v>
      </c>
      <c r="M5" s="35">
        <f t="shared" si="4"/>
        <v>26</v>
      </c>
      <c r="N5" s="36">
        <v>30.0</v>
      </c>
      <c r="O5" s="36">
        <v>73.0</v>
      </c>
      <c r="P5" s="36">
        <v>72.0</v>
      </c>
      <c r="Q5" s="36">
        <v>34.0</v>
      </c>
      <c r="R5" s="37">
        <v>19.0</v>
      </c>
      <c r="S5" s="34">
        <v>5.0</v>
      </c>
      <c r="T5" s="38">
        <f t="shared" si="5"/>
        <v>3.717948718</v>
      </c>
      <c r="U5" s="39">
        <f t="shared" si="6"/>
        <v>3.333333333</v>
      </c>
      <c r="V5" s="36">
        <v>1.0</v>
      </c>
      <c r="W5" s="36">
        <v>8.0</v>
      </c>
      <c r="X5" s="36">
        <v>5.0</v>
      </c>
      <c r="Y5" s="36">
        <v>4.0</v>
      </c>
      <c r="Z5" s="36">
        <v>3.0</v>
      </c>
      <c r="AA5" s="40">
        <f t="shared" ref="AA5:AH5" si="8">S5/K5</f>
        <v>0.1282051282</v>
      </c>
      <c r="AB5" s="41">
        <f t="shared" si="8"/>
        <v>0.1282051282</v>
      </c>
      <c r="AC5" s="42">
        <f t="shared" si="8"/>
        <v>0.1282051282</v>
      </c>
      <c r="AD5" s="40">
        <f t="shared" si="8"/>
        <v>0.03333333333</v>
      </c>
      <c r="AE5" s="42">
        <f t="shared" si="8"/>
        <v>0.1095890411</v>
      </c>
      <c r="AF5" s="42">
        <f t="shared" si="8"/>
        <v>0.06944444444</v>
      </c>
      <c r="AG5" s="42">
        <f t="shared" si="8"/>
        <v>0.1176470588</v>
      </c>
      <c r="AH5" s="42">
        <f t="shared" si="8"/>
        <v>0.1578947368</v>
      </c>
    </row>
    <row r="6">
      <c r="A6" s="31">
        <v>45713.0</v>
      </c>
      <c r="B6" s="32" t="str">
        <f>IFERROR(__xludf.DUMMYFUNCTION("if(ISBETWEEN(C6,7,9),""manhã"",if(ISBETWEEN(C6,17,19),""tarde"",""""))"),"manhã")</f>
        <v>manhã</v>
      </c>
      <c r="C6" s="32">
        <v>7.0</v>
      </c>
      <c r="D6" s="32">
        <v>45.0</v>
      </c>
      <c r="E6" s="32">
        <v>16.0</v>
      </c>
      <c r="F6" s="32">
        <v>2.0</v>
      </c>
      <c r="G6" s="32">
        <v>5.0</v>
      </c>
      <c r="H6" s="32">
        <v>2.0</v>
      </c>
      <c r="I6" s="32">
        <v>3.0</v>
      </c>
      <c r="J6" s="32">
        <v>3.0</v>
      </c>
      <c r="K6" s="34">
        <f t="shared" si="2"/>
        <v>31</v>
      </c>
      <c r="L6" s="34">
        <f t="shared" si="3"/>
        <v>24</v>
      </c>
      <c r="M6" s="35">
        <f t="shared" si="4"/>
        <v>26</v>
      </c>
      <c r="N6" s="36">
        <v>29.0</v>
      </c>
      <c r="O6" s="36">
        <v>76.0</v>
      </c>
      <c r="P6" s="36">
        <v>38.0</v>
      </c>
      <c r="Q6" s="36">
        <v>28.0</v>
      </c>
      <c r="R6" s="43">
        <v>18.0</v>
      </c>
      <c r="S6" s="34">
        <v>7.0</v>
      </c>
      <c r="T6" s="38">
        <f t="shared" si="5"/>
        <v>5.419354839</v>
      </c>
      <c r="U6" s="39">
        <f t="shared" si="6"/>
        <v>5.870967742</v>
      </c>
      <c r="V6" s="36">
        <v>1.0</v>
      </c>
      <c r="W6" s="36">
        <v>17.0</v>
      </c>
      <c r="X6" s="36">
        <v>10.0</v>
      </c>
      <c r="Y6" s="36">
        <v>1.0</v>
      </c>
      <c r="Z6" s="36">
        <v>1.0</v>
      </c>
      <c r="AA6" s="40">
        <f t="shared" ref="AA6:AH6" si="9">S6/K6</f>
        <v>0.2258064516</v>
      </c>
      <c r="AB6" s="41">
        <f t="shared" si="9"/>
        <v>0.2258064516</v>
      </c>
      <c r="AC6" s="42">
        <f t="shared" si="9"/>
        <v>0.2258064516</v>
      </c>
      <c r="AD6" s="40">
        <f t="shared" si="9"/>
        <v>0.03448275862</v>
      </c>
      <c r="AE6" s="42">
        <f t="shared" si="9"/>
        <v>0.2236842105</v>
      </c>
      <c r="AF6" s="42">
        <f t="shared" si="9"/>
        <v>0.2631578947</v>
      </c>
      <c r="AG6" s="42">
        <f t="shared" si="9"/>
        <v>0.03571428571</v>
      </c>
      <c r="AH6" s="42">
        <f t="shared" si="9"/>
        <v>0.05555555556</v>
      </c>
    </row>
    <row r="7">
      <c r="A7" s="31">
        <v>45713.0</v>
      </c>
      <c r="B7" s="32" t="str">
        <f>IFERROR(__xludf.DUMMYFUNCTION("if(ISBETWEEN(C7,7,9),""manhã"",if(ISBETWEEN(C7,17,19),""tarde"",""""))"),"manhã")</f>
        <v>manhã</v>
      </c>
      <c r="C7" s="32">
        <v>8.0</v>
      </c>
      <c r="D7" s="33">
        <v>0.0</v>
      </c>
      <c r="E7" s="32">
        <v>14.0</v>
      </c>
      <c r="F7" s="32">
        <v>10.0</v>
      </c>
      <c r="G7" s="32">
        <v>4.0</v>
      </c>
      <c r="H7" s="32">
        <v>5.0</v>
      </c>
      <c r="I7" s="32">
        <v>0.0</v>
      </c>
      <c r="J7" s="32">
        <v>2.0</v>
      </c>
      <c r="K7" s="34">
        <f t="shared" si="2"/>
        <v>35</v>
      </c>
      <c r="L7" s="34">
        <f t="shared" si="3"/>
        <v>21</v>
      </c>
      <c r="M7" s="35">
        <f t="shared" si="4"/>
        <v>30</v>
      </c>
      <c r="N7" s="36">
        <v>20.0</v>
      </c>
      <c r="O7" s="36">
        <v>46.0</v>
      </c>
      <c r="P7" s="36">
        <v>36.0</v>
      </c>
      <c r="Q7" s="36">
        <v>32.0</v>
      </c>
      <c r="R7" s="37">
        <v>21.0</v>
      </c>
      <c r="S7" s="34">
        <v>4.0</v>
      </c>
      <c r="T7" s="38">
        <f t="shared" si="5"/>
        <v>2.4</v>
      </c>
      <c r="U7" s="39">
        <f t="shared" si="6"/>
        <v>3.428571429</v>
      </c>
      <c r="V7" s="36">
        <v>1.0</v>
      </c>
      <c r="W7" s="36">
        <v>5.0</v>
      </c>
      <c r="X7" s="36">
        <v>7.0</v>
      </c>
      <c r="Y7" s="36">
        <v>2.0</v>
      </c>
      <c r="Z7" s="36">
        <v>1.0</v>
      </c>
      <c r="AA7" s="40">
        <f t="shared" ref="AA7:AH7" si="10">S7/K7</f>
        <v>0.1142857143</v>
      </c>
      <c r="AB7" s="41">
        <f t="shared" si="10"/>
        <v>0.1142857143</v>
      </c>
      <c r="AC7" s="42">
        <f t="shared" si="10"/>
        <v>0.1142857143</v>
      </c>
      <c r="AD7" s="40">
        <f t="shared" si="10"/>
        <v>0.05</v>
      </c>
      <c r="AE7" s="42">
        <f t="shared" si="10"/>
        <v>0.1086956522</v>
      </c>
      <c r="AF7" s="42">
        <f t="shared" si="10"/>
        <v>0.1944444444</v>
      </c>
      <c r="AG7" s="42">
        <f t="shared" si="10"/>
        <v>0.0625</v>
      </c>
      <c r="AH7" s="42">
        <f t="shared" si="10"/>
        <v>0.04761904762</v>
      </c>
    </row>
    <row r="8">
      <c r="A8" s="31">
        <v>45713.0</v>
      </c>
      <c r="B8" s="32" t="str">
        <f>IFERROR(__xludf.DUMMYFUNCTION("if(ISBETWEEN(C8,7,9),""manhã"",if(ISBETWEEN(C8,17,19),""tarde"",""""))"),"manhã")</f>
        <v>manhã</v>
      </c>
      <c r="C8" s="32">
        <v>8.0</v>
      </c>
      <c r="D8" s="32">
        <v>15.0</v>
      </c>
      <c r="E8" s="32">
        <v>14.0</v>
      </c>
      <c r="F8" s="32">
        <v>4.0</v>
      </c>
      <c r="G8" s="32">
        <v>6.0</v>
      </c>
      <c r="H8" s="32">
        <v>6.0</v>
      </c>
      <c r="I8" s="32">
        <v>3.0</v>
      </c>
      <c r="J8" s="32">
        <v>0.0</v>
      </c>
      <c r="K8" s="34">
        <f t="shared" si="2"/>
        <v>33</v>
      </c>
      <c r="L8" s="34">
        <f t="shared" si="3"/>
        <v>23</v>
      </c>
      <c r="M8" s="35">
        <f t="shared" si="4"/>
        <v>24</v>
      </c>
      <c r="N8" s="36">
        <v>11.0</v>
      </c>
      <c r="O8" s="36">
        <v>49.0</v>
      </c>
      <c r="P8" s="36">
        <v>42.0</v>
      </c>
      <c r="Q8" s="36">
        <v>18.0</v>
      </c>
      <c r="R8" s="43">
        <v>14.0</v>
      </c>
      <c r="S8" s="34">
        <v>3.0</v>
      </c>
      <c r="T8" s="38">
        <f t="shared" si="5"/>
        <v>2.090909091</v>
      </c>
      <c r="U8" s="39">
        <f t="shared" si="6"/>
        <v>2.181818182</v>
      </c>
      <c r="V8" s="36">
        <v>0.0</v>
      </c>
      <c r="W8" s="36">
        <v>11.0</v>
      </c>
      <c r="X8" s="36">
        <v>6.0</v>
      </c>
      <c r="Y8" s="36">
        <v>4.0</v>
      </c>
      <c r="Z8" s="36">
        <v>3.0</v>
      </c>
      <c r="AA8" s="40">
        <f t="shared" ref="AA8:AH8" si="11">S8/K8</f>
        <v>0.09090909091</v>
      </c>
      <c r="AB8" s="41">
        <f t="shared" si="11"/>
        <v>0.09090909091</v>
      </c>
      <c r="AC8" s="42">
        <f t="shared" si="11"/>
        <v>0.09090909091</v>
      </c>
      <c r="AD8" s="40">
        <f t="shared" si="11"/>
        <v>0</v>
      </c>
      <c r="AE8" s="42">
        <f t="shared" si="11"/>
        <v>0.2244897959</v>
      </c>
      <c r="AF8" s="42">
        <f t="shared" si="11"/>
        <v>0.1428571429</v>
      </c>
      <c r="AG8" s="42">
        <f t="shared" si="11"/>
        <v>0.2222222222</v>
      </c>
      <c r="AH8" s="42">
        <f t="shared" si="11"/>
        <v>0.2142857143</v>
      </c>
    </row>
    <row r="9">
      <c r="A9" s="31">
        <v>45713.0</v>
      </c>
      <c r="B9" s="32" t="str">
        <f>IFERROR(__xludf.DUMMYFUNCTION("if(ISBETWEEN(C9,7,9),""manhã"",if(ISBETWEEN(C9,17,19),""tarde"",""""))"),"manhã")</f>
        <v>manhã</v>
      </c>
      <c r="C9" s="32">
        <v>8.0</v>
      </c>
      <c r="D9" s="32">
        <v>30.0</v>
      </c>
      <c r="E9" s="32">
        <v>12.0</v>
      </c>
      <c r="F9" s="32">
        <v>6.0</v>
      </c>
      <c r="G9" s="32">
        <v>4.0</v>
      </c>
      <c r="H9" s="32">
        <v>3.0</v>
      </c>
      <c r="I9" s="32">
        <v>0.0</v>
      </c>
      <c r="J9" s="32">
        <v>2.0</v>
      </c>
      <c r="K9" s="34">
        <f t="shared" si="2"/>
        <v>27</v>
      </c>
      <c r="L9" s="34">
        <f t="shared" si="3"/>
        <v>17</v>
      </c>
      <c r="M9" s="35">
        <f t="shared" si="4"/>
        <v>24</v>
      </c>
      <c r="N9" s="36">
        <v>17.0</v>
      </c>
      <c r="O9" s="36">
        <v>48.0</v>
      </c>
      <c r="P9" s="36">
        <v>37.0</v>
      </c>
      <c r="Q9" s="36">
        <v>26.0</v>
      </c>
      <c r="R9" s="37">
        <v>11.0</v>
      </c>
      <c r="S9" s="34">
        <v>6.0</v>
      </c>
      <c r="T9" s="38">
        <f t="shared" si="5"/>
        <v>3.777777778</v>
      </c>
      <c r="U9" s="39">
        <f t="shared" si="6"/>
        <v>5.333333333</v>
      </c>
      <c r="V9" s="36">
        <v>1.0</v>
      </c>
      <c r="W9" s="36">
        <v>8.0</v>
      </c>
      <c r="X9" s="36">
        <v>6.0</v>
      </c>
      <c r="Y9" s="36">
        <v>3.0</v>
      </c>
      <c r="Z9" s="36">
        <v>1.0</v>
      </c>
      <c r="AA9" s="40">
        <f t="shared" ref="AA9:AH9" si="12">S9/K9</f>
        <v>0.2222222222</v>
      </c>
      <c r="AB9" s="41">
        <f t="shared" si="12"/>
        <v>0.2222222222</v>
      </c>
      <c r="AC9" s="42">
        <f t="shared" si="12"/>
        <v>0.2222222222</v>
      </c>
      <c r="AD9" s="40">
        <f t="shared" si="12"/>
        <v>0.05882352941</v>
      </c>
      <c r="AE9" s="42">
        <f t="shared" si="12"/>
        <v>0.1666666667</v>
      </c>
      <c r="AF9" s="42">
        <f t="shared" si="12"/>
        <v>0.1621621622</v>
      </c>
      <c r="AG9" s="42">
        <f t="shared" si="12"/>
        <v>0.1153846154</v>
      </c>
      <c r="AH9" s="42">
        <f t="shared" si="12"/>
        <v>0.09090909091</v>
      </c>
    </row>
    <row r="10">
      <c r="A10" s="31">
        <v>45713.0</v>
      </c>
      <c r="B10" s="32" t="str">
        <f>IFERROR(__xludf.DUMMYFUNCTION("if(ISBETWEEN(C10,7,9),""manhã"",if(ISBETWEEN(C10,17,19),""tarde"",""""))"),"manhã")</f>
        <v>manhã</v>
      </c>
      <c r="C10" s="32">
        <v>8.0</v>
      </c>
      <c r="D10" s="32">
        <v>45.0</v>
      </c>
      <c r="E10" s="32">
        <v>16.0</v>
      </c>
      <c r="F10" s="32">
        <v>5.0</v>
      </c>
      <c r="G10" s="32">
        <v>3.0</v>
      </c>
      <c r="H10" s="32">
        <v>6.0</v>
      </c>
      <c r="I10" s="32">
        <v>0.0</v>
      </c>
      <c r="J10" s="32">
        <v>1.0</v>
      </c>
      <c r="K10" s="34">
        <f t="shared" si="2"/>
        <v>31</v>
      </c>
      <c r="L10" s="34">
        <f t="shared" si="3"/>
        <v>23</v>
      </c>
      <c r="M10" s="35">
        <f t="shared" si="4"/>
        <v>25</v>
      </c>
      <c r="N10" s="36">
        <v>18.0</v>
      </c>
      <c r="O10" s="36">
        <v>27.0</v>
      </c>
      <c r="P10" s="36">
        <v>28.0</v>
      </c>
      <c r="Q10" s="36">
        <v>19.0</v>
      </c>
      <c r="R10" s="43">
        <v>16.0</v>
      </c>
      <c r="S10" s="34">
        <v>5.0</v>
      </c>
      <c r="T10" s="38">
        <f t="shared" si="5"/>
        <v>3.709677419</v>
      </c>
      <c r="U10" s="39">
        <f t="shared" si="6"/>
        <v>4.032258065</v>
      </c>
      <c r="V10" s="36">
        <v>1.0</v>
      </c>
      <c r="W10" s="36">
        <v>7.0</v>
      </c>
      <c r="X10" s="36">
        <v>3.0</v>
      </c>
      <c r="Y10" s="36">
        <v>4.0</v>
      </c>
      <c r="Z10" s="36">
        <v>2.0</v>
      </c>
      <c r="AA10" s="40">
        <f t="shared" ref="AA10:AH10" si="13">S10/K10</f>
        <v>0.1612903226</v>
      </c>
      <c r="AB10" s="41">
        <f t="shared" si="13"/>
        <v>0.1612903226</v>
      </c>
      <c r="AC10" s="42">
        <f t="shared" si="13"/>
        <v>0.1612903226</v>
      </c>
      <c r="AD10" s="40">
        <f t="shared" si="13"/>
        <v>0.05555555556</v>
      </c>
      <c r="AE10" s="42">
        <f t="shared" si="13"/>
        <v>0.2592592593</v>
      </c>
      <c r="AF10" s="42">
        <f t="shared" si="13"/>
        <v>0.1071428571</v>
      </c>
      <c r="AG10" s="42">
        <f t="shared" si="13"/>
        <v>0.2105263158</v>
      </c>
      <c r="AH10" s="42">
        <f t="shared" si="13"/>
        <v>0.125</v>
      </c>
    </row>
    <row r="11">
      <c r="A11" s="31">
        <v>45713.0</v>
      </c>
      <c r="B11" s="32" t="str">
        <f>IFERROR(__xludf.DUMMYFUNCTION("if(ISBETWEEN(C11,7,9),""manhã"",if(ISBETWEEN(C11,17,19),""tarde"",""""))"),"manhã")</f>
        <v>manhã</v>
      </c>
      <c r="C11" s="32">
        <v>9.0</v>
      </c>
      <c r="D11" s="33">
        <v>0.0</v>
      </c>
      <c r="E11" s="32">
        <v>7.0</v>
      </c>
      <c r="F11" s="32">
        <v>3.0</v>
      </c>
      <c r="G11" s="32">
        <v>3.0</v>
      </c>
      <c r="H11" s="32">
        <v>2.0</v>
      </c>
      <c r="I11" s="32">
        <v>3.0</v>
      </c>
      <c r="J11" s="32">
        <v>0.0</v>
      </c>
      <c r="K11" s="34">
        <f t="shared" si="2"/>
        <v>18</v>
      </c>
      <c r="L11" s="34">
        <f t="shared" si="3"/>
        <v>12</v>
      </c>
      <c r="M11" s="35">
        <f t="shared" si="4"/>
        <v>13</v>
      </c>
      <c r="N11" s="36">
        <v>11.0</v>
      </c>
      <c r="O11" s="36">
        <v>33.0</v>
      </c>
      <c r="P11" s="36">
        <v>23.0</v>
      </c>
      <c r="Q11" s="36">
        <v>16.0</v>
      </c>
      <c r="R11" s="37">
        <v>13.0</v>
      </c>
      <c r="S11" s="34">
        <v>1.0</v>
      </c>
      <c r="T11" s="38">
        <f t="shared" si="5"/>
        <v>0.6666666667</v>
      </c>
      <c r="U11" s="39">
        <f t="shared" si="6"/>
        <v>0.7222222222</v>
      </c>
      <c r="V11" s="36">
        <v>1.0</v>
      </c>
      <c r="W11" s="36">
        <v>4.0</v>
      </c>
      <c r="X11" s="36">
        <v>5.0</v>
      </c>
      <c r="Y11" s="36">
        <v>2.0</v>
      </c>
      <c r="Z11" s="36">
        <v>2.0</v>
      </c>
      <c r="AA11" s="40">
        <f t="shared" ref="AA11:AH11" si="14">S11/K11</f>
        <v>0.05555555556</v>
      </c>
      <c r="AB11" s="41">
        <f t="shared" si="14"/>
        <v>0.05555555556</v>
      </c>
      <c r="AC11" s="42">
        <f t="shared" si="14"/>
        <v>0.05555555556</v>
      </c>
      <c r="AD11" s="40">
        <f t="shared" si="14"/>
        <v>0.09090909091</v>
      </c>
      <c r="AE11" s="42">
        <f t="shared" si="14"/>
        <v>0.1212121212</v>
      </c>
      <c r="AF11" s="42">
        <f t="shared" si="14"/>
        <v>0.2173913043</v>
      </c>
      <c r="AG11" s="42">
        <f t="shared" si="14"/>
        <v>0.125</v>
      </c>
      <c r="AH11" s="42">
        <f t="shared" si="14"/>
        <v>0.1538461538</v>
      </c>
    </row>
    <row r="12">
      <c r="A12" s="31">
        <v>45713.0</v>
      </c>
      <c r="B12" s="32" t="str">
        <f>IFERROR(__xludf.DUMMYFUNCTION("if(ISBETWEEN(C12,7,9),""manhã"",if(ISBETWEEN(C12,17,19),""tarde"",""""))"),"manhã")</f>
        <v>manhã</v>
      </c>
      <c r="C12" s="32">
        <v>9.0</v>
      </c>
      <c r="D12" s="32">
        <v>15.0</v>
      </c>
      <c r="E12" s="32">
        <v>8.0</v>
      </c>
      <c r="F12" s="32">
        <v>1.0</v>
      </c>
      <c r="G12" s="32">
        <v>3.0</v>
      </c>
      <c r="H12" s="32">
        <v>3.0</v>
      </c>
      <c r="I12" s="32">
        <v>0.0</v>
      </c>
      <c r="J12" s="32">
        <v>3.0</v>
      </c>
      <c r="K12" s="34">
        <f t="shared" si="2"/>
        <v>18</v>
      </c>
      <c r="L12" s="34">
        <f t="shared" si="3"/>
        <v>14</v>
      </c>
      <c r="M12" s="35">
        <f t="shared" si="4"/>
        <v>15</v>
      </c>
      <c r="N12" s="36">
        <v>12.0</v>
      </c>
      <c r="O12" s="36">
        <v>37.0</v>
      </c>
      <c r="P12" s="36">
        <v>26.0</v>
      </c>
      <c r="Q12" s="36">
        <v>18.0</v>
      </c>
      <c r="R12" s="43">
        <v>14.0</v>
      </c>
      <c r="S12" s="34">
        <v>2.0</v>
      </c>
      <c r="T12" s="38">
        <f t="shared" si="5"/>
        <v>1.555555556</v>
      </c>
      <c r="U12" s="39">
        <f t="shared" si="6"/>
        <v>1.666666667</v>
      </c>
      <c r="V12" s="36">
        <v>1.0</v>
      </c>
      <c r="W12" s="36">
        <v>4.0</v>
      </c>
      <c r="X12" s="36">
        <v>3.0</v>
      </c>
      <c r="Y12" s="36">
        <v>4.0</v>
      </c>
      <c r="Z12" s="36">
        <v>0.0</v>
      </c>
      <c r="AA12" s="40">
        <f t="shared" ref="AA12:AH12" si="15">S12/K12</f>
        <v>0.1111111111</v>
      </c>
      <c r="AB12" s="41">
        <f t="shared" si="15"/>
        <v>0.1111111111</v>
      </c>
      <c r="AC12" s="42">
        <f t="shared" si="15"/>
        <v>0.1111111111</v>
      </c>
      <c r="AD12" s="40">
        <f t="shared" si="15"/>
        <v>0.08333333333</v>
      </c>
      <c r="AE12" s="42">
        <f t="shared" si="15"/>
        <v>0.1081081081</v>
      </c>
      <c r="AF12" s="42">
        <f t="shared" si="15"/>
        <v>0.1153846154</v>
      </c>
      <c r="AG12" s="42">
        <f t="shared" si="15"/>
        <v>0.2222222222</v>
      </c>
      <c r="AH12" s="42">
        <f t="shared" si="15"/>
        <v>0</v>
      </c>
    </row>
    <row r="13">
      <c r="A13" s="31">
        <v>45713.0</v>
      </c>
      <c r="B13" s="32" t="str">
        <f>IFERROR(__xludf.DUMMYFUNCTION("if(ISBETWEEN(C13,7,9),""manhã"",if(ISBETWEEN(C13,17,19),""tarde"",""""))"),"manhã")</f>
        <v>manhã</v>
      </c>
      <c r="C13" s="32">
        <v>9.0</v>
      </c>
      <c r="D13" s="32">
        <v>30.0</v>
      </c>
      <c r="E13" s="32">
        <v>9.0</v>
      </c>
      <c r="F13" s="32">
        <v>4.0</v>
      </c>
      <c r="G13" s="32">
        <v>1.0</v>
      </c>
      <c r="H13" s="32">
        <v>1.0</v>
      </c>
      <c r="I13" s="32">
        <v>0.0</v>
      </c>
      <c r="J13" s="32">
        <v>2.0</v>
      </c>
      <c r="K13" s="34">
        <f t="shared" si="2"/>
        <v>17</v>
      </c>
      <c r="L13" s="34">
        <f t="shared" si="3"/>
        <v>12</v>
      </c>
      <c r="M13" s="35">
        <f t="shared" si="4"/>
        <v>16</v>
      </c>
      <c r="N13" s="36">
        <v>8.0</v>
      </c>
      <c r="O13" s="36">
        <v>31.0</v>
      </c>
      <c r="P13" s="36">
        <v>20.0</v>
      </c>
      <c r="Q13" s="36">
        <v>12.0</v>
      </c>
      <c r="R13" s="37">
        <v>10.0</v>
      </c>
      <c r="S13" s="34">
        <v>3.0</v>
      </c>
      <c r="T13" s="38">
        <f t="shared" si="5"/>
        <v>2.117647059</v>
      </c>
      <c r="U13" s="39">
        <f t="shared" si="6"/>
        <v>2.823529412</v>
      </c>
      <c r="V13" s="36">
        <v>0.0</v>
      </c>
      <c r="W13" s="36">
        <v>1.0</v>
      </c>
      <c r="X13" s="36">
        <v>7.0</v>
      </c>
      <c r="Y13" s="36">
        <v>1.0</v>
      </c>
      <c r="Z13" s="36">
        <v>1.0</v>
      </c>
      <c r="AA13" s="40">
        <f t="shared" ref="AA13:AH13" si="16">S13/K13</f>
        <v>0.1764705882</v>
      </c>
      <c r="AB13" s="41">
        <f t="shared" si="16"/>
        <v>0.1764705882</v>
      </c>
      <c r="AC13" s="42">
        <f t="shared" si="16"/>
        <v>0.1764705882</v>
      </c>
      <c r="AD13" s="40">
        <f t="shared" si="16"/>
        <v>0</v>
      </c>
      <c r="AE13" s="42">
        <f t="shared" si="16"/>
        <v>0.03225806452</v>
      </c>
      <c r="AF13" s="42">
        <f t="shared" si="16"/>
        <v>0.35</v>
      </c>
      <c r="AG13" s="42">
        <f t="shared" si="16"/>
        <v>0.08333333333</v>
      </c>
      <c r="AH13" s="42">
        <f t="shared" si="16"/>
        <v>0.1</v>
      </c>
    </row>
    <row r="14">
      <c r="A14" s="31">
        <v>45713.0</v>
      </c>
      <c r="B14" s="32" t="str">
        <f>IFERROR(__xludf.DUMMYFUNCTION("if(ISBETWEEN(C14,7,9),""manhã"",if(ISBETWEEN(C14,17,19),""tarde"",""""))"),"manhã")</f>
        <v>manhã</v>
      </c>
      <c r="C14" s="32">
        <v>9.0</v>
      </c>
      <c r="D14" s="32">
        <v>45.0</v>
      </c>
      <c r="E14" s="32">
        <v>5.0</v>
      </c>
      <c r="F14" s="32">
        <v>4.0</v>
      </c>
      <c r="G14" s="32">
        <v>2.0</v>
      </c>
      <c r="H14" s="32">
        <v>1.0</v>
      </c>
      <c r="I14" s="32">
        <v>0.0</v>
      </c>
      <c r="J14" s="32">
        <v>2.0</v>
      </c>
      <c r="K14" s="34">
        <f t="shared" si="2"/>
        <v>14</v>
      </c>
      <c r="L14" s="34">
        <f t="shared" si="3"/>
        <v>8</v>
      </c>
      <c r="M14" s="35">
        <f t="shared" si="4"/>
        <v>13</v>
      </c>
      <c r="N14" s="36">
        <v>11.0</v>
      </c>
      <c r="O14" s="36">
        <v>30.0</v>
      </c>
      <c r="P14" s="36">
        <v>16.0</v>
      </c>
      <c r="Q14" s="36">
        <v>17.0</v>
      </c>
      <c r="R14" s="43">
        <v>8.0</v>
      </c>
      <c r="S14" s="34">
        <v>1.0</v>
      </c>
      <c r="T14" s="38">
        <f t="shared" si="5"/>
        <v>0.5714285714</v>
      </c>
      <c r="U14" s="39">
        <f t="shared" si="6"/>
        <v>0.9285714286</v>
      </c>
      <c r="V14" s="36">
        <v>2.0</v>
      </c>
      <c r="W14" s="36">
        <v>4.0</v>
      </c>
      <c r="X14" s="36">
        <v>0.0</v>
      </c>
      <c r="Y14" s="36">
        <v>4.0</v>
      </c>
      <c r="Z14" s="36">
        <v>1.0</v>
      </c>
      <c r="AA14" s="40">
        <f t="shared" ref="AA14:AH14" si="17">S14/K14</f>
        <v>0.07142857143</v>
      </c>
      <c r="AB14" s="41">
        <f t="shared" si="17"/>
        <v>0.07142857143</v>
      </c>
      <c r="AC14" s="42">
        <f t="shared" si="17"/>
        <v>0.07142857143</v>
      </c>
      <c r="AD14" s="40">
        <f t="shared" si="17"/>
        <v>0.1818181818</v>
      </c>
      <c r="AE14" s="42">
        <f t="shared" si="17"/>
        <v>0.1333333333</v>
      </c>
      <c r="AF14" s="42">
        <f t="shared" si="17"/>
        <v>0</v>
      </c>
      <c r="AG14" s="42">
        <f t="shared" si="17"/>
        <v>0.2352941176</v>
      </c>
      <c r="AH14" s="42">
        <f t="shared" si="17"/>
        <v>0.125</v>
      </c>
    </row>
    <row r="15">
      <c r="A15" s="31">
        <v>45713.0</v>
      </c>
      <c r="B15" s="32" t="str">
        <f>IFERROR(__xludf.DUMMYFUNCTION("if(ISBETWEEN(C15,7,9),""manhã"",if(ISBETWEEN(C15,17,19),""tarde"",""""))"),"tarde")</f>
        <v>tarde</v>
      </c>
      <c r="C15" s="32">
        <v>17.0</v>
      </c>
      <c r="D15" s="33">
        <v>0.0</v>
      </c>
      <c r="E15" s="32">
        <v>4.0</v>
      </c>
      <c r="F15" s="32">
        <v>2.0</v>
      </c>
      <c r="G15" s="32">
        <v>2.0</v>
      </c>
      <c r="H15" s="32">
        <v>0.0</v>
      </c>
      <c r="I15" s="32">
        <v>2.0</v>
      </c>
      <c r="J15" s="32">
        <v>15.0</v>
      </c>
      <c r="K15" s="34">
        <f t="shared" si="2"/>
        <v>25</v>
      </c>
      <c r="L15" s="34">
        <f t="shared" si="3"/>
        <v>21</v>
      </c>
      <c r="M15" s="35">
        <f t="shared" si="4"/>
        <v>23</v>
      </c>
      <c r="N15" s="36">
        <v>21.0</v>
      </c>
      <c r="O15" s="36">
        <v>44.0</v>
      </c>
      <c r="P15" s="36">
        <v>27.0</v>
      </c>
      <c r="Q15" s="36">
        <v>35.0</v>
      </c>
      <c r="R15" s="36">
        <v>19.0</v>
      </c>
      <c r="S15" s="34">
        <v>0.0</v>
      </c>
      <c r="T15" s="38">
        <f t="shared" si="5"/>
        <v>0</v>
      </c>
      <c r="U15" s="39">
        <f t="shared" si="6"/>
        <v>0</v>
      </c>
      <c r="V15" s="36">
        <v>2.0</v>
      </c>
      <c r="W15" s="36">
        <v>4.0</v>
      </c>
      <c r="X15" s="36">
        <v>1.0</v>
      </c>
      <c r="Y15" s="36">
        <v>4.0</v>
      </c>
      <c r="Z15" s="36">
        <v>4.0</v>
      </c>
      <c r="AA15" s="40">
        <f t="shared" ref="AA15:AH15" si="18">S15/K15</f>
        <v>0</v>
      </c>
      <c r="AB15" s="41">
        <f t="shared" si="18"/>
        <v>0</v>
      </c>
      <c r="AC15" s="42">
        <f t="shared" si="18"/>
        <v>0</v>
      </c>
      <c r="AD15" s="40">
        <f t="shared" si="18"/>
        <v>0.09523809524</v>
      </c>
      <c r="AE15" s="42">
        <f t="shared" si="18"/>
        <v>0.09090909091</v>
      </c>
      <c r="AF15" s="42">
        <f t="shared" si="18"/>
        <v>0.03703703704</v>
      </c>
      <c r="AG15" s="42">
        <f t="shared" si="18"/>
        <v>0.1142857143</v>
      </c>
      <c r="AH15" s="42">
        <f t="shared" si="18"/>
        <v>0.2105263158</v>
      </c>
    </row>
    <row r="16">
      <c r="A16" s="31">
        <v>45713.0</v>
      </c>
      <c r="B16" s="32" t="str">
        <f>IFERROR(__xludf.DUMMYFUNCTION("if(ISBETWEEN(C16,7,9),""manhã"",if(ISBETWEEN(C16,17,19),""tarde"",""""))"),"tarde")</f>
        <v>tarde</v>
      </c>
      <c r="C16" s="32">
        <v>17.0</v>
      </c>
      <c r="D16" s="32">
        <v>15.0</v>
      </c>
      <c r="E16" s="32">
        <v>10.0</v>
      </c>
      <c r="F16" s="32">
        <v>3.0</v>
      </c>
      <c r="G16" s="32">
        <v>3.0</v>
      </c>
      <c r="H16" s="32">
        <v>1.0</v>
      </c>
      <c r="I16" s="32">
        <v>5.0</v>
      </c>
      <c r="J16" s="32">
        <v>8.0</v>
      </c>
      <c r="K16" s="34">
        <f t="shared" si="2"/>
        <v>30</v>
      </c>
      <c r="L16" s="34">
        <f t="shared" si="3"/>
        <v>24</v>
      </c>
      <c r="M16" s="35">
        <f t="shared" si="4"/>
        <v>24</v>
      </c>
      <c r="N16" s="36">
        <v>42.0</v>
      </c>
      <c r="O16" s="36">
        <v>38.0</v>
      </c>
      <c r="P16" s="36">
        <v>16.0</v>
      </c>
      <c r="Q16" s="36">
        <v>25.0</v>
      </c>
      <c r="R16" s="36">
        <v>26.0</v>
      </c>
      <c r="S16" s="34">
        <v>2.0</v>
      </c>
      <c r="T16" s="38">
        <f t="shared" si="5"/>
        <v>1.6</v>
      </c>
      <c r="U16" s="39">
        <f t="shared" si="6"/>
        <v>1.6</v>
      </c>
      <c r="V16" s="36">
        <v>1.0</v>
      </c>
      <c r="W16" s="36">
        <v>8.0</v>
      </c>
      <c r="X16" s="36">
        <v>0.0</v>
      </c>
      <c r="Y16" s="36">
        <v>0.0</v>
      </c>
      <c r="Z16" s="36">
        <v>0.0</v>
      </c>
      <c r="AA16" s="40">
        <f t="shared" ref="AA16:AH16" si="19">S16/K16</f>
        <v>0.06666666667</v>
      </c>
      <c r="AB16" s="41">
        <f t="shared" si="19"/>
        <v>0.06666666667</v>
      </c>
      <c r="AC16" s="42">
        <f t="shared" si="19"/>
        <v>0.06666666667</v>
      </c>
      <c r="AD16" s="40">
        <f t="shared" si="19"/>
        <v>0.02380952381</v>
      </c>
      <c r="AE16" s="42">
        <f t="shared" si="19"/>
        <v>0.2105263158</v>
      </c>
      <c r="AF16" s="42">
        <f t="shared" si="19"/>
        <v>0</v>
      </c>
      <c r="AG16" s="42">
        <f t="shared" si="19"/>
        <v>0</v>
      </c>
      <c r="AH16" s="42">
        <f t="shared" si="19"/>
        <v>0</v>
      </c>
    </row>
    <row r="17">
      <c r="A17" s="31">
        <v>45713.0</v>
      </c>
      <c r="B17" s="32" t="str">
        <f>IFERROR(__xludf.DUMMYFUNCTION("if(ISBETWEEN(C17,7,9),""manhã"",if(ISBETWEEN(C17,17,19),""tarde"",""""))"),"tarde")</f>
        <v>tarde</v>
      </c>
      <c r="C17" s="32">
        <v>17.0</v>
      </c>
      <c r="D17" s="32">
        <v>30.0</v>
      </c>
      <c r="E17" s="32">
        <v>3.0</v>
      </c>
      <c r="F17" s="32">
        <v>1.0</v>
      </c>
      <c r="G17" s="32">
        <v>3.0</v>
      </c>
      <c r="H17" s="32">
        <v>0.0</v>
      </c>
      <c r="I17" s="32">
        <v>1.0</v>
      </c>
      <c r="J17" s="32">
        <v>21.0</v>
      </c>
      <c r="K17" s="34">
        <f t="shared" si="2"/>
        <v>29</v>
      </c>
      <c r="L17" s="34">
        <f t="shared" si="3"/>
        <v>25</v>
      </c>
      <c r="M17" s="35">
        <f t="shared" si="4"/>
        <v>28</v>
      </c>
      <c r="N17" s="36">
        <v>25.0</v>
      </c>
      <c r="O17" s="36">
        <v>32.0</v>
      </c>
      <c r="P17" s="36">
        <v>19.0</v>
      </c>
      <c r="Q17" s="36">
        <v>27.0</v>
      </c>
      <c r="R17" s="36">
        <v>18.0</v>
      </c>
      <c r="S17" s="34">
        <v>1.0</v>
      </c>
      <c r="T17" s="38">
        <f t="shared" si="5"/>
        <v>0.8620689655</v>
      </c>
      <c r="U17" s="39">
        <f t="shared" si="6"/>
        <v>0.9655172414</v>
      </c>
      <c r="V17" s="36">
        <v>0.0</v>
      </c>
      <c r="W17" s="36">
        <v>5.0</v>
      </c>
      <c r="X17" s="36">
        <v>2.0</v>
      </c>
      <c r="Y17" s="36">
        <v>2.0</v>
      </c>
      <c r="Z17" s="36">
        <v>0.0</v>
      </c>
      <c r="AA17" s="40">
        <f t="shared" ref="AA17:AH17" si="20">S17/K17</f>
        <v>0.03448275862</v>
      </c>
      <c r="AB17" s="41">
        <f t="shared" si="20"/>
        <v>0.03448275862</v>
      </c>
      <c r="AC17" s="42">
        <f t="shared" si="20"/>
        <v>0.03448275862</v>
      </c>
      <c r="AD17" s="40">
        <f t="shared" si="20"/>
        <v>0</v>
      </c>
      <c r="AE17" s="42">
        <f t="shared" si="20"/>
        <v>0.15625</v>
      </c>
      <c r="AF17" s="42">
        <f t="shared" si="20"/>
        <v>0.1052631579</v>
      </c>
      <c r="AG17" s="42">
        <f t="shared" si="20"/>
        <v>0.07407407407</v>
      </c>
      <c r="AH17" s="42">
        <f t="shared" si="20"/>
        <v>0</v>
      </c>
    </row>
    <row r="18">
      <c r="A18" s="31">
        <v>45713.0</v>
      </c>
      <c r="B18" s="32" t="str">
        <f>IFERROR(__xludf.DUMMYFUNCTION("if(ISBETWEEN(C18,7,9),""manhã"",if(ISBETWEEN(C18,17,19),""tarde"",""""))"),"tarde")</f>
        <v>tarde</v>
      </c>
      <c r="C18" s="32">
        <v>17.0</v>
      </c>
      <c r="D18" s="32">
        <v>45.0</v>
      </c>
      <c r="E18" s="32">
        <v>8.0</v>
      </c>
      <c r="F18" s="32">
        <v>4.0</v>
      </c>
      <c r="G18" s="32">
        <v>5.0</v>
      </c>
      <c r="H18" s="32">
        <v>1.0</v>
      </c>
      <c r="I18" s="32">
        <v>5.0</v>
      </c>
      <c r="J18" s="32">
        <v>13.0</v>
      </c>
      <c r="K18" s="34">
        <f t="shared" si="2"/>
        <v>36</v>
      </c>
      <c r="L18" s="34">
        <f t="shared" si="3"/>
        <v>27</v>
      </c>
      <c r="M18" s="35">
        <f t="shared" si="4"/>
        <v>30</v>
      </c>
      <c r="N18" s="36">
        <v>24.0</v>
      </c>
      <c r="O18" s="36">
        <v>37.0</v>
      </c>
      <c r="P18" s="36">
        <v>29.0</v>
      </c>
      <c r="Q18" s="36">
        <v>21.0</v>
      </c>
      <c r="R18" s="36">
        <v>15.0</v>
      </c>
      <c r="S18" s="34">
        <v>2.0</v>
      </c>
      <c r="T18" s="38">
        <f t="shared" si="5"/>
        <v>1.5</v>
      </c>
      <c r="U18" s="39">
        <f t="shared" si="6"/>
        <v>1.666666667</v>
      </c>
      <c r="V18" s="36">
        <v>1.0</v>
      </c>
      <c r="W18" s="36">
        <v>5.0</v>
      </c>
      <c r="X18" s="36">
        <v>0.0</v>
      </c>
      <c r="Y18" s="36">
        <v>1.0</v>
      </c>
      <c r="Z18" s="36">
        <v>1.0</v>
      </c>
      <c r="AA18" s="40">
        <f t="shared" ref="AA18:AH18" si="21">S18/K18</f>
        <v>0.05555555556</v>
      </c>
      <c r="AB18" s="41">
        <f t="shared" si="21"/>
        <v>0.05555555556</v>
      </c>
      <c r="AC18" s="42">
        <f t="shared" si="21"/>
        <v>0.05555555556</v>
      </c>
      <c r="AD18" s="40">
        <f t="shared" si="21"/>
        <v>0.04166666667</v>
      </c>
      <c r="AE18" s="42">
        <f t="shared" si="21"/>
        <v>0.1351351351</v>
      </c>
      <c r="AF18" s="42">
        <f t="shared" si="21"/>
        <v>0</v>
      </c>
      <c r="AG18" s="42">
        <f t="shared" si="21"/>
        <v>0.04761904762</v>
      </c>
      <c r="AH18" s="42">
        <f t="shared" si="21"/>
        <v>0.06666666667</v>
      </c>
    </row>
    <row r="19">
      <c r="A19" s="31">
        <v>45713.0</v>
      </c>
      <c r="B19" s="32" t="str">
        <f>IFERROR(__xludf.DUMMYFUNCTION("if(ISBETWEEN(C19,7,9),""manhã"",if(ISBETWEEN(C19,17,19),""tarde"",""""))"),"tarde")</f>
        <v>tarde</v>
      </c>
      <c r="C19" s="32">
        <v>18.0</v>
      </c>
      <c r="D19" s="33">
        <v>0.0</v>
      </c>
      <c r="E19" s="32">
        <v>3.0</v>
      </c>
      <c r="F19" s="32">
        <v>0.0</v>
      </c>
      <c r="G19" s="32">
        <v>6.0</v>
      </c>
      <c r="H19" s="32">
        <v>2.0</v>
      </c>
      <c r="I19" s="32">
        <v>0.0</v>
      </c>
      <c r="J19" s="32">
        <v>13.0</v>
      </c>
      <c r="K19" s="34">
        <f t="shared" si="2"/>
        <v>24</v>
      </c>
      <c r="L19" s="34">
        <f t="shared" si="3"/>
        <v>18</v>
      </c>
      <c r="M19" s="35">
        <f t="shared" si="4"/>
        <v>22</v>
      </c>
      <c r="N19" s="36">
        <v>32.0</v>
      </c>
      <c r="O19" s="36">
        <v>35.0</v>
      </c>
      <c r="P19" s="36">
        <v>22.0</v>
      </c>
      <c r="Q19" s="36">
        <v>28.0</v>
      </c>
      <c r="R19" s="36">
        <v>6.0</v>
      </c>
      <c r="S19" s="34">
        <v>5.0</v>
      </c>
      <c r="T19" s="38">
        <f t="shared" si="5"/>
        <v>3.75</v>
      </c>
      <c r="U19" s="39">
        <f t="shared" si="6"/>
        <v>4.583333333</v>
      </c>
      <c r="V19" s="36">
        <v>2.0</v>
      </c>
      <c r="W19" s="36">
        <v>5.0</v>
      </c>
      <c r="X19" s="36">
        <v>1.0</v>
      </c>
      <c r="Y19" s="36">
        <v>5.0</v>
      </c>
      <c r="Z19" s="36">
        <v>1.0</v>
      </c>
      <c r="AA19" s="40">
        <f t="shared" ref="AA19:AH19" si="22">S19/K19</f>
        <v>0.2083333333</v>
      </c>
      <c r="AB19" s="41">
        <f t="shared" si="22"/>
        <v>0.2083333333</v>
      </c>
      <c r="AC19" s="42">
        <f t="shared" si="22"/>
        <v>0.2083333333</v>
      </c>
      <c r="AD19" s="40">
        <f t="shared" si="22"/>
        <v>0.0625</v>
      </c>
      <c r="AE19" s="42">
        <f t="shared" si="22"/>
        <v>0.1428571429</v>
      </c>
      <c r="AF19" s="42">
        <f t="shared" si="22"/>
        <v>0.04545454545</v>
      </c>
      <c r="AG19" s="42">
        <f t="shared" si="22"/>
        <v>0.1785714286</v>
      </c>
      <c r="AH19" s="42">
        <f t="shared" si="22"/>
        <v>0.1666666667</v>
      </c>
    </row>
    <row r="20">
      <c r="A20" s="31">
        <v>45713.0</v>
      </c>
      <c r="B20" s="32" t="str">
        <f>IFERROR(__xludf.DUMMYFUNCTION("if(ISBETWEEN(C20,7,9),""manhã"",if(ISBETWEEN(C20,17,19),""tarde"",""""))"),"tarde")</f>
        <v>tarde</v>
      </c>
      <c r="C20" s="32">
        <v>18.0</v>
      </c>
      <c r="D20" s="32">
        <v>15.0</v>
      </c>
      <c r="E20" s="32">
        <v>6.0</v>
      </c>
      <c r="F20" s="32">
        <v>2.0</v>
      </c>
      <c r="G20" s="32">
        <v>7.0</v>
      </c>
      <c r="H20" s="32">
        <v>0.0</v>
      </c>
      <c r="I20" s="32">
        <v>2.0</v>
      </c>
      <c r="J20" s="32">
        <v>14.0</v>
      </c>
      <c r="K20" s="34">
        <f t="shared" si="2"/>
        <v>31</v>
      </c>
      <c r="L20" s="34">
        <f t="shared" si="3"/>
        <v>22</v>
      </c>
      <c r="M20" s="35">
        <f t="shared" si="4"/>
        <v>29</v>
      </c>
      <c r="N20" s="36">
        <v>22.0</v>
      </c>
      <c r="O20" s="36">
        <v>38.0</v>
      </c>
      <c r="P20" s="36">
        <v>36.0</v>
      </c>
      <c r="Q20" s="36">
        <v>22.0</v>
      </c>
      <c r="R20" s="36">
        <v>22.0</v>
      </c>
      <c r="S20" s="34">
        <v>4.0</v>
      </c>
      <c r="T20" s="38">
        <f t="shared" si="5"/>
        <v>2.838709677</v>
      </c>
      <c r="U20" s="39">
        <f t="shared" si="6"/>
        <v>3.741935484</v>
      </c>
      <c r="V20" s="36">
        <v>1.0</v>
      </c>
      <c r="W20" s="36">
        <v>6.0</v>
      </c>
      <c r="X20" s="36">
        <v>1.0</v>
      </c>
      <c r="Y20" s="36">
        <v>3.0</v>
      </c>
      <c r="Z20" s="36">
        <v>2.0</v>
      </c>
      <c r="AA20" s="40">
        <f t="shared" ref="AA20:AH20" si="23">S20/K20</f>
        <v>0.1290322581</v>
      </c>
      <c r="AB20" s="41">
        <f t="shared" si="23"/>
        <v>0.1290322581</v>
      </c>
      <c r="AC20" s="42">
        <f t="shared" si="23"/>
        <v>0.1290322581</v>
      </c>
      <c r="AD20" s="40">
        <f t="shared" si="23"/>
        <v>0.04545454545</v>
      </c>
      <c r="AE20" s="42">
        <f t="shared" si="23"/>
        <v>0.1578947368</v>
      </c>
      <c r="AF20" s="42">
        <f t="shared" si="23"/>
        <v>0.02777777778</v>
      </c>
      <c r="AG20" s="42">
        <f t="shared" si="23"/>
        <v>0.1363636364</v>
      </c>
      <c r="AH20" s="42">
        <f t="shared" si="23"/>
        <v>0.09090909091</v>
      </c>
    </row>
    <row r="21" ht="15.75" customHeight="1">
      <c r="A21" s="31">
        <v>45713.0</v>
      </c>
      <c r="B21" s="32" t="str">
        <f>IFERROR(__xludf.DUMMYFUNCTION("if(ISBETWEEN(C21,7,9),""manhã"",if(ISBETWEEN(C21,17,19),""tarde"",""""))"),"tarde")</f>
        <v>tarde</v>
      </c>
      <c r="C21" s="32">
        <v>18.0</v>
      </c>
      <c r="D21" s="32">
        <v>30.0</v>
      </c>
      <c r="E21" s="32">
        <v>5.0</v>
      </c>
      <c r="F21" s="32">
        <v>4.0</v>
      </c>
      <c r="G21" s="32">
        <v>7.0</v>
      </c>
      <c r="H21" s="32">
        <v>2.0</v>
      </c>
      <c r="I21" s="32">
        <v>1.0</v>
      </c>
      <c r="J21" s="32">
        <v>12.0</v>
      </c>
      <c r="K21" s="34">
        <f t="shared" si="2"/>
        <v>31</v>
      </c>
      <c r="L21" s="34">
        <f t="shared" si="3"/>
        <v>20</v>
      </c>
      <c r="M21" s="35">
        <f t="shared" si="4"/>
        <v>28</v>
      </c>
      <c r="N21" s="36">
        <v>14.0</v>
      </c>
      <c r="O21" s="36">
        <v>36.0</v>
      </c>
      <c r="P21" s="36">
        <v>30.0</v>
      </c>
      <c r="Q21" s="36">
        <v>28.0</v>
      </c>
      <c r="R21" s="36">
        <v>20.0</v>
      </c>
      <c r="S21" s="34">
        <v>7.0</v>
      </c>
      <c r="T21" s="38">
        <f t="shared" si="5"/>
        <v>4.516129032</v>
      </c>
      <c r="U21" s="39">
        <f t="shared" si="6"/>
        <v>6.322580645</v>
      </c>
      <c r="V21" s="36">
        <v>0.0</v>
      </c>
      <c r="W21" s="36">
        <v>2.0</v>
      </c>
      <c r="X21" s="36">
        <v>1.0</v>
      </c>
      <c r="Y21" s="36">
        <v>0.0</v>
      </c>
      <c r="Z21" s="36">
        <v>2.0</v>
      </c>
      <c r="AA21" s="40">
        <f t="shared" ref="AA21:AH21" si="24">S21/K21</f>
        <v>0.2258064516</v>
      </c>
      <c r="AB21" s="41">
        <f t="shared" si="24"/>
        <v>0.2258064516</v>
      </c>
      <c r="AC21" s="42">
        <f t="shared" si="24"/>
        <v>0.2258064516</v>
      </c>
      <c r="AD21" s="40">
        <f t="shared" si="24"/>
        <v>0</v>
      </c>
      <c r="AE21" s="42">
        <f t="shared" si="24"/>
        <v>0.05555555556</v>
      </c>
      <c r="AF21" s="42">
        <f t="shared" si="24"/>
        <v>0.03333333333</v>
      </c>
      <c r="AG21" s="42">
        <f t="shared" si="24"/>
        <v>0</v>
      </c>
      <c r="AH21" s="42">
        <f t="shared" si="24"/>
        <v>0.1</v>
      </c>
    </row>
    <row r="22" ht="15.75" customHeight="1">
      <c r="A22" s="31">
        <v>45713.0</v>
      </c>
      <c r="B22" s="32" t="str">
        <f>IFERROR(__xludf.DUMMYFUNCTION("if(ISBETWEEN(C22,7,9),""manhã"",if(ISBETWEEN(C22,17,19),""tarde"",""""))"),"tarde")</f>
        <v>tarde</v>
      </c>
      <c r="C22" s="32">
        <v>18.0</v>
      </c>
      <c r="D22" s="32">
        <v>45.0</v>
      </c>
      <c r="E22" s="32">
        <v>2.0</v>
      </c>
      <c r="F22" s="32">
        <v>0.0</v>
      </c>
      <c r="G22" s="32">
        <v>0.0</v>
      </c>
      <c r="H22" s="32">
        <v>0.0</v>
      </c>
      <c r="I22" s="32">
        <v>1.0</v>
      </c>
      <c r="J22" s="32">
        <v>14.0</v>
      </c>
      <c r="K22" s="34">
        <f t="shared" si="2"/>
        <v>17</v>
      </c>
      <c r="L22" s="34">
        <f t="shared" si="3"/>
        <v>17</v>
      </c>
      <c r="M22" s="35">
        <f t="shared" si="4"/>
        <v>16</v>
      </c>
      <c r="N22" s="36">
        <v>9.0</v>
      </c>
      <c r="O22" s="36">
        <v>29.0</v>
      </c>
      <c r="P22" s="36">
        <v>11.0</v>
      </c>
      <c r="Q22" s="36">
        <v>23.0</v>
      </c>
      <c r="R22" s="36">
        <v>15.0</v>
      </c>
      <c r="S22" s="34">
        <v>5.0</v>
      </c>
      <c r="T22" s="38">
        <f t="shared" si="5"/>
        <v>5</v>
      </c>
      <c r="U22" s="39">
        <f t="shared" si="6"/>
        <v>4.705882353</v>
      </c>
      <c r="V22" s="36">
        <v>0.0</v>
      </c>
      <c r="W22" s="36">
        <v>4.0</v>
      </c>
      <c r="X22" s="36">
        <v>0.0</v>
      </c>
      <c r="Y22" s="36">
        <v>2.0</v>
      </c>
      <c r="Z22" s="36">
        <v>0.0</v>
      </c>
      <c r="AA22" s="40">
        <f t="shared" ref="AA22:AH22" si="25">S22/K22</f>
        <v>0.2941176471</v>
      </c>
      <c r="AB22" s="41">
        <f t="shared" si="25"/>
        <v>0.2941176471</v>
      </c>
      <c r="AC22" s="42">
        <f t="shared" si="25"/>
        <v>0.2941176471</v>
      </c>
      <c r="AD22" s="40">
        <f t="shared" si="25"/>
        <v>0</v>
      </c>
      <c r="AE22" s="42">
        <f t="shared" si="25"/>
        <v>0.1379310345</v>
      </c>
      <c r="AF22" s="42">
        <f t="shared" si="25"/>
        <v>0</v>
      </c>
      <c r="AG22" s="42">
        <f t="shared" si="25"/>
        <v>0.08695652174</v>
      </c>
      <c r="AH22" s="42">
        <f t="shared" si="25"/>
        <v>0</v>
      </c>
    </row>
    <row r="23" ht="15.75" customHeight="1">
      <c r="A23" s="31">
        <v>45713.0</v>
      </c>
      <c r="B23" s="32" t="str">
        <f>IFERROR(__xludf.DUMMYFUNCTION("if(ISBETWEEN(C23,7,9),""manhã"",if(ISBETWEEN(C23,17,19),""tarde"",""""))"),"tarde")</f>
        <v>tarde</v>
      </c>
      <c r="C23" s="32">
        <v>19.0</v>
      </c>
      <c r="D23" s="33">
        <v>0.0</v>
      </c>
      <c r="E23" s="32">
        <v>2.0</v>
      </c>
      <c r="F23" s="32">
        <v>0.0</v>
      </c>
      <c r="G23" s="32">
        <v>1.0</v>
      </c>
      <c r="H23" s="32">
        <v>1.0</v>
      </c>
      <c r="I23" s="32">
        <v>0.0</v>
      </c>
      <c r="J23" s="32">
        <v>10.0</v>
      </c>
      <c r="K23" s="34">
        <f t="shared" si="2"/>
        <v>14</v>
      </c>
      <c r="L23" s="34">
        <f t="shared" si="3"/>
        <v>13</v>
      </c>
      <c r="M23" s="35">
        <f t="shared" si="4"/>
        <v>13</v>
      </c>
      <c r="N23" s="36">
        <v>14.0</v>
      </c>
      <c r="O23" s="36">
        <v>26.0</v>
      </c>
      <c r="P23" s="36">
        <v>11.0</v>
      </c>
      <c r="Q23" s="36">
        <v>30.0</v>
      </c>
      <c r="R23" s="36">
        <v>17.0</v>
      </c>
      <c r="S23" s="34">
        <v>1.0</v>
      </c>
      <c r="T23" s="38">
        <f t="shared" si="5"/>
        <v>0.9285714286</v>
      </c>
      <c r="U23" s="39">
        <f t="shared" si="6"/>
        <v>0.9285714286</v>
      </c>
      <c r="V23" s="36">
        <v>0.0</v>
      </c>
      <c r="W23" s="36">
        <v>2.0</v>
      </c>
      <c r="X23" s="36">
        <v>0.0</v>
      </c>
      <c r="Y23" s="36">
        <v>3.0</v>
      </c>
      <c r="Z23" s="36">
        <v>1.0</v>
      </c>
      <c r="AA23" s="40">
        <f t="shared" ref="AA23:AH23" si="26">S23/K23</f>
        <v>0.07142857143</v>
      </c>
      <c r="AB23" s="41">
        <f t="shared" si="26"/>
        <v>0.07142857143</v>
      </c>
      <c r="AC23" s="42">
        <f t="shared" si="26"/>
        <v>0.07142857143</v>
      </c>
      <c r="AD23" s="40">
        <f t="shared" si="26"/>
        <v>0</v>
      </c>
      <c r="AE23" s="42">
        <f t="shared" si="26"/>
        <v>0.07692307692</v>
      </c>
      <c r="AF23" s="42">
        <f t="shared" si="26"/>
        <v>0</v>
      </c>
      <c r="AG23" s="42">
        <f t="shared" si="26"/>
        <v>0.1</v>
      </c>
      <c r="AH23" s="42">
        <f t="shared" si="26"/>
        <v>0.05882352941</v>
      </c>
    </row>
    <row r="24" ht="15.75" customHeight="1">
      <c r="A24" s="31">
        <v>45713.0</v>
      </c>
      <c r="B24" s="32" t="str">
        <f>IFERROR(__xludf.DUMMYFUNCTION("if(ISBETWEEN(C24,7,9),""manhã"",if(ISBETWEEN(C24,17,19),""tarde"",""""))"),"tarde")</f>
        <v>tarde</v>
      </c>
      <c r="C24" s="32">
        <v>19.0</v>
      </c>
      <c r="D24" s="32">
        <v>15.0</v>
      </c>
      <c r="E24" s="32">
        <v>1.0</v>
      </c>
      <c r="F24" s="32">
        <v>0.0</v>
      </c>
      <c r="G24" s="32">
        <v>0.0</v>
      </c>
      <c r="H24" s="32">
        <v>0.0</v>
      </c>
      <c r="I24" s="32">
        <v>0.0</v>
      </c>
      <c r="J24" s="32">
        <v>5.0</v>
      </c>
      <c r="K24" s="34">
        <f t="shared" si="2"/>
        <v>6</v>
      </c>
      <c r="L24" s="34">
        <f t="shared" si="3"/>
        <v>6</v>
      </c>
      <c r="M24" s="35">
        <f t="shared" si="4"/>
        <v>6</v>
      </c>
      <c r="N24" s="36">
        <v>13.0</v>
      </c>
      <c r="O24" s="36">
        <v>43.0</v>
      </c>
      <c r="P24" s="36">
        <v>15.0</v>
      </c>
      <c r="Q24" s="36">
        <v>27.0</v>
      </c>
      <c r="R24" s="36">
        <v>22.0</v>
      </c>
      <c r="S24" s="34">
        <v>3.0</v>
      </c>
      <c r="T24" s="38">
        <f t="shared" si="5"/>
        <v>3</v>
      </c>
      <c r="U24" s="39">
        <f t="shared" si="6"/>
        <v>3</v>
      </c>
      <c r="V24" s="36">
        <v>0.0</v>
      </c>
      <c r="W24" s="36">
        <v>5.0</v>
      </c>
      <c r="X24" s="36">
        <v>1.0</v>
      </c>
      <c r="Y24" s="36">
        <v>3.0</v>
      </c>
      <c r="Z24" s="36">
        <v>0.0</v>
      </c>
      <c r="AA24" s="40">
        <f t="shared" ref="AA24:AH24" si="27">S24/K24</f>
        <v>0.5</v>
      </c>
      <c r="AB24" s="41">
        <f t="shared" si="27"/>
        <v>0.5</v>
      </c>
      <c r="AC24" s="42">
        <f t="shared" si="27"/>
        <v>0.5</v>
      </c>
      <c r="AD24" s="40">
        <f t="shared" si="27"/>
        <v>0</v>
      </c>
      <c r="AE24" s="42">
        <f t="shared" si="27"/>
        <v>0.1162790698</v>
      </c>
      <c r="AF24" s="42">
        <f t="shared" si="27"/>
        <v>0.06666666667</v>
      </c>
      <c r="AG24" s="42">
        <f t="shared" si="27"/>
        <v>0.1111111111</v>
      </c>
      <c r="AH24" s="42">
        <f t="shared" si="27"/>
        <v>0</v>
      </c>
    </row>
    <row r="25" ht="15.75" customHeight="1">
      <c r="A25" s="31">
        <v>45713.0</v>
      </c>
      <c r="B25" s="32" t="str">
        <f>IFERROR(__xludf.DUMMYFUNCTION("if(ISBETWEEN(C25,7,9),""manhã"",if(ISBETWEEN(C25,17,19),""tarde"",""""))"),"tarde")</f>
        <v>tarde</v>
      </c>
      <c r="C25" s="32">
        <v>19.0</v>
      </c>
      <c r="D25" s="32">
        <v>30.0</v>
      </c>
      <c r="E25" s="32">
        <v>2.0</v>
      </c>
      <c r="F25" s="32">
        <v>0.0</v>
      </c>
      <c r="G25" s="32">
        <v>0.0</v>
      </c>
      <c r="H25" s="32">
        <v>0.0</v>
      </c>
      <c r="I25" s="32">
        <v>0.0</v>
      </c>
      <c r="J25" s="32">
        <v>13.0</v>
      </c>
      <c r="K25" s="34">
        <f t="shared" si="2"/>
        <v>15</v>
      </c>
      <c r="L25" s="34">
        <f t="shared" si="3"/>
        <v>15</v>
      </c>
      <c r="M25" s="35">
        <f t="shared" si="4"/>
        <v>15</v>
      </c>
      <c r="N25" s="36">
        <v>14.0</v>
      </c>
      <c r="O25" s="36">
        <v>31.0</v>
      </c>
      <c r="P25" s="36">
        <v>12.0</v>
      </c>
      <c r="Q25" s="36">
        <v>26.0</v>
      </c>
      <c r="R25" s="36">
        <v>10.0</v>
      </c>
      <c r="S25" s="34">
        <v>2.0</v>
      </c>
      <c r="T25" s="38">
        <f t="shared" si="5"/>
        <v>2</v>
      </c>
      <c r="U25" s="39">
        <f t="shared" si="6"/>
        <v>2</v>
      </c>
      <c r="V25" s="36">
        <v>1.0</v>
      </c>
      <c r="W25" s="36">
        <v>4.0</v>
      </c>
      <c r="X25" s="36">
        <v>0.0</v>
      </c>
      <c r="Y25" s="36">
        <v>0.0</v>
      </c>
      <c r="Z25" s="36">
        <v>1.0</v>
      </c>
      <c r="AA25" s="40">
        <f t="shared" ref="AA25:AH25" si="28">S25/K25</f>
        <v>0.1333333333</v>
      </c>
      <c r="AB25" s="41">
        <f t="shared" si="28"/>
        <v>0.1333333333</v>
      </c>
      <c r="AC25" s="42">
        <f t="shared" si="28"/>
        <v>0.1333333333</v>
      </c>
      <c r="AD25" s="40">
        <f t="shared" si="28"/>
        <v>0.07142857143</v>
      </c>
      <c r="AE25" s="42">
        <f t="shared" si="28"/>
        <v>0.1290322581</v>
      </c>
      <c r="AF25" s="42">
        <f t="shared" si="28"/>
        <v>0</v>
      </c>
      <c r="AG25" s="42">
        <f t="shared" si="28"/>
        <v>0</v>
      </c>
      <c r="AH25" s="42">
        <f t="shared" si="28"/>
        <v>0.1</v>
      </c>
    </row>
    <row r="26" ht="15.75" customHeight="1">
      <c r="A26" s="31">
        <v>45713.0</v>
      </c>
      <c r="B26" s="32" t="str">
        <f>IFERROR(__xludf.DUMMYFUNCTION("if(ISBETWEEN(C26,7,9),""manhã"",if(ISBETWEEN(C26,17,19),""tarde"",""""))"),"tarde")</f>
        <v>tarde</v>
      </c>
      <c r="C26" s="32">
        <v>19.0</v>
      </c>
      <c r="D26" s="32">
        <v>45.0</v>
      </c>
      <c r="E26" s="32">
        <v>2.0</v>
      </c>
      <c r="F26" s="32">
        <v>0.0</v>
      </c>
      <c r="G26" s="32">
        <v>0.0</v>
      </c>
      <c r="H26" s="32">
        <v>1.0</v>
      </c>
      <c r="I26" s="32">
        <v>0.0</v>
      </c>
      <c r="J26" s="32">
        <v>5.0</v>
      </c>
      <c r="K26" s="34">
        <f t="shared" si="2"/>
        <v>8</v>
      </c>
      <c r="L26" s="34">
        <f t="shared" si="3"/>
        <v>8</v>
      </c>
      <c r="M26" s="35">
        <f t="shared" si="4"/>
        <v>7</v>
      </c>
      <c r="N26" s="36">
        <v>12.0</v>
      </c>
      <c r="O26" s="36">
        <v>51.0</v>
      </c>
      <c r="P26" s="36">
        <v>10.0</v>
      </c>
      <c r="Q26" s="36">
        <v>26.0</v>
      </c>
      <c r="R26" s="36">
        <v>12.0</v>
      </c>
      <c r="S26" s="34">
        <v>1.0</v>
      </c>
      <c r="T26" s="38">
        <f t="shared" si="5"/>
        <v>1</v>
      </c>
      <c r="U26" s="39">
        <f t="shared" si="6"/>
        <v>0.875</v>
      </c>
      <c r="V26" s="36">
        <v>1.0</v>
      </c>
      <c r="W26" s="36">
        <v>2.0</v>
      </c>
      <c r="X26" s="36">
        <v>0.0</v>
      </c>
      <c r="Y26" s="36">
        <v>2.0</v>
      </c>
      <c r="Z26" s="36">
        <v>0.0</v>
      </c>
      <c r="AA26" s="40">
        <f t="shared" ref="AA26:AH26" si="29">S26/K26</f>
        <v>0.125</v>
      </c>
      <c r="AB26" s="41">
        <f t="shared" si="29"/>
        <v>0.125</v>
      </c>
      <c r="AC26" s="42">
        <f t="shared" si="29"/>
        <v>0.125</v>
      </c>
      <c r="AD26" s="40">
        <f t="shared" si="29"/>
        <v>0.08333333333</v>
      </c>
      <c r="AE26" s="42">
        <f t="shared" si="29"/>
        <v>0.03921568627</v>
      </c>
      <c r="AF26" s="42">
        <f t="shared" si="29"/>
        <v>0</v>
      </c>
      <c r="AG26" s="42">
        <f t="shared" si="29"/>
        <v>0.07692307692</v>
      </c>
      <c r="AH26" s="42">
        <f t="shared" si="29"/>
        <v>0</v>
      </c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4">
        <f t="shared" ref="K27:S27" si="30">SUM(K3:K26)</f>
        <v>603</v>
      </c>
      <c r="L27" s="34">
        <f t="shared" si="30"/>
        <v>453</v>
      </c>
      <c r="M27" s="35">
        <f t="shared" si="30"/>
        <v>512</v>
      </c>
      <c r="N27" s="32">
        <f t="shared" si="30"/>
        <v>466</v>
      </c>
      <c r="O27" s="32">
        <f t="shared" si="30"/>
        <v>1030</v>
      </c>
      <c r="P27" s="32">
        <f t="shared" si="30"/>
        <v>647</v>
      </c>
      <c r="Q27" s="32">
        <f t="shared" si="30"/>
        <v>576</v>
      </c>
      <c r="R27" s="32">
        <f t="shared" si="30"/>
        <v>386</v>
      </c>
      <c r="S27" s="34">
        <f t="shared" si="30"/>
        <v>81</v>
      </c>
      <c r="T27" s="44">
        <f t="shared" si="5"/>
        <v>60.85074627</v>
      </c>
      <c r="U27" s="45">
        <f t="shared" si="6"/>
        <v>68.7761194</v>
      </c>
      <c r="V27" s="32">
        <f t="shared" ref="V27:Z27" si="31">SUM(V3:V26)</f>
        <v>23</v>
      </c>
      <c r="W27" s="32">
        <f t="shared" si="31"/>
        <v>140</v>
      </c>
      <c r="X27" s="32">
        <f t="shared" si="31"/>
        <v>66</v>
      </c>
      <c r="Y27" s="32">
        <f t="shared" si="31"/>
        <v>60</v>
      </c>
      <c r="Z27" s="32">
        <f t="shared" si="31"/>
        <v>30</v>
      </c>
      <c r="AA27" s="40">
        <f t="shared" ref="AA27:AH27" si="32">S27/K27</f>
        <v>0.1343283582</v>
      </c>
      <c r="AB27" s="41">
        <f t="shared" si="32"/>
        <v>0.1343283582</v>
      </c>
      <c r="AC27" s="42">
        <f t="shared" si="32"/>
        <v>0.1343283582</v>
      </c>
      <c r="AD27" s="40">
        <f t="shared" si="32"/>
        <v>0.04935622318</v>
      </c>
      <c r="AE27" s="42">
        <f t="shared" si="32"/>
        <v>0.1359223301</v>
      </c>
      <c r="AF27" s="42">
        <f t="shared" si="32"/>
        <v>0.1020092736</v>
      </c>
      <c r="AG27" s="42">
        <f t="shared" si="32"/>
        <v>0.1041666667</v>
      </c>
      <c r="AH27" s="42">
        <f t="shared" si="32"/>
        <v>0.07772020725</v>
      </c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1"/>
      <c r="O28" s="11"/>
      <c r="P28" s="11"/>
      <c r="Q28" s="11"/>
      <c r="R28" s="11"/>
      <c r="S28" s="16"/>
      <c r="T28" s="46"/>
      <c r="U28" s="16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1"/>
      <c r="O29" s="11"/>
      <c r="P29" s="11"/>
      <c r="Q29" s="11"/>
      <c r="R29" s="11">
        <f>Q27-R27</f>
        <v>190</v>
      </c>
      <c r="S29" s="16"/>
      <c r="T29" s="46"/>
      <c r="U29" s="16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1"/>
      <c r="O30" s="11"/>
      <c r="P30" s="11"/>
      <c r="Q30" s="11"/>
      <c r="R30" s="11"/>
      <c r="S30" s="16"/>
      <c r="T30" s="46"/>
      <c r="U30" s="16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1"/>
      <c r="O31" s="11"/>
      <c r="P31" s="11"/>
      <c r="Q31" s="11"/>
      <c r="R31" s="11"/>
      <c r="S31" s="16"/>
      <c r="T31" s="46"/>
      <c r="U31" s="16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1"/>
      <c r="O32" s="11"/>
      <c r="P32" s="11"/>
      <c r="Q32" s="11"/>
      <c r="R32" s="11"/>
      <c r="S32" s="16"/>
      <c r="T32" s="46"/>
      <c r="U32" s="16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1"/>
      <c r="O33" s="11"/>
      <c r="P33" s="11"/>
      <c r="Q33" s="11"/>
      <c r="R33" s="11"/>
      <c r="S33" s="16"/>
      <c r="T33" s="46"/>
      <c r="U33" s="16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1"/>
      <c r="O34" s="11"/>
      <c r="P34" s="11"/>
      <c r="Q34" s="11"/>
      <c r="R34" s="11"/>
      <c r="S34" s="16"/>
      <c r="T34" s="46"/>
      <c r="U34" s="16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1"/>
      <c r="O35" s="11"/>
      <c r="P35" s="11"/>
      <c r="Q35" s="11"/>
      <c r="R35" s="11"/>
      <c r="S35" s="16"/>
      <c r="T35" s="46"/>
      <c r="U35" s="16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1"/>
      <c r="O36" s="11"/>
      <c r="P36" s="11"/>
      <c r="Q36" s="11"/>
      <c r="R36" s="11"/>
      <c r="S36" s="16"/>
      <c r="T36" s="46"/>
      <c r="U36" s="16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1"/>
      <c r="O37" s="11"/>
      <c r="P37" s="11"/>
      <c r="Q37" s="11"/>
      <c r="R37" s="11"/>
      <c r="S37" s="16"/>
      <c r="T37" s="46"/>
      <c r="U37" s="16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1"/>
      <c r="O38" s="11"/>
      <c r="P38" s="11"/>
      <c r="Q38" s="11"/>
      <c r="R38" s="11"/>
      <c r="S38" s="16"/>
      <c r="T38" s="46"/>
      <c r="U38" s="16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1"/>
      <c r="O39" s="11"/>
      <c r="P39" s="11"/>
      <c r="Q39" s="11"/>
      <c r="R39" s="11"/>
      <c r="S39" s="16"/>
      <c r="T39" s="46"/>
      <c r="U39" s="16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1"/>
      <c r="O40" s="11"/>
      <c r="P40" s="11"/>
      <c r="Q40" s="11"/>
      <c r="R40" s="11"/>
      <c r="S40" s="16"/>
      <c r="T40" s="46"/>
      <c r="U40" s="16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1"/>
      <c r="O41" s="11"/>
      <c r="P41" s="11"/>
      <c r="Q41" s="11"/>
      <c r="R41" s="11"/>
      <c r="S41" s="16"/>
      <c r="T41" s="46"/>
      <c r="U41" s="16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1"/>
      <c r="O42" s="11"/>
      <c r="P42" s="11"/>
      <c r="Q42" s="11"/>
      <c r="R42" s="11"/>
      <c r="S42" s="16"/>
      <c r="T42" s="46"/>
      <c r="U42" s="16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1"/>
      <c r="O43" s="11"/>
      <c r="P43" s="11"/>
      <c r="Q43" s="11"/>
      <c r="R43" s="11"/>
      <c r="S43" s="16"/>
      <c r="T43" s="46"/>
      <c r="U43" s="16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1"/>
      <c r="O44" s="11"/>
      <c r="P44" s="11"/>
      <c r="Q44" s="11"/>
      <c r="R44" s="11"/>
      <c r="S44" s="16"/>
      <c r="T44" s="46"/>
      <c r="U44" s="16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1"/>
      <c r="O45" s="11"/>
      <c r="P45" s="11"/>
      <c r="Q45" s="11"/>
      <c r="R45" s="11"/>
      <c r="S45" s="16"/>
      <c r="T45" s="46"/>
      <c r="U45" s="16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1"/>
      <c r="O46" s="11"/>
      <c r="P46" s="11"/>
      <c r="Q46" s="11"/>
      <c r="R46" s="11"/>
      <c r="S46" s="16"/>
      <c r="T46" s="46"/>
      <c r="U46" s="16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1"/>
      <c r="O47" s="11"/>
      <c r="P47" s="11"/>
      <c r="Q47" s="11"/>
      <c r="R47" s="11"/>
      <c r="S47" s="16"/>
      <c r="T47" s="46"/>
      <c r="U47" s="16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1"/>
      <c r="O48" s="11"/>
      <c r="P48" s="11"/>
      <c r="Q48" s="11"/>
      <c r="R48" s="11"/>
      <c r="S48" s="16"/>
      <c r="T48" s="46"/>
      <c r="U48" s="16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1"/>
      <c r="O49" s="11"/>
      <c r="P49" s="11"/>
      <c r="Q49" s="11"/>
      <c r="R49" s="11"/>
      <c r="S49" s="16"/>
      <c r="T49" s="46"/>
      <c r="U49" s="16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1"/>
      <c r="O50" s="11"/>
      <c r="P50" s="11"/>
      <c r="Q50" s="11"/>
      <c r="R50" s="11"/>
      <c r="S50" s="16"/>
      <c r="T50" s="46"/>
      <c r="U50" s="16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1"/>
      <c r="O51" s="11"/>
      <c r="P51" s="11"/>
      <c r="Q51" s="11"/>
      <c r="R51" s="11"/>
      <c r="S51" s="16"/>
      <c r="T51" s="46"/>
      <c r="U51" s="16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1"/>
      <c r="O52" s="11"/>
      <c r="P52" s="11"/>
      <c r="Q52" s="11"/>
      <c r="R52" s="11"/>
      <c r="S52" s="16"/>
      <c r="T52" s="46"/>
      <c r="U52" s="16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1"/>
      <c r="O53" s="11"/>
      <c r="P53" s="11"/>
      <c r="Q53" s="11"/>
      <c r="R53" s="11"/>
      <c r="S53" s="16"/>
      <c r="T53" s="46"/>
      <c r="U53" s="16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1"/>
      <c r="O54" s="11"/>
      <c r="P54" s="11"/>
      <c r="Q54" s="11"/>
      <c r="R54" s="11"/>
      <c r="S54" s="16"/>
      <c r="T54" s="46"/>
      <c r="U54" s="16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1"/>
      <c r="O55" s="11"/>
      <c r="P55" s="11"/>
      <c r="Q55" s="11"/>
      <c r="R55" s="11"/>
      <c r="S55" s="16"/>
      <c r="T55" s="46"/>
      <c r="U55" s="16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1"/>
      <c r="O56" s="11"/>
      <c r="P56" s="11"/>
      <c r="Q56" s="11"/>
      <c r="R56" s="11"/>
      <c r="S56" s="16"/>
      <c r="T56" s="46"/>
      <c r="U56" s="16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1"/>
      <c r="O57" s="11"/>
      <c r="P57" s="11"/>
      <c r="Q57" s="11"/>
      <c r="R57" s="11"/>
      <c r="S57" s="16"/>
      <c r="T57" s="46"/>
      <c r="U57" s="16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1"/>
      <c r="O58" s="11"/>
      <c r="P58" s="11"/>
      <c r="Q58" s="11"/>
      <c r="R58" s="11"/>
      <c r="S58" s="16"/>
      <c r="T58" s="46"/>
      <c r="U58" s="16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1"/>
      <c r="O59" s="11"/>
      <c r="P59" s="11"/>
      <c r="Q59" s="11"/>
      <c r="R59" s="11"/>
      <c r="S59" s="16"/>
      <c r="T59" s="46"/>
      <c r="U59" s="16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1"/>
      <c r="O60" s="11"/>
      <c r="P60" s="11"/>
      <c r="Q60" s="11"/>
      <c r="R60" s="11"/>
      <c r="S60" s="16"/>
      <c r="T60" s="46"/>
      <c r="U60" s="16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1"/>
      <c r="O61" s="11"/>
      <c r="P61" s="11"/>
      <c r="Q61" s="11"/>
      <c r="R61" s="11"/>
      <c r="S61" s="16"/>
      <c r="T61" s="46"/>
      <c r="U61" s="16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1"/>
      <c r="O62" s="11"/>
      <c r="P62" s="11"/>
      <c r="Q62" s="11"/>
      <c r="R62" s="11"/>
      <c r="S62" s="16"/>
      <c r="T62" s="46"/>
      <c r="U62" s="16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1"/>
      <c r="O63" s="11"/>
      <c r="P63" s="11"/>
      <c r="Q63" s="11"/>
      <c r="R63" s="11"/>
      <c r="S63" s="16"/>
      <c r="T63" s="46"/>
      <c r="U63" s="16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1"/>
      <c r="O64" s="11"/>
      <c r="P64" s="11"/>
      <c r="Q64" s="11"/>
      <c r="R64" s="11"/>
      <c r="S64" s="16"/>
      <c r="T64" s="46"/>
      <c r="U64" s="16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1"/>
      <c r="O65" s="11"/>
      <c r="P65" s="11"/>
      <c r="Q65" s="11"/>
      <c r="R65" s="11"/>
      <c r="S65" s="16"/>
      <c r="T65" s="46"/>
      <c r="U65" s="16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1"/>
      <c r="O66" s="11"/>
      <c r="P66" s="11"/>
      <c r="Q66" s="11"/>
      <c r="R66" s="11"/>
      <c r="S66" s="16"/>
      <c r="T66" s="46"/>
      <c r="U66" s="16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1"/>
      <c r="O67" s="11"/>
      <c r="P67" s="11"/>
      <c r="Q67" s="11"/>
      <c r="R67" s="11"/>
      <c r="S67" s="16"/>
      <c r="T67" s="46"/>
      <c r="U67" s="16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1"/>
      <c r="O68" s="11"/>
      <c r="P68" s="11"/>
      <c r="Q68" s="11"/>
      <c r="R68" s="11"/>
      <c r="S68" s="16"/>
      <c r="T68" s="46"/>
      <c r="U68" s="16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1"/>
      <c r="O69" s="11"/>
      <c r="P69" s="11"/>
      <c r="Q69" s="11"/>
      <c r="R69" s="11"/>
      <c r="S69" s="16"/>
      <c r="T69" s="46"/>
      <c r="U69" s="16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1"/>
      <c r="O70" s="11"/>
      <c r="P70" s="11"/>
      <c r="Q70" s="11"/>
      <c r="R70" s="11"/>
      <c r="S70" s="16"/>
      <c r="T70" s="46"/>
      <c r="U70" s="16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1"/>
      <c r="O71" s="11"/>
      <c r="P71" s="11"/>
      <c r="Q71" s="11"/>
      <c r="R71" s="11"/>
      <c r="S71" s="16"/>
      <c r="T71" s="46"/>
      <c r="U71" s="16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1"/>
      <c r="O72" s="11"/>
      <c r="P72" s="11"/>
      <c r="Q72" s="11"/>
      <c r="R72" s="11"/>
      <c r="S72" s="16"/>
      <c r="T72" s="46"/>
      <c r="U72" s="16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1"/>
      <c r="O73" s="11"/>
      <c r="P73" s="11"/>
      <c r="Q73" s="11"/>
      <c r="R73" s="11"/>
      <c r="S73" s="16"/>
      <c r="T73" s="46"/>
      <c r="U73" s="16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1"/>
      <c r="O74" s="11"/>
      <c r="P74" s="11"/>
      <c r="Q74" s="11"/>
      <c r="R74" s="11"/>
      <c r="S74" s="16"/>
      <c r="T74" s="46"/>
      <c r="U74" s="16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1"/>
      <c r="O75" s="11"/>
      <c r="P75" s="11"/>
      <c r="Q75" s="11"/>
      <c r="R75" s="11"/>
      <c r="S75" s="16"/>
      <c r="T75" s="46"/>
      <c r="U75" s="16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1"/>
      <c r="O76" s="11"/>
      <c r="P76" s="11"/>
      <c r="Q76" s="11"/>
      <c r="R76" s="11"/>
      <c r="S76" s="16"/>
      <c r="T76" s="46"/>
      <c r="U76" s="16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1"/>
      <c r="O77" s="11"/>
      <c r="P77" s="11"/>
      <c r="Q77" s="11"/>
      <c r="R77" s="11"/>
      <c r="S77" s="16"/>
      <c r="T77" s="46"/>
      <c r="U77" s="16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1"/>
      <c r="O78" s="11"/>
      <c r="P78" s="11"/>
      <c r="Q78" s="11"/>
      <c r="R78" s="11"/>
      <c r="S78" s="16"/>
      <c r="T78" s="46"/>
      <c r="U78" s="16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1"/>
      <c r="O79" s="11"/>
      <c r="P79" s="11"/>
      <c r="Q79" s="11"/>
      <c r="R79" s="11"/>
      <c r="S79" s="16"/>
      <c r="T79" s="46"/>
      <c r="U79" s="16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1"/>
      <c r="O80" s="11"/>
      <c r="P80" s="11"/>
      <c r="Q80" s="11"/>
      <c r="R80" s="11"/>
      <c r="S80" s="16"/>
      <c r="T80" s="46"/>
      <c r="U80" s="16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1"/>
      <c r="O81" s="11"/>
      <c r="P81" s="11"/>
      <c r="Q81" s="11"/>
      <c r="R81" s="11"/>
      <c r="S81" s="16"/>
      <c r="T81" s="46"/>
      <c r="U81" s="16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1"/>
      <c r="O82" s="11"/>
      <c r="P82" s="11"/>
      <c r="Q82" s="11"/>
      <c r="R82" s="11"/>
      <c r="S82" s="16"/>
      <c r="T82" s="46"/>
      <c r="U82" s="16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1"/>
      <c r="O83" s="11"/>
      <c r="P83" s="11"/>
      <c r="Q83" s="11"/>
      <c r="R83" s="11"/>
      <c r="S83" s="16"/>
      <c r="T83" s="46"/>
      <c r="U83" s="16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1"/>
      <c r="O84" s="11"/>
      <c r="P84" s="11"/>
      <c r="Q84" s="11"/>
      <c r="R84" s="11"/>
      <c r="S84" s="16"/>
      <c r="T84" s="46"/>
      <c r="U84" s="16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1"/>
      <c r="O85" s="11"/>
      <c r="P85" s="11"/>
      <c r="Q85" s="11"/>
      <c r="R85" s="11"/>
      <c r="S85" s="16"/>
      <c r="T85" s="46"/>
      <c r="U85" s="16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1"/>
      <c r="O86" s="11"/>
      <c r="P86" s="11"/>
      <c r="Q86" s="11"/>
      <c r="R86" s="11"/>
      <c r="S86" s="16"/>
      <c r="T86" s="46"/>
      <c r="U86" s="16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1"/>
      <c r="O87" s="11"/>
      <c r="P87" s="11"/>
      <c r="Q87" s="11"/>
      <c r="R87" s="11"/>
      <c r="S87" s="16"/>
      <c r="T87" s="46"/>
      <c r="U87" s="16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1"/>
      <c r="O88" s="11"/>
      <c r="P88" s="11"/>
      <c r="Q88" s="11"/>
      <c r="R88" s="11"/>
      <c r="S88" s="16"/>
      <c r="T88" s="46"/>
      <c r="U88" s="16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1"/>
      <c r="O89" s="11"/>
      <c r="P89" s="11"/>
      <c r="Q89" s="11"/>
      <c r="R89" s="11"/>
      <c r="S89" s="16"/>
      <c r="T89" s="46"/>
      <c r="U89" s="16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1"/>
      <c r="O90" s="11"/>
      <c r="P90" s="11"/>
      <c r="Q90" s="11"/>
      <c r="R90" s="11"/>
      <c r="S90" s="16"/>
      <c r="T90" s="46"/>
      <c r="U90" s="16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1"/>
      <c r="O91" s="11"/>
      <c r="P91" s="11"/>
      <c r="Q91" s="11"/>
      <c r="R91" s="11"/>
      <c r="S91" s="16"/>
      <c r="T91" s="46"/>
      <c r="U91" s="16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1"/>
      <c r="O92" s="11"/>
      <c r="P92" s="11"/>
      <c r="Q92" s="11"/>
      <c r="R92" s="11"/>
      <c r="S92" s="16"/>
      <c r="T92" s="46"/>
      <c r="U92" s="16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1"/>
      <c r="O93" s="11"/>
      <c r="P93" s="11"/>
      <c r="Q93" s="11"/>
      <c r="R93" s="11"/>
      <c r="S93" s="16"/>
      <c r="T93" s="46"/>
      <c r="U93" s="16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1"/>
      <c r="O94" s="11"/>
      <c r="P94" s="11"/>
      <c r="Q94" s="11"/>
      <c r="R94" s="11"/>
      <c r="S94" s="16"/>
      <c r="T94" s="46"/>
      <c r="U94" s="16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1"/>
      <c r="O95" s="11"/>
      <c r="P95" s="11"/>
      <c r="Q95" s="11"/>
      <c r="R95" s="11"/>
      <c r="S95" s="16"/>
      <c r="T95" s="46"/>
      <c r="U95" s="16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1"/>
      <c r="O96" s="11"/>
      <c r="P96" s="11"/>
      <c r="Q96" s="11"/>
      <c r="R96" s="11"/>
      <c r="S96" s="16"/>
      <c r="T96" s="46"/>
      <c r="U96" s="16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1"/>
      <c r="O97" s="11"/>
      <c r="P97" s="11"/>
      <c r="Q97" s="11"/>
      <c r="R97" s="11"/>
      <c r="S97" s="16"/>
      <c r="T97" s="46"/>
      <c r="U97" s="16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1"/>
      <c r="O98" s="11"/>
      <c r="P98" s="11"/>
      <c r="Q98" s="11"/>
      <c r="R98" s="11"/>
      <c r="S98" s="16"/>
      <c r="T98" s="46"/>
      <c r="U98" s="16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1"/>
      <c r="O99" s="11"/>
      <c r="P99" s="11"/>
      <c r="Q99" s="11"/>
      <c r="R99" s="11"/>
      <c r="S99" s="16"/>
      <c r="T99" s="46"/>
      <c r="U99" s="16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1"/>
      <c r="O100" s="11"/>
      <c r="P100" s="11"/>
      <c r="Q100" s="11"/>
      <c r="R100" s="11"/>
      <c r="S100" s="16"/>
      <c r="T100" s="46"/>
      <c r="U100" s="16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1"/>
      <c r="O101" s="11"/>
      <c r="P101" s="11"/>
      <c r="Q101" s="11"/>
      <c r="R101" s="11"/>
      <c r="S101" s="16"/>
      <c r="T101" s="46"/>
      <c r="U101" s="16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1"/>
      <c r="O102" s="11"/>
      <c r="P102" s="11"/>
      <c r="Q102" s="11"/>
      <c r="R102" s="11"/>
      <c r="S102" s="16"/>
      <c r="T102" s="46"/>
      <c r="U102" s="16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1"/>
      <c r="O103" s="11"/>
      <c r="P103" s="11"/>
      <c r="Q103" s="11"/>
      <c r="R103" s="11"/>
      <c r="S103" s="16"/>
      <c r="T103" s="46"/>
      <c r="U103" s="16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1"/>
      <c r="O104" s="11"/>
      <c r="P104" s="11"/>
      <c r="Q104" s="11"/>
      <c r="R104" s="11"/>
      <c r="S104" s="16"/>
      <c r="T104" s="46"/>
      <c r="U104" s="16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1"/>
      <c r="O105" s="11"/>
      <c r="P105" s="11"/>
      <c r="Q105" s="11"/>
      <c r="R105" s="11"/>
      <c r="S105" s="16"/>
      <c r="T105" s="46"/>
      <c r="U105" s="16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1"/>
      <c r="O106" s="11"/>
      <c r="P106" s="11"/>
      <c r="Q106" s="11"/>
      <c r="R106" s="11"/>
      <c r="S106" s="16"/>
      <c r="T106" s="46"/>
      <c r="U106" s="16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1"/>
      <c r="O107" s="11"/>
      <c r="P107" s="11"/>
      <c r="Q107" s="11"/>
      <c r="R107" s="11"/>
      <c r="S107" s="16"/>
      <c r="T107" s="46"/>
      <c r="U107" s="16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1"/>
      <c r="O108" s="11"/>
      <c r="P108" s="11"/>
      <c r="Q108" s="11"/>
      <c r="R108" s="11"/>
      <c r="S108" s="16"/>
      <c r="T108" s="46"/>
      <c r="U108" s="16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1"/>
      <c r="O109" s="11"/>
      <c r="P109" s="11"/>
      <c r="Q109" s="11"/>
      <c r="R109" s="11"/>
      <c r="S109" s="16"/>
      <c r="T109" s="46"/>
      <c r="U109" s="16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1"/>
      <c r="O110" s="11"/>
      <c r="P110" s="11"/>
      <c r="Q110" s="11"/>
      <c r="R110" s="11"/>
      <c r="S110" s="16"/>
      <c r="T110" s="46"/>
      <c r="U110" s="16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1"/>
      <c r="O111" s="11"/>
      <c r="P111" s="11"/>
      <c r="Q111" s="11"/>
      <c r="R111" s="11"/>
      <c r="S111" s="16"/>
      <c r="T111" s="46"/>
      <c r="U111" s="16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1"/>
      <c r="O112" s="11"/>
      <c r="P112" s="11"/>
      <c r="Q112" s="11"/>
      <c r="R112" s="11"/>
      <c r="S112" s="16"/>
      <c r="T112" s="46"/>
      <c r="U112" s="16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1"/>
      <c r="O113" s="11"/>
      <c r="P113" s="11"/>
      <c r="Q113" s="11"/>
      <c r="R113" s="11"/>
      <c r="S113" s="16"/>
      <c r="T113" s="46"/>
      <c r="U113" s="16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1"/>
      <c r="O114" s="11"/>
      <c r="P114" s="11"/>
      <c r="Q114" s="11"/>
      <c r="R114" s="11"/>
      <c r="S114" s="16"/>
      <c r="T114" s="46"/>
      <c r="U114" s="16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1"/>
      <c r="O115" s="11"/>
      <c r="P115" s="11"/>
      <c r="Q115" s="11"/>
      <c r="R115" s="11"/>
      <c r="S115" s="16"/>
      <c r="T115" s="46"/>
      <c r="U115" s="16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1"/>
      <c r="O116" s="11"/>
      <c r="P116" s="11"/>
      <c r="Q116" s="11"/>
      <c r="R116" s="11"/>
      <c r="S116" s="16"/>
      <c r="T116" s="46"/>
      <c r="U116" s="16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1"/>
      <c r="O117" s="11"/>
      <c r="P117" s="11"/>
      <c r="Q117" s="11"/>
      <c r="R117" s="11"/>
      <c r="S117" s="16"/>
      <c r="T117" s="46"/>
      <c r="U117" s="16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1"/>
      <c r="O118" s="11"/>
      <c r="P118" s="11"/>
      <c r="Q118" s="11"/>
      <c r="R118" s="11"/>
      <c r="S118" s="16"/>
      <c r="T118" s="46"/>
      <c r="U118" s="16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1"/>
      <c r="O119" s="11"/>
      <c r="P119" s="11"/>
      <c r="Q119" s="11"/>
      <c r="R119" s="11"/>
      <c r="S119" s="16"/>
      <c r="T119" s="46"/>
      <c r="U119" s="16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1"/>
      <c r="O120" s="11"/>
      <c r="P120" s="11"/>
      <c r="Q120" s="11"/>
      <c r="R120" s="11"/>
      <c r="S120" s="16"/>
      <c r="T120" s="46"/>
      <c r="U120" s="16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1"/>
      <c r="O121" s="11"/>
      <c r="P121" s="11"/>
      <c r="Q121" s="11"/>
      <c r="R121" s="11"/>
      <c r="S121" s="16"/>
      <c r="T121" s="46"/>
      <c r="U121" s="16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1"/>
      <c r="O122" s="11"/>
      <c r="P122" s="11"/>
      <c r="Q122" s="11"/>
      <c r="R122" s="11"/>
      <c r="S122" s="16"/>
      <c r="T122" s="46"/>
      <c r="U122" s="16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1"/>
      <c r="O123" s="11"/>
      <c r="P123" s="11"/>
      <c r="Q123" s="11"/>
      <c r="R123" s="11"/>
      <c r="S123" s="16"/>
      <c r="T123" s="46"/>
      <c r="U123" s="16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1"/>
      <c r="O124" s="11"/>
      <c r="P124" s="11"/>
      <c r="Q124" s="11"/>
      <c r="R124" s="11"/>
      <c r="S124" s="16"/>
      <c r="T124" s="46"/>
      <c r="U124" s="16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1"/>
      <c r="O125" s="11"/>
      <c r="P125" s="11"/>
      <c r="Q125" s="11"/>
      <c r="R125" s="11"/>
      <c r="S125" s="16"/>
      <c r="T125" s="46"/>
      <c r="U125" s="16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1"/>
      <c r="O126" s="11"/>
      <c r="P126" s="11"/>
      <c r="Q126" s="11"/>
      <c r="R126" s="11"/>
      <c r="S126" s="16"/>
      <c r="T126" s="46"/>
      <c r="U126" s="16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1"/>
      <c r="O127" s="11"/>
      <c r="P127" s="11"/>
      <c r="Q127" s="11"/>
      <c r="R127" s="11"/>
      <c r="S127" s="16"/>
      <c r="T127" s="46"/>
      <c r="U127" s="16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1"/>
      <c r="O128" s="11"/>
      <c r="P128" s="11"/>
      <c r="Q128" s="11"/>
      <c r="R128" s="11"/>
      <c r="S128" s="16"/>
      <c r="T128" s="46"/>
      <c r="U128" s="16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1"/>
      <c r="O129" s="11"/>
      <c r="P129" s="11"/>
      <c r="Q129" s="11"/>
      <c r="R129" s="11"/>
      <c r="S129" s="16"/>
      <c r="T129" s="46"/>
      <c r="U129" s="16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1"/>
      <c r="O130" s="11"/>
      <c r="P130" s="11"/>
      <c r="Q130" s="11"/>
      <c r="R130" s="11"/>
      <c r="S130" s="16"/>
      <c r="T130" s="46"/>
      <c r="U130" s="16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1"/>
      <c r="O131" s="11"/>
      <c r="P131" s="11"/>
      <c r="Q131" s="11"/>
      <c r="R131" s="11"/>
      <c r="S131" s="16"/>
      <c r="T131" s="46"/>
      <c r="U131" s="16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1"/>
      <c r="O132" s="11"/>
      <c r="P132" s="11"/>
      <c r="Q132" s="11"/>
      <c r="R132" s="11"/>
      <c r="S132" s="16"/>
      <c r="T132" s="46"/>
      <c r="U132" s="16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1"/>
      <c r="O133" s="11"/>
      <c r="P133" s="11"/>
      <c r="Q133" s="11"/>
      <c r="R133" s="11"/>
      <c r="S133" s="16"/>
      <c r="T133" s="46"/>
      <c r="U133" s="16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1"/>
      <c r="O134" s="11"/>
      <c r="P134" s="11"/>
      <c r="Q134" s="11"/>
      <c r="R134" s="11"/>
      <c r="S134" s="16"/>
      <c r="T134" s="46"/>
      <c r="U134" s="16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1"/>
      <c r="O135" s="11"/>
      <c r="P135" s="11"/>
      <c r="Q135" s="11"/>
      <c r="R135" s="11"/>
      <c r="S135" s="16"/>
      <c r="T135" s="46"/>
      <c r="U135" s="16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1"/>
      <c r="O136" s="11"/>
      <c r="P136" s="11"/>
      <c r="Q136" s="11"/>
      <c r="R136" s="11"/>
      <c r="S136" s="16"/>
      <c r="T136" s="46"/>
      <c r="U136" s="16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1"/>
      <c r="O137" s="11"/>
      <c r="P137" s="11"/>
      <c r="Q137" s="11"/>
      <c r="R137" s="11"/>
      <c r="S137" s="16"/>
      <c r="T137" s="46"/>
      <c r="U137" s="16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1"/>
      <c r="O138" s="11"/>
      <c r="P138" s="11"/>
      <c r="Q138" s="11"/>
      <c r="R138" s="11"/>
      <c r="S138" s="16"/>
      <c r="T138" s="46"/>
      <c r="U138" s="16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1"/>
      <c r="O139" s="11"/>
      <c r="P139" s="11"/>
      <c r="Q139" s="11"/>
      <c r="R139" s="11"/>
      <c r="S139" s="16"/>
      <c r="T139" s="46"/>
      <c r="U139" s="16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1"/>
      <c r="O140" s="11"/>
      <c r="P140" s="11"/>
      <c r="Q140" s="11"/>
      <c r="R140" s="11"/>
      <c r="S140" s="16"/>
      <c r="T140" s="46"/>
      <c r="U140" s="16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1"/>
      <c r="O141" s="11"/>
      <c r="P141" s="11"/>
      <c r="Q141" s="11"/>
      <c r="R141" s="11"/>
      <c r="S141" s="16"/>
      <c r="T141" s="46"/>
      <c r="U141" s="16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1"/>
      <c r="O142" s="11"/>
      <c r="P142" s="11"/>
      <c r="Q142" s="11"/>
      <c r="R142" s="11"/>
      <c r="S142" s="16"/>
      <c r="T142" s="46"/>
      <c r="U142" s="16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1"/>
      <c r="O143" s="11"/>
      <c r="P143" s="11"/>
      <c r="Q143" s="11"/>
      <c r="R143" s="11"/>
      <c r="S143" s="16"/>
      <c r="T143" s="46"/>
      <c r="U143" s="16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1"/>
      <c r="O144" s="11"/>
      <c r="P144" s="11"/>
      <c r="Q144" s="11"/>
      <c r="R144" s="11"/>
      <c r="S144" s="16"/>
      <c r="T144" s="46"/>
      <c r="U144" s="16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1"/>
      <c r="O145" s="11"/>
      <c r="P145" s="11"/>
      <c r="Q145" s="11"/>
      <c r="R145" s="11"/>
      <c r="S145" s="16"/>
      <c r="T145" s="46"/>
      <c r="U145" s="16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1"/>
      <c r="O146" s="11"/>
      <c r="P146" s="11"/>
      <c r="Q146" s="11"/>
      <c r="R146" s="11"/>
      <c r="S146" s="16"/>
      <c r="T146" s="46"/>
      <c r="U146" s="16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1"/>
      <c r="O147" s="11"/>
      <c r="P147" s="11"/>
      <c r="Q147" s="11"/>
      <c r="R147" s="11"/>
      <c r="S147" s="16"/>
      <c r="T147" s="46"/>
      <c r="U147" s="16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1"/>
      <c r="O148" s="11"/>
      <c r="P148" s="11"/>
      <c r="Q148" s="11"/>
      <c r="R148" s="11"/>
      <c r="S148" s="16"/>
      <c r="T148" s="46"/>
      <c r="U148" s="16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1"/>
      <c r="O149" s="11"/>
      <c r="P149" s="11"/>
      <c r="Q149" s="11"/>
      <c r="R149" s="11"/>
      <c r="S149" s="16"/>
      <c r="T149" s="46"/>
      <c r="U149" s="16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1"/>
      <c r="O150" s="11"/>
      <c r="P150" s="11"/>
      <c r="Q150" s="11"/>
      <c r="R150" s="11"/>
      <c r="S150" s="16"/>
      <c r="T150" s="46"/>
      <c r="U150" s="16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1"/>
      <c r="O151" s="11"/>
      <c r="P151" s="11"/>
      <c r="Q151" s="11"/>
      <c r="R151" s="11"/>
      <c r="S151" s="16"/>
      <c r="T151" s="46"/>
      <c r="U151" s="16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1"/>
      <c r="O152" s="11"/>
      <c r="P152" s="11"/>
      <c r="Q152" s="11"/>
      <c r="R152" s="11"/>
      <c r="S152" s="16"/>
      <c r="T152" s="46"/>
      <c r="U152" s="16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1"/>
      <c r="O153" s="11"/>
      <c r="P153" s="11"/>
      <c r="Q153" s="11"/>
      <c r="R153" s="11"/>
      <c r="S153" s="16"/>
      <c r="T153" s="46"/>
      <c r="U153" s="16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1"/>
      <c r="O154" s="11"/>
      <c r="P154" s="11"/>
      <c r="Q154" s="11"/>
      <c r="R154" s="11"/>
      <c r="S154" s="16"/>
      <c r="T154" s="46"/>
      <c r="U154" s="16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1"/>
      <c r="O155" s="11"/>
      <c r="P155" s="11"/>
      <c r="Q155" s="11"/>
      <c r="R155" s="11"/>
      <c r="S155" s="16"/>
      <c r="T155" s="46"/>
      <c r="U155" s="16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1"/>
      <c r="O156" s="11"/>
      <c r="P156" s="11"/>
      <c r="Q156" s="11"/>
      <c r="R156" s="11"/>
      <c r="S156" s="16"/>
      <c r="T156" s="46"/>
      <c r="U156" s="16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1"/>
      <c r="O157" s="11"/>
      <c r="P157" s="11"/>
      <c r="Q157" s="11"/>
      <c r="R157" s="11"/>
      <c r="S157" s="16"/>
      <c r="T157" s="46"/>
      <c r="U157" s="16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1"/>
      <c r="O158" s="11"/>
      <c r="P158" s="11"/>
      <c r="Q158" s="11"/>
      <c r="R158" s="11"/>
      <c r="S158" s="16"/>
      <c r="T158" s="46"/>
      <c r="U158" s="16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1"/>
      <c r="O159" s="11"/>
      <c r="P159" s="11"/>
      <c r="Q159" s="11"/>
      <c r="R159" s="11"/>
      <c r="S159" s="16"/>
      <c r="T159" s="46"/>
      <c r="U159" s="16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1"/>
      <c r="O160" s="11"/>
      <c r="P160" s="11"/>
      <c r="Q160" s="11"/>
      <c r="R160" s="11"/>
      <c r="S160" s="16"/>
      <c r="T160" s="46"/>
      <c r="U160" s="16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1"/>
      <c r="O161" s="11"/>
      <c r="P161" s="11"/>
      <c r="Q161" s="11"/>
      <c r="R161" s="11"/>
      <c r="S161" s="16"/>
      <c r="T161" s="46"/>
      <c r="U161" s="16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1"/>
      <c r="O162" s="11"/>
      <c r="P162" s="11"/>
      <c r="Q162" s="11"/>
      <c r="R162" s="11"/>
      <c r="S162" s="16"/>
      <c r="T162" s="46"/>
      <c r="U162" s="16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1"/>
      <c r="O163" s="11"/>
      <c r="P163" s="11"/>
      <c r="Q163" s="11"/>
      <c r="R163" s="11"/>
      <c r="S163" s="16"/>
      <c r="T163" s="46"/>
      <c r="U163" s="16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1"/>
      <c r="O164" s="11"/>
      <c r="P164" s="11"/>
      <c r="Q164" s="11"/>
      <c r="R164" s="11"/>
      <c r="S164" s="16"/>
      <c r="T164" s="46"/>
      <c r="U164" s="16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1"/>
      <c r="O165" s="11"/>
      <c r="P165" s="11"/>
      <c r="Q165" s="11"/>
      <c r="R165" s="11"/>
      <c r="S165" s="16"/>
      <c r="T165" s="46"/>
      <c r="U165" s="16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1"/>
      <c r="O166" s="11"/>
      <c r="P166" s="11"/>
      <c r="Q166" s="11"/>
      <c r="R166" s="11"/>
      <c r="S166" s="16"/>
      <c r="T166" s="46"/>
      <c r="U166" s="16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1"/>
      <c r="O167" s="11"/>
      <c r="P167" s="11"/>
      <c r="Q167" s="11"/>
      <c r="R167" s="11"/>
      <c r="S167" s="16"/>
      <c r="T167" s="46"/>
      <c r="U167" s="16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1"/>
      <c r="O168" s="11"/>
      <c r="P168" s="11"/>
      <c r="Q168" s="11"/>
      <c r="R168" s="11"/>
      <c r="S168" s="16"/>
      <c r="T168" s="46"/>
      <c r="U168" s="16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1"/>
      <c r="O169" s="11"/>
      <c r="P169" s="11"/>
      <c r="Q169" s="11"/>
      <c r="R169" s="11"/>
      <c r="S169" s="16"/>
      <c r="T169" s="46"/>
      <c r="U169" s="16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1"/>
      <c r="O170" s="11"/>
      <c r="P170" s="11"/>
      <c r="Q170" s="11"/>
      <c r="R170" s="11"/>
      <c r="S170" s="16"/>
      <c r="T170" s="46"/>
      <c r="U170" s="16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1"/>
      <c r="O171" s="11"/>
      <c r="P171" s="11"/>
      <c r="Q171" s="11"/>
      <c r="R171" s="11"/>
      <c r="S171" s="16"/>
      <c r="T171" s="46"/>
      <c r="U171" s="16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1"/>
      <c r="O172" s="11"/>
      <c r="P172" s="11"/>
      <c r="Q172" s="11"/>
      <c r="R172" s="11"/>
      <c r="S172" s="16"/>
      <c r="T172" s="46"/>
      <c r="U172" s="16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1"/>
      <c r="O173" s="11"/>
      <c r="P173" s="11"/>
      <c r="Q173" s="11"/>
      <c r="R173" s="11"/>
      <c r="S173" s="16"/>
      <c r="T173" s="46"/>
      <c r="U173" s="16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1"/>
      <c r="O174" s="11"/>
      <c r="P174" s="11"/>
      <c r="Q174" s="11"/>
      <c r="R174" s="11"/>
      <c r="S174" s="16"/>
      <c r="T174" s="46"/>
      <c r="U174" s="16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1"/>
      <c r="O175" s="11"/>
      <c r="P175" s="11"/>
      <c r="Q175" s="11"/>
      <c r="R175" s="11"/>
      <c r="S175" s="16"/>
      <c r="T175" s="46"/>
      <c r="U175" s="16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1"/>
      <c r="O176" s="11"/>
      <c r="P176" s="11"/>
      <c r="Q176" s="11"/>
      <c r="R176" s="11"/>
      <c r="S176" s="16"/>
      <c r="T176" s="46"/>
      <c r="U176" s="16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1"/>
      <c r="O177" s="11"/>
      <c r="P177" s="11"/>
      <c r="Q177" s="11"/>
      <c r="R177" s="11"/>
      <c r="S177" s="16"/>
      <c r="T177" s="46"/>
      <c r="U177" s="16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1"/>
      <c r="O178" s="11"/>
      <c r="P178" s="11"/>
      <c r="Q178" s="11"/>
      <c r="R178" s="11"/>
      <c r="S178" s="16"/>
      <c r="T178" s="46"/>
      <c r="U178" s="16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1"/>
      <c r="O179" s="11"/>
      <c r="P179" s="11"/>
      <c r="Q179" s="11"/>
      <c r="R179" s="11"/>
      <c r="S179" s="16"/>
      <c r="T179" s="46"/>
      <c r="U179" s="16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1"/>
      <c r="O180" s="11"/>
      <c r="P180" s="11"/>
      <c r="Q180" s="11"/>
      <c r="R180" s="11"/>
      <c r="S180" s="16"/>
      <c r="T180" s="46"/>
      <c r="U180" s="16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1"/>
      <c r="O181" s="11"/>
      <c r="P181" s="11"/>
      <c r="Q181" s="11"/>
      <c r="R181" s="11"/>
      <c r="S181" s="16"/>
      <c r="T181" s="46"/>
      <c r="U181" s="16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1"/>
      <c r="O182" s="11"/>
      <c r="P182" s="11"/>
      <c r="Q182" s="11"/>
      <c r="R182" s="11"/>
      <c r="S182" s="16"/>
      <c r="T182" s="46"/>
      <c r="U182" s="16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1"/>
      <c r="O183" s="11"/>
      <c r="P183" s="11"/>
      <c r="Q183" s="11"/>
      <c r="R183" s="11"/>
      <c r="S183" s="16"/>
      <c r="T183" s="46"/>
      <c r="U183" s="16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1"/>
      <c r="O184" s="11"/>
      <c r="P184" s="11"/>
      <c r="Q184" s="11"/>
      <c r="R184" s="11"/>
      <c r="S184" s="16"/>
      <c r="T184" s="46"/>
      <c r="U184" s="16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1"/>
      <c r="O185" s="11"/>
      <c r="P185" s="11"/>
      <c r="Q185" s="11"/>
      <c r="R185" s="11"/>
      <c r="S185" s="16"/>
      <c r="T185" s="46"/>
      <c r="U185" s="16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1"/>
      <c r="O186" s="11"/>
      <c r="P186" s="11"/>
      <c r="Q186" s="11"/>
      <c r="R186" s="11"/>
      <c r="S186" s="16"/>
      <c r="T186" s="46"/>
      <c r="U186" s="16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1"/>
      <c r="O187" s="11"/>
      <c r="P187" s="11"/>
      <c r="Q187" s="11"/>
      <c r="R187" s="11"/>
      <c r="S187" s="16"/>
      <c r="T187" s="46"/>
      <c r="U187" s="16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1"/>
      <c r="O188" s="11"/>
      <c r="P188" s="11"/>
      <c r="Q188" s="11"/>
      <c r="R188" s="11"/>
      <c r="S188" s="16"/>
      <c r="T188" s="46"/>
      <c r="U188" s="16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1"/>
      <c r="O189" s="11"/>
      <c r="P189" s="11"/>
      <c r="Q189" s="11"/>
      <c r="R189" s="11"/>
      <c r="S189" s="16"/>
      <c r="T189" s="46"/>
      <c r="U189" s="16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1"/>
      <c r="O190" s="11"/>
      <c r="P190" s="11"/>
      <c r="Q190" s="11"/>
      <c r="R190" s="11"/>
      <c r="S190" s="16"/>
      <c r="T190" s="46"/>
      <c r="U190" s="16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1"/>
      <c r="O191" s="11"/>
      <c r="P191" s="11"/>
      <c r="Q191" s="11"/>
      <c r="R191" s="11"/>
      <c r="S191" s="16"/>
      <c r="T191" s="46"/>
      <c r="U191" s="16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1"/>
      <c r="O192" s="11"/>
      <c r="P192" s="11"/>
      <c r="Q192" s="11"/>
      <c r="R192" s="11"/>
      <c r="S192" s="16"/>
      <c r="T192" s="46"/>
      <c r="U192" s="16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1"/>
      <c r="O193" s="11"/>
      <c r="P193" s="11"/>
      <c r="Q193" s="11"/>
      <c r="R193" s="11"/>
      <c r="S193" s="16"/>
      <c r="T193" s="46"/>
      <c r="U193" s="16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1"/>
      <c r="O194" s="11"/>
      <c r="P194" s="11"/>
      <c r="Q194" s="11"/>
      <c r="R194" s="11"/>
      <c r="S194" s="16"/>
      <c r="T194" s="46"/>
      <c r="U194" s="16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1"/>
      <c r="O195" s="11"/>
      <c r="P195" s="11"/>
      <c r="Q195" s="11"/>
      <c r="R195" s="11"/>
      <c r="S195" s="16"/>
      <c r="T195" s="46"/>
      <c r="U195" s="16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1"/>
      <c r="O196" s="11"/>
      <c r="P196" s="11"/>
      <c r="Q196" s="11"/>
      <c r="R196" s="11"/>
      <c r="S196" s="16"/>
      <c r="T196" s="46"/>
      <c r="U196" s="16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1"/>
      <c r="O197" s="11"/>
      <c r="P197" s="11"/>
      <c r="Q197" s="11"/>
      <c r="R197" s="11"/>
      <c r="S197" s="16"/>
      <c r="T197" s="46"/>
      <c r="U197" s="16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1"/>
      <c r="O198" s="11"/>
      <c r="P198" s="11"/>
      <c r="Q198" s="11"/>
      <c r="R198" s="11"/>
      <c r="S198" s="16"/>
      <c r="T198" s="46"/>
      <c r="U198" s="16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1"/>
      <c r="O199" s="11"/>
      <c r="P199" s="11"/>
      <c r="Q199" s="11"/>
      <c r="R199" s="11"/>
      <c r="S199" s="16"/>
      <c r="T199" s="46"/>
      <c r="U199" s="16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1"/>
      <c r="O200" s="11"/>
      <c r="P200" s="11"/>
      <c r="Q200" s="11"/>
      <c r="R200" s="11"/>
      <c r="S200" s="16"/>
      <c r="T200" s="46"/>
      <c r="U200" s="16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1"/>
      <c r="O201" s="11"/>
      <c r="P201" s="11"/>
      <c r="Q201" s="11"/>
      <c r="R201" s="11"/>
      <c r="S201" s="16"/>
      <c r="T201" s="46"/>
      <c r="U201" s="16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1"/>
      <c r="O202" s="11"/>
      <c r="P202" s="11"/>
      <c r="Q202" s="11"/>
      <c r="R202" s="11"/>
      <c r="S202" s="16"/>
      <c r="T202" s="46"/>
      <c r="U202" s="16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1"/>
      <c r="O203" s="11"/>
      <c r="P203" s="11"/>
      <c r="Q203" s="11"/>
      <c r="R203" s="11"/>
      <c r="S203" s="16"/>
      <c r="T203" s="46"/>
      <c r="U203" s="16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1"/>
      <c r="O204" s="11"/>
      <c r="P204" s="11"/>
      <c r="Q204" s="11"/>
      <c r="R204" s="11"/>
      <c r="S204" s="16"/>
      <c r="T204" s="46"/>
      <c r="U204" s="16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1"/>
      <c r="O205" s="11"/>
      <c r="P205" s="11"/>
      <c r="Q205" s="11"/>
      <c r="R205" s="11"/>
      <c r="S205" s="16"/>
      <c r="T205" s="46"/>
      <c r="U205" s="16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1"/>
      <c r="O206" s="11"/>
      <c r="P206" s="11"/>
      <c r="Q206" s="11"/>
      <c r="R206" s="11"/>
      <c r="S206" s="16"/>
      <c r="T206" s="46"/>
      <c r="U206" s="16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1"/>
      <c r="O207" s="11"/>
      <c r="P207" s="11"/>
      <c r="Q207" s="11"/>
      <c r="R207" s="11"/>
      <c r="S207" s="16"/>
      <c r="T207" s="46"/>
      <c r="U207" s="16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1"/>
      <c r="O208" s="11"/>
      <c r="P208" s="11"/>
      <c r="Q208" s="11"/>
      <c r="R208" s="11"/>
      <c r="S208" s="16"/>
      <c r="T208" s="46"/>
      <c r="U208" s="16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1"/>
      <c r="O209" s="11"/>
      <c r="P209" s="11"/>
      <c r="Q209" s="11"/>
      <c r="R209" s="11"/>
      <c r="S209" s="16"/>
      <c r="T209" s="46"/>
      <c r="U209" s="16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1"/>
      <c r="O210" s="11"/>
      <c r="P210" s="11"/>
      <c r="Q210" s="11"/>
      <c r="R210" s="11"/>
      <c r="S210" s="16"/>
      <c r="T210" s="46"/>
      <c r="U210" s="16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1"/>
      <c r="O211" s="11"/>
      <c r="P211" s="11"/>
      <c r="Q211" s="11"/>
      <c r="R211" s="11"/>
      <c r="S211" s="16"/>
      <c r="T211" s="46"/>
      <c r="U211" s="16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1"/>
      <c r="O212" s="11"/>
      <c r="P212" s="11"/>
      <c r="Q212" s="11"/>
      <c r="R212" s="11"/>
      <c r="S212" s="16"/>
      <c r="T212" s="46"/>
      <c r="U212" s="16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1"/>
      <c r="O213" s="11"/>
      <c r="P213" s="11"/>
      <c r="Q213" s="11"/>
      <c r="R213" s="11"/>
      <c r="S213" s="16"/>
      <c r="T213" s="46"/>
      <c r="U213" s="16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1"/>
      <c r="O214" s="11"/>
      <c r="P214" s="11"/>
      <c r="Q214" s="11"/>
      <c r="R214" s="11"/>
      <c r="S214" s="16"/>
      <c r="T214" s="46"/>
      <c r="U214" s="16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1"/>
      <c r="O215" s="11"/>
      <c r="P215" s="11"/>
      <c r="Q215" s="11"/>
      <c r="R215" s="11"/>
      <c r="S215" s="16"/>
      <c r="T215" s="46"/>
      <c r="U215" s="16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1"/>
      <c r="O216" s="11"/>
      <c r="P216" s="11"/>
      <c r="Q216" s="11"/>
      <c r="R216" s="11"/>
      <c r="S216" s="16"/>
      <c r="T216" s="46"/>
      <c r="U216" s="16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1"/>
      <c r="O217" s="11"/>
      <c r="P217" s="11"/>
      <c r="Q217" s="11"/>
      <c r="R217" s="11"/>
      <c r="S217" s="16"/>
      <c r="T217" s="46"/>
      <c r="U217" s="16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1"/>
      <c r="O218" s="11"/>
      <c r="P218" s="11"/>
      <c r="Q218" s="11"/>
      <c r="R218" s="11"/>
      <c r="S218" s="16"/>
      <c r="T218" s="46"/>
      <c r="U218" s="16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1"/>
      <c r="O219" s="11"/>
      <c r="P219" s="11"/>
      <c r="Q219" s="11"/>
      <c r="R219" s="11"/>
      <c r="S219" s="16"/>
      <c r="T219" s="46"/>
      <c r="U219" s="16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1"/>
      <c r="O220" s="11"/>
      <c r="P220" s="11"/>
      <c r="Q220" s="11"/>
      <c r="R220" s="11"/>
      <c r="S220" s="16"/>
      <c r="T220" s="46"/>
      <c r="U220" s="16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1"/>
      <c r="O221" s="11"/>
      <c r="P221" s="11"/>
      <c r="Q221" s="11"/>
      <c r="R221" s="11"/>
      <c r="S221" s="16"/>
      <c r="T221" s="46"/>
      <c r="U221" s="16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1"/>
      <c r="O222" s="11"/>
      <c r="P222" s="11"/>
      <c r="Q222" s="11"/>
      <c r="R222" s="11"/>
      <c r="S222" s="16"/>
      <c r="T222" s="46"/>
      <c r="U222" s="16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1"/>
      <c r="O223" s="11"/>
      <c r="P223" s="11"/>
      <c r="Q223" s="11"/>
      <c r="R223" s="11"/>
      <c r="S223" s="16"/>
      <c r="T223" s="46"/>
      <c r="U223" s="16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1"/>
      <c r="O224" s="11"/>
      <c r="P224" s="11"/>
      <c r="Q224" s="11"/>
      <c r="R224" s="11"/>
      <c r="S224" s="16"/>
      <c r="T224" s="46"/>
      <c r="U224" s="16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1"/>
      <c r="O225" s="11"/>
      <c r="P225" s="11"/>
      <c r="Q225" s="11"/>
      <c r="R225" s="11"/>
      <c r="S225" s="16"/>
      <c r="T225" s="46"/>
      <c r="U225" s="16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1"/>
      <c r="O226" s="11"/>
      <c r="P226" s="11"/>
      <c r="Q226" s="11"/>
      <c r="R226" s="11"/>
      <c r="S226" s="16"/>
      <c r="T226" s="46"/>
      <c r="U226" s="16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1"/>
      <c r="O227" s="11"/>
      <c r="P227" s="11"/>
      <c r="Q227" s="11"/>
      <c r="R227" s="11"/>
      <c r="S227" s="16"/>
      <c r="T227" s="46"/>
      <c r="U227" s="16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1"/>
      <c r="O228" s="11"/>
      <c r="P228" s="11"/>
      <c r="Q228" s="11"/>
      <c r="R228" s="11"/>
      <c r="S228" s="16"/>
      <c r="T228" s="46"/>
      <c r="U228" s="16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1"/>
      <c r="O229" s="11"/>
      <c r="P229" s="11"/>
      <c r="Q229" s="11"/>
      <c r="R229" s="11"/>
      <c r="S229" s="16"/>
      <c r="T229" s="46"/>
      <c r="U229" s="16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K1:M1"/>
    <mergeCell ref="N1:Q1"/>
    <mergeCell ref="S1:U1"/>
    <mergeCell ref="V1:Y1"/>
    <mergeCell ref="AA1:AC1"/>
    <mergeCell ref="AD1:AG1"/>
  </mergeCells>
  <drawing r:id="rId1"/>
  <tableParts count="3">
    <tablePart r:id="rId5"/>
    <tablePart r:id="rId6"/>
    <tablePart r:id="rId7"/>
  </tableParts>
</worksheet>
</file>