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<sst xmlns="http://schemas.openxmlformats.org/spreadsheetml/2006/main" count="88" uniqueCount="52">
  <si>
    <t>CONFIGURAÇÕES</t>
  </si>
  <si>
    <t>Salário</t>
  </si>
  <si>
    <t>Rendimento Carteira</t>
  </si>
  <si>
    <t>Sugestão de Investimento (30%)</t>
  </si>
  <si>
    <t>Investimento Mensal</t>
  </si>
  <si>
    <t>Valor Investimento Mensal</t>
  </si>
  <si>
    <t>Perído anual</t>
  </si>
  <si>
    <t>Taxa de Rendimento Mensal</t>
  </si>
  <si>
    <t>Patrimônio Acuimulado</t>
  </si>
  <si>
    <t>Dividendo Mensais</t>
  </si>
  <si>
    <t>Cenários</t>
  </si>
  <si>
    <t>Valor</t>
  </si>
  <si>
    <t>Dividendo</t>
  </si>
  <si>
    <t>Valor em 2 anos</t>
  </si>
  <si>
    <t>Valor em 5 anos</t>
  </si>
  <si>
    <t>Valor em 10 anos</t>
  </si>
  <si>
    <t>Valor em 20 anos</t>
  </si>
  <si>
    <t>Valor em 30 anos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</si>
  <si>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</si>
  <si>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</si>
  <si>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</si>
  <si>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</si>
  <si>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</si>
  <si>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</si>
  <si>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</si>
  <si>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</si>
  <si>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</si>
  <si>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</si>
  <si>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</si>
  <si>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</si>
  <si>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</si>
  <si>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</si>
  <si>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Conservador-PAPEL</t>
  </si>
  <si>
    <t>Conservador</t>
  </si>
  <si>
    <t>Conservador-TIJOLO</t>
  </si>
  <si>
    <t>Conservador-HÍBRIDOS</t>
  </si>
  <si>
    <t>Conservador-FOFs</t>
  </si>
  <si>
    <t>Conservador-DESENVOLVIMENTO</t>
  </si>
  <si>
    <t>Conservador-HOTELARIAS</t>
  </si>
  <si>
    <t>Moderado-PAPEL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</si>
  <si>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</si>
  <si>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</si>
  <si>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</si>
  <si>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</si>
  <si>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</si>
  <si>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</si>
  <si>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</t>
  </si>
  <si>
    <t>Agressivo-TIJOLO</t>
  </si>
  <si>
    <t>Agressivo-HÍBRIDOS</t>
  </si>
  <si>
    <t>Agressivo-FOFs</t>
  </si>
  <si>
    <t>Agressivo-DESENVOLVIMENTO</t>
  </si>
  <si>
    <t>Agressivo-HOTELARIAS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</si>
</sst>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/>
    <font>
      <color rgb="FFFFFFFF"/>
      <name val="Arial"/>
      <scheme val="minor"/>
    </font>
    <font>
      <b/>
      <color theme="1"/>
      <name val="Arial"/>
      <scheme val="minor"/>
    </font>
    <font>
      <b/>
      <sz val="11.0"/>
      <color rgb="FF000000"/>
      <name val="&quot;Aptos Narrow&quot;"/>
    </font>
    <font>
      <sz val="11.0"/>
      <color rgb="FF000000"/>
      <name val="Arial"/>
    </font>
    <font>
      <sz val="11.0"/>
      <color rgb="FF000000"/>
      <name val="&quot;Aptos Narrow&quot;"/>
    </font>
    <font>
      <sz val="11.0"/>
      <color rgb="FFFFFFFF"/>
      <name val="&quot;Aptos Narrow&quot;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ADADAD"/>
        <bgColor rgb="FFADADAD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3" fillId="0" fontId="1" numFmtId="164" xfId="0" applyAlignment="1" applyBorder="1" applyFont="1" applyNumberFormat="1">
      <alignment readingOrder="0"/>
    </xf>
    <xf borderId="3" fillId="0" fontId="1" numFmtId="10" xfId="0" applyAlignment="1" applyBorder="1" applyFont="1" applyNumberFormat="1">
      <alignment readingOrder="0"/>
    </xf>
    <xf borderId="3" fillId="0" fontId="1" numFmtId="164" xfId="0" applyBorder="1" applyFont="1" applyNumberFormat="1"/>
    <xf borderId="1" fillId="3" fontId="3" numFmtId="0" xfId="0" applyAlignment="1" applyBorder="1" applyFill="1" applyFont="1">
      <alignment horizontal="center" readingOrder="0"/>
    </xf>
    <xf borderId="3" fillId="4" fontId="1" numFmtId="0" xfId="0" applyAlignment="1" applyBorder="1" applyFill="1" applyFont="1">
      <alignment readingOrder="0"/>
    </xf>
    <xf borderId="3" fillId="4" fontId="1" numFmtId="164" xfId="0" applyBorder="1" applyFont="1" applyNumberFormat="1"/>
    <xf borderId="3" fillId="2" fontId="4" numFmtId="0" xfId="0" applyAlignment="1" applyBorder="1" applyFont="1">
      <alignment horizontal="center" readingOrder="0"/>
    </xf>
    <xf borderId="3" fillId="0" fontId="1" numFmtId="164" xfId="0" applyBorder="1" applyFont="1" applyNumberForma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5" fontId="5" numFmtId="0" xfId="0" applyAlignment="1" applyFill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7" numFmtId="9" xfId="0" applyAlignment="1" applyFont="1" applyNumberFormat="1">
      <alignment horizontal="center" readingOrder="0" shrinkToFit="0" vertical="bottom" wrapText="0"/>
    </xf>
    <xf borderId="0" fillId="6" fontId="7" numFmtId="164" xfId="0" applyAlignment="1" applyFill="1" applyFont="1" applyNumberForma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5" fontId="5" numFmtId="0" xfId="0" applyAlignment="1" applyFont="1">
      <alignment shrinkToFit="0" vertical="bottom" wrapText="0"/>
    </xf>
    <xf borderId="0" fillId="5" fontId="5" numFmtId="164" xfId="0" applyAlignment="1" applyFont="1" applyNumberFormat="1">
      <alignment horizontal="center" readingOrder="0" shrinkToFit="0" vertical="bottom" wrapText="0"/>
    </xf>
    <xf borderId="0" fillId="3" fontId="8" numFmtId="0" xfId="0" applyAlignment="1" applyFont="1">
      <alignment readingOrder="0" shrinkToFit="0" vertical="bottom" wrapText="0"/>
    </xf>
    <xf borderId="0" fillId="3" fontId="8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4" fillId="0" fontId="7" numFmtId="0" xfId="0" applyAlignment="1" applyBorder="1" applyFont="1">
      <alignment readingOrder="0" shrinkToFit="0" vertical="bottom" wrapText="0"/>
    </xf>
    <xf borderId="4" fillId="0" fontId="7" numFmtId="0" xfId="0" applyAlignment="1" applyBorder="1" applyFont="1">
      <alignment horizontal="center" readingOrder="0" shrinkToFit="0" vertical="bottom" wrapText="0"/>
    </xf>
    <xf borderId="4" fillId="0" fontId="7" numFmtId="9" xfId="0" applyAlignment="1" applyBorder="1" applyFont="1" applyNumberFormat="1">
      <alignment horizontal="center" readingOrder="0" shrinkToFit="0" vertical="bottom" wrapText="0"/>
    </xf>
    <xf borderId="0" fillId="7" fontId="7" numFmtId="0" xfId="0" applyAlignment="1" applyFill="1" applyFont="1">
      <alignment readingOrder="0" shrinkToFit="0" vertical="bottom" wrapText="0"/>
    </xf>
    <xf borderId="0" fillId="7" fontId="7" numFmtId="0" xfId="0" applyAlignment="1" applyFont="1">
      <alignment horizontal="center" readingOrder="0" shrinkToFit="0" vertical="bottom" wrapText="0"/>
    </xf>
    <xf borderId="0" fillId="7" fontId="7" numFmtId="9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Percentual Sugerido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'Página1'!$A$39:$A$44</c:f>
            </c:strRef>
          </c:cat>
          <c:val>
            <c:numRef>
              <c:f>'Página1'!$B$39:$B$44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47</xdr:row>
      <xdr:rowOff>38100</xdr:rowOff>
    </xdr:from>
    <xdr:ext cx="4810125" cy="2152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0</xdr:row>
      <xdr:rowOff>0</xdr:rowOff>
    </xdr:from>
    <xdr:ext cx="4810125" cy="13049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36.38"/>
  </cols>
  <sheetData>
    <row r="9">
      <c r="A9" s="1" t="s">
        <v>0</v>
      </c>
      <c r="B9" s="2"/>
    </row>
    <row r="10">
      <c r="A10" s="3" t="s">
        <v>1</v>
      </c>
      <c r="B10" s="4">
        <v>1800.0</v>
      </c>
    </row>
    <row r="11">
      <c r="A11" s="3" t="s">
        <v>2</v>
      </c>
      <c r="B11" s="5">
        <v>0.006</v>
      </c>
    </row>
    <row r="12">
      <c r="A12" s="3" t="s">
        <v>3</v>
      </c>
      <c r="B12" s="6">
        <f>B10*B11</f>
        <v>10.8</v>
      </c>
    </row>
    <row r="15">
      <c r="A15" s="7" t="s">
        <v>4</v>
      </c>
      <c r="B15" s="2"/>
    </row>
    <row r="16">
      <c r="A16" s="3" t="s">
        <v>5</v>
      </c>
      <c r="B16" s="4">
        <v>150.0</v>
      </c>
    </row>
    <row r="17">
      <c r="A17" s="3" t="s">
        <v>6</v>
      </c>
      <c r="B17" s="3">
        <v>5.0</v>
      </c>
    </row>
    <row r="18">
      <c r="A18" s="3" t="s">
        <v>7</v>
      </c>
      <c r="B18" s="5">
        <v>0.0108</v>
      </c>
    </row>
    <row r="19">
      <c r="A19" s="8" t="s">
        <v>8</v>
      </c>
      <c r="B19" s="9">
        <f>FV(B18,B17*12,B16*-1)</f>
        <v>12570.6029</v>
      </c>
    </row>
    <row r="20">
      <c r="A20" s="8" t="s">
        <v>9</v>
      </c>
      <c r="B20" s="9">
        <f>B19*$B$11</f>
        <v>75.42361742</v>
      </c>
    </row>
    <row r="24">
      <c r="A24" s="10" t="s">
        <v>10</v>
      </c>
      <c r="B24" s="10" t="s">
        <v>11</v>
      </c>
      <c r="C24" s="10" t="s">
        <v>12</v>
      </c>
    </row>
    <row r="25">
      <c r="A25" s="3" t="s">
        <v>13</v>
      </c>
      <c r="B25" s="11">
        <f>FV($B$18,2*12,$B$16*-1)</f>
        <v>4084.629549</v>
      </c>
      <c r="C25" s="11">
        <f t="shared" ref="C25:C29" si="1">B25*$B$11</f>
        <v>24.50777729</v>
      </c>
    </row>
    <row r="26">
      <c r="A26" s="3" t="s">
        <v>14</v>
      </c>
      <c r="B26" s="11">
        <f>FV($B$18,5*12,$B$16*-1)</f>
        <v>12570.6029</v>
      </c>
      <c r="C26" s="11">
        <f t="shared" si="1"/>
        <v>75.42361742</v>
      </c>
    </row>
    <row r="27">
      <c r="A27" s="3" t="s">
        <v>15</v>
      </c>
      <c r="B27" s="11">
        <f>FV($B$18,10*12,$B$16*-1)</f>
        <v>36518.64994</v>
      </c>
      <c r="C27" s="11">
        <f t="shared" si="1"/>
        <v>219.1118996</v>
      </c>
    </row>
    <row r="28">
      <c r="A28" s="3" t="s">
        <v>16</v>
      </c>
      <c r="B28" s="11">
        <f>FV($B$18,20*12,$B$16*-1)</f>
        <v>169057.349</v>
      </c>
      <c r="C28" s="11">
        <f t="shared" si="1"/>
        <v>1014.344094</v>
      </c>
    </row>
    <row r="29">
      <c r="A29" s="3" t="s">
        <v>17</v>
      </c>
      <c r="B29" s="11">
        <f>FV($B$18,30*12,$B$16*-1)</f>
        <v>650085.7215</v>
      </c>
      <c r="C29" s="11">
        <f t="shared" si="1"/>
        <v>3900.514329</v>
      </c>
    </row>
    <row r="34">
      <c r="A34" s="12" t="s">
        <v>18</v>
      </c>
      <c r="B34" s="12" t="s">
        <v>19</v>
      </c>
    </row>
    <row r="35">
      <c r="A35" s="12" t="s">
        <v>20</v>
      </c>
      <c r="B35" s="13">
        <f>B16</f>
        <v>150</v>
      </c>
    </row>
    <row r="38">
      <c r="A38" s="14" t="s">
        <v>21</v>
      </c>
      <c r="B38" s="14" t="s">
        <v>22</v>
      </c>
      <c r="C38" s="14" t="s">
        <v>23</v>
      </c>
    </row>
    <row r="39">
      <c r="A39" s="15" t="s">
        <v>24</v>
      </c>
      <c r="B39" s="16">
        <f>VLOOKUP($B$34&amp;"-"&amp;A39,'Página2'!$A:$D,4,FALSE)</f>
        <v>0.32</v>
      </c>
      <c r="C39" s="17">
        <f t="shared" ref="C39:C44" si="2">B39*$B$35</f>
        <v>48</v>
      </c>
    </row>
    <row r="40">
      <c r="A40" s="18" t="s">
        <v>25</v>
      </c>
      <c r="B40" s="16">
        <f>VLOOKUP($B$34&amp;"-"&amp;A40,'Página2'!$A:$D,4,FALSE)</f>
        <v>0.35</v>
      </c>
      <c r="C40" s="17">
        <f t="shared" si="2"/>
        <v>52.5</v>
      </c>
    </row>
    <row r="41">
      <c r="A41" s="18" t="s">
        <v>26</v>
      </c>
      <c r="B41" s="16">
        <f>VLOOKUP($B$34&amp;"-"&amp;A41,'Página2'!$A:$D,4,FALSE)</f>
        <v>0.08</v>
      </c>
      <c r="C41" s="17">
        <f t="shared" si="2"/>
        <v>12</v>
      </c>
    </row>
    <row r="42">
      <c r="A42" s="18" t="s">
        <v>27</v>
      </c>
      <c r="B42" s="16">
        <f>VLOOKUP($B$34&amp;"-"&amp;A42,'Página2'!$A:$D,4,FALSE)</f>
        <v>0.05</v>
      </c>
      <c r="C42" s="17">
        <f t="shared" si="2"/>
        <v>7.5</v>
      </c>
    </row>
    <row r="43">
      <c r="A43" s="18" t="s">
        <v>28</v>
      </c>
      <c r="B43" s="16">
        <f>VLOOKUP($B$34&amp;"-"&amp;A43,'Página2'!$A:$D,4,FALSE)</f>
        <v>0.1</v>
      </c>
      <c r="C43" s="17">
        <f t="shared" si="2"/>
        <v>15</v>
      </c>
    </row>
    <row r="44">
      <c r="A44" s="18" t="s">
        <v>29</v>
      </c>
      <c r="B44" s="16">
        <f>VLOOKUP($B$34&amp;"-"&amp;A44,'Página2'!$A:$D,4,FALSE)</f>
        <v>0.1</v>
      </c>
      <c r="C44" s="17">
        <f t="shared" si="2"/>
        <v>15</v>
      </c>
    </row>
    <row r="45">
      <c r="A45" s="19"/>
      <c r="B45" s="19"/>
      <c r="C45" s="20">
        <f>SUM(C39:C44)</f>
        <v>150</v>
      </c>
    </row>
  </sheetData>
  <mergeCells count="2">
    <mergeCell ref="A9:B9"/>
    <mergeCell ref="A15:B15"/>
  </mergeCells>
  <dataValidations>
    <dataValidation type="list" allowBlank="1" showErrorMessage="1" sqref="B34">
      <formula1>"Conservador,Moderado,Agressivo"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</cols>
  <sheetData>
    <row r="1">
      <c r="A1" s="21" t="s">
        <v>30</v>
      </c>
      <c r="B1" s="21" t="s">
        <v>18</v>
      </c>
      <c r="C1" s="22" t="s">
        <v>21</v>
      </c>
      <c r="D1" s="22" t="s">
        <v>31</v>
      </c>
    </row>
    <row r="2">
      <c r="A2" s="23" t="s">
        <v>32</v>
      </c>
      <c r="B2" s="23" t="s">
        <v>33</v>
      </c>
      <c r="C2" s="18" t="s">
        <v>24</v>
      </c>
      <c r="D2" s="16">
        <v>0.3</v>
      </c>
    </row>
    <row r="3">
      <c r="A3" s="23" t="s">
        <v>34</v>
      </c>
      <c r="B3" s="23" t="s">
        <v>33</v>
      </c>
      <c r="C3" s="18" t="s">
        <v>25</v>
      </c>
      <c r="D3" s="16">
        <v>0.5</v>
      </c>
    </row>
    <row r="4">
      <c r="A4" s="23" t="s">
        <v>35</v>
      </c>
      <c r="B4" s="23" t="s">
        <v>33</v>
      </c>
      <c r="C4" s="18" t="s">
        <v>26</v>
      </c>
      <c r="D4" s="16">
        <v>0.1</v>
      </c>
    </row>
    <row r="5">
      <c r="A5" s="23" t="s">
        <v>36</v>
      </c>
      <c r="B5" s="23" t="s">
        <v>33</v>
      </c>
      <c r="C5" s="18" t="s">
        <v>27</v>
      </c>
      <c r="D5" s="16">
        <v>0.1</v>
      </c>
    </row>
    <row r="6">
      <c r="A6" s="23" t="s">
        <v>37</v>
      </c>
      <c r="B6" s="23" t="s">
        <v>33</v>
      </c>
      <c r="C6" s="18" t="s">
        <v>28</v>
      </c>
      <c r="D6" s="16">
        <v>0.0</v>
      </c>
    </row>
    <row r="7">
      <c r="A7" s="24" t="s">
        <v>38</v>
      </c>
      <c r="B7" s="24" t="s">
        <v>33</v>
      </c>
      <c r="C7" s="25" t="s">
        <v>29</v>
      </c>
      <c r="D7" s="26">
        <v>0.0</v>
      </c>
    </row>
    <row r="8">
      <c r="A8" s="23" t="s">
        <v>39</v>
      </c>
      <c r="B8" s="23" t="s">
        <v>19</v>
      </c>
      <c r="C8" s="18" t="s">
        <v>24</v>
      </c>
      <c r="D8" s="16">
        <v>0.32</v>
      </c>
    </row>
    <row r="9">
      <c r="A9" s="27" t="s">
        <v>40</v>
      </c>
      <c r="B9" s="27" t="s">
        <v>19</v>
      </c>
      <c r="C9" s="28" t="s">
        <v>25</v>
      </c>
      <c r="D9" s="29">
        <v>0.35</v>
      </c>
    </row>
    <row r="10">
      <c r="A10" s="23" t="s">
        <v>41</v>
      </c>
      <c r="B10" s="23" t="s">
        <v>19</v>
      </c>
      <c r="C10" s="18" t="s">
        <v>26</v>
      </c>
      <c r="D10" s="16">
        <v>0.08</v>
      </c>
    </row>
    <row r="11">
      <c r="A11" s="23" t="s">
        <v>42</v>
      </c>
      <c r="B11" s="23" t="s">
        <v>19</v>
      </c>
      <c r="C11" s="18" t="s">
        <v>27</v>
      </c>
      <c r="D11" s="16">
        <v>0.05</v>
      </c>
    </row>
    <row r="12">
      <c r="A12" s="23" t="s">
        <v>43</v>
      </c>
      <c r="B12" s="23" t="s">
        <v>19</v>
      </c>
      <c r="C12" s="18" t="s">
        <v>28</v>
      </c>
      <c r="D12" s="16">
        <v>0.1</v>
      </c>
    </row>
    <row r="13">
      <c r="A13" s="24" t="s">
        <v>44</v>
      </c>
      <c r="B13" s="24" t="s">
        <v>19</v>
      </c>
      <c r="C13" s="25" t="s">
        <v>29</v>
      </c>
      <c r="D13" s="26">
        <v>0.1</v>
      </c>
    </row>
    <row r="14">
      <c r="A14" s="23" t="s">
        <v>45</v>
      </c>
      <c r="B14" s="23" t="s">
        <v>46</v>
      </c>
      <c r="C14" s="18" t="s">
        <v>24</v>
      </c>
      <c r="D14" s="16">
        <v>0.5</v>
      </c>
    </row>
    <row r="15">
      <c r="A15" s="23" t="s">
        <v>47</v>
      </c>
      <c r="B15" s="23" t="s">
        <v>46</v>
      </c>
      <c r="C15" s="18" t="s">
        <v>25</v>
      </c>
      <c r="D15" s="16">
        <v>0.1</v>
      </c>
    </row>
    <row r="16">
      <c r="A16" s="23" t="s">
        <v>48</v>
      </c>
      <c r="B16" s="23" t="s">
        <v>46</v>
      </c>
      <c r="C16" s="18" t="s">
        <v>26</v>
      </c>
      <c r="D16" s="16">
        <v>0.05</v>
      </c>
    </row>
    <row r="17">
      <c r="A17" s="23" t="s">
        <v>49</v>
      </c>
      <c r="B17" s="23" t="s">
        <v>46</v>
      </c>
      <c r="C17" s="18" t="s">
        <v>27</v>
      </c>
      <c r="D17" s="16">
        <v>0.05</v>
      </c>
    </row>
    <row r="18">
      <c r="A18" s="23" t="s">
        <v>50</v>
      </c>
      <c r="B18" s="23" t="s">
        <v>46</v>
      </c>
      <c r="C18" s="18" t="s">
        <v>28</v>
      </c>
      <c r="D18" s="16">
        <v>0.2</v>
      </c>
    </row>
    <row r="19">
      <c r="A19" s="23" t="s">
        <v>51</v>
      </c>
      <c r="B19" s="23" t="s">
        <v>46</v>
      </c>
      <c r="C19" s="18" t="s">
        <v>29</v>
      </c>
      <c r="D19" s="16">
        <v>0.1</v>
      </c>
    </row>
  </sheetData>
  <drawing r:id="rId1"/>
</worksheet>
</file>