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Gabriela Visani\Documents\Gabriela\fatec\tcc\"/>
    </mc:Choice>
  </mc:AlternateContent>
  <bookViews>
    <workbookView xWindow="0" yWindow="0" windowWidth="11670" windowHeight="3735" activeTab="2"/>
  </bookViews>
  <sheets>
    <sheet name="Respostas ao formulário 1" sheetId="1" r:id="rId1"/>
    <sheet name="Sheet3" sheetId="4" r:id="rId2"/>
    <sheet name="Sheet2" sheetId="3" r:id="rId3"/>
    <sheet name="Sheet1" sheetId="2" r:id="rId4"/>
  </sheets>
  <definedNames>
    <definedName name="_xlnm._FilterDatabase" localSheetId="0" hidden="1">'Respostas ao formulário 1'!$A$1:$BP$101</definedName>
    <definedName name="_xlnm._FilterDatabase" localSheetId="3" hidden="1">Sheet1!$E$1:$F$1</definedName>
    <definedName name="_xlnm._FilterDatabase" localSheetId="2" hidden="1">Sheet2!$A$1:$B$1</definedName>
  </definedNames>
  <calcPr calcId="152511"/>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5" r:id="rId17"/>
  </pivotCaches>
</workbook>
</file>

<file path=xl/calcChain.xml><?xml version="1.0" encoding="utf-8"?>
<calcChain xmlns="http://schemas.openxmlformats.org/spreadsheetml/2006/main">
  <c r="H73" i="3" l="1"/>
  <c r="H74" i="3"/>
  <c r="H75" i="3"/>
  <c r="H72" i="3"/>
  <c r="G17" i="3"/>
  <c r="X4" i="2" l="1"/>
  <c r="X5" i="2"/>
  <c r="X6" i="2"/>
  <c r="X3" i="2"/>
  <c r="V25" i="2"/>
  <c r="V26" i="2"/>
  <c r="V27" i="2"/>
  <c r="V28" i="2"/>
  <c r="V29" i="2"/>
  <c r="V30" i="2"/>
  <c r="V31" i="2"/>
  <c r="V32" i="2"/>
  <c r="V33" i="2"/>
  <c r="V34" i="2"/>
  <c r="V35" i="2"/>
  <c r="V36" i="2"/>
  <c r="V37" i="2"/>
  <c r="V38" i="2"/>
  <c r="V39" i="2"/>
  <c r="V40" i="2"/>
  <c r="V41" i="2"/>
  <c r="V24" i="2"/>
  <c r="K23" i="2"/>
  <c r="K24" i="2"/>
  <c r="K25" i="2"/>
  <c r="K26" i="2"/>
  <c r="K27" i="2"/>
  <c r="K28" i="2"/>
  <c r="K29" i="2"/>
  <c r="K30" i="2"/>
  <c r="K31" i="2"/>
  <c r="K32" i="2"/>
  <c r="K33" i="2"/>
  <c r="K34" i="2"/>
  <c r="K35" i="2"/>
  <c r="K22" i="2"/>
  <c r="T24" i="3"/>
  <c r="T25" i="3"/>
  <c r="T26" i="3"/>
  <c r="T27" i="3"/>
  <c r="T28" i="3"/>
  <c r="T29" i="3"/>
  <c r="T30" i="3"/>
  <c r="BN2" i="4"/>
  <c r="BM2" i="4"/>
  <c r="BL2" i="4"/>
  <c r="BK2" i="4"/>
  <c r="BJ2" i="4"/>
  <c r="BI2" i="4"/>
  <c r="BH2" i="4"/>
  <c r="BG2" i="4"/>
  <c r="BF2" i="4"/>
  <c r="BO2" i="4" s="1"/>
  <c r="BD2" i="4"/>
  <c r="BC2" i="4"/>
  <c r="BB2" i="4"/>
  <c r="AR2" i="4"/>
  <c r="AJ2" i="4"/>
  <c r="AF2" i="4"/>
  <c r="AB2" i="4"/>
  <c r="X2" i="4"/>
  <c r="T2" i="4"/>
  <c r="P2" i="4"/>
  <c r="N2" i="4"/>
  <c r="AQ2" i="4" s="1"/>
  <c r="K2" i="4"/>
  <c r="G20" i="3"/>
  <c r="G12" i="3"/>
  <c r="G11" i="3"/>
  <c r="G18" i="3"/>
  <c r="G19" i="3"/>
  <c r="G13" i="3"/>
  <c r="BN2" i="1"/>
  <c r="BM2" i="1"/>
  <c r="BL2" i="1"/>
  <c r="BK2" i="1"/>
  <c r="BJ2" i="1"/>
  <c r="BI2" i="1"/>
  <c r="BI3" i="1"/>
  <c r="BI4" i="1"/>
  <c r="BI5" i="1"/>
  <c r="BI6" i="1"/>
  <c r="BI7" i="1"/>
  <c r="BI8" i="1"/>
  <c r="BI9" i="1"/>
  <c r="BI10" i="1"/>
  <c r="BI11" i="1"/>
  <c r="BI12" i="1"/>
  <c r="BI13" i="1"/>
  <c r="BI14"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0" i="1"/>
  <c r="BI41" i="1"/>
  <c r="BI42" i="1"/>
  <c r="BI43" i="1"/>
  <c r="BI44" i="1"/>
  <c r="BI45" i="1"/>
  <c r="BI46" i="1"/>
  <c r="BI47" i="1"/>
  <c r="BI48" i="1"/>
  <c r="BI49" i="1"/>
  <c r="BI50" i="1"/>
  <c r="BI51" i="1"/>
  <c r="BI52" i="1"/>
  <c r="BI53" i="1"/>
  <c r="BI54" i="1"/>
  <c r="BI55" i="1"/>
  <c r="BI56" i="1"/>
  <c r="BI57" i="1"/>
  <c r="BI58" i="1"/>
  <c r="BI59" i="1"/>
  <c r="BI60" i="1"/>
  <c r="BI61" i="1"/>
  <c r="BI62" i="1"/>
  <c r="BI63" i="1"/>
  <c r="BI64" i="1"/>
  <c r="BI65" i="1"/>
  <c r="BI66" i="1"/>
  <c r="BI67" i="1"/>
  <c r="BI68" i="1"/>
  <c r="BI69" i="1"/>
  <c r="BI70" i="1"/>
  <c r="BI71" i="1"/>
  <c r="BI72" i="1"/>
  <c r="BI73" i="1"/>
  <c r="BI74" i="1"/>
  <c r="BI75" i="1"/>
  <c r="BI76" i="1"/>
  <c r="BI77" i="1"/>
  <c r="BI78" i="1"/>
  <c r="BI79" i="1"/>
  <c r="BI80" i="1"/>
  <c r="BI81" i="1"/>
  <c r="BI82" i="1"/>
  <c r="BI83" i="1"/>
  <c r="BI84" i="1"/>
  <c r="BI85" i="1"/>
  <c r="BI86" i="1"/>
  <c r="BI87" i="1"/>
  <c r="BI88" i="1"/>
  <c r="BI89" i="1"/>
  <c r="BI90" i="1"/>
  <c r="BI91" i="1"/>
  <c r="BI92" i="1"/>
  <c r="BI93" i="1"/>
  <c r="BI94" i="1"/>
  <c r="BI95" i="1"/>
  <c r="BI96" i="1"/>
  <c r="BI97" i="1"/>
  <c r="BI98" i="1"/>
  <c r="BI99" i="1"/>
  <c r="BI100" i="1"/>
  <c r="BI101" i="1"/>
  <c r="BH3" i="1"/>
  <c r="BH4" i="1"/>
  <c r="BH5" i="1"/>
  <c r="BH6" i="1"/>
  <c r="BH7" i="1"/>
  <c r="BH8" i="1"/>
  <c r="BH9" i="1"/>
  <c r="BH10" i="1"/>
  <c r="BH11" i="1"/>
  <c r="BH12" i="1"/>
  <c r="BH13" i="1"/>
  <c r="BH14" i="1"/>
  <c r="BH15" i="1"/>
  <c r="BH16" i="1"/>
  <c r="BH1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2" i="1"/>
  <c r="BG2" i="1"/>
  <c r="BF2" i="1"/>
  <c r="BF3" i="1"/>
  <c r="BG3" i="1"/>
  <c r="BJ3" i="1"/>
  <c r="BK3" i="1"/>
  <c r="BL3" i="1"/>
  <c r="BM3" i="1"/>
  <c r="BN3" i="1"/>
  <c r="BF4" i="1"/>
  <c r="BG4" i="1"/>
  <c r="BJ4" i="1"/>
  <c r="BK4" i="1"/>
  <c r="BL4" i="1"/>
  <c r="BM4" i="1"/>
  <c r="BN4" i="1"/>
  <c r="BF5" i="1"/>
  <c r="BG5" i="1"/>
  <c r="BJ5" i="1"/>
  <c r="BK5" i="1"/>
  <c r="BL5" i="1"/>
  <c r="BM5" i="1"/>
  <c r="BN5" i="1"/>
  <c r="BF6" i="1"/>
  <c r="BG6" i="1"/>
  <c r="BJ6" i="1"/>
  <c r="BK6" i="1"/>
  <c r="BL6" i="1"/>
  <c r="BM6" i="1"/>
  <c r="BN6" i="1"/>
  <c r="BF7" i="1"/>
  <c r="BG7" i="1"/>
  <c r="BJ7" i="1"/>
  <c r="BK7" i="1"/>
  <c r="BL7" i="1"/>
  <c r="BM7" i="1"/>
  <c r="BN7" i="1"/>
  <c r="BF8" i="1"/>
  <c r="BG8" i="1"/>
  <c r="BJ8" i="1"/>
  <c r="BK8" i="1"/>
  <c r="BL8" i="1"/>
  <c r="BM8" i="1"/>
  <c r="BN8" i="1"/>
  <c r="BF9" i="1"/>
  <c r="BG9" i="1"/>
  <c r="BJ9" i="1"/>
  <c r="BK9" i="1"/>
  <c r="BL9" i="1"/>
  <c r="BM9" i="1"/>
  <c r="BN9" i="1"/>
  <c r="BF10" i="1"/>
  <c r="BG10" i="1"/>
  <c r="BJ10" i="1"/>
  <c r="BK10" i="1"/>
  <c r="BL10" i="1"/>
  <c r="BM10" i="1"/>
  <c r="BN10" i="1"/>
  <c r="BF11" i="1"/>
  <c r="BG11" i="1"/>
  <c r="BJ11" i="1"/>
  <c r="BK11" i="1"/>
  <c r="BL11" i="1"/>
  <c r="BM11" i="1"/>
  <c r="BN11" i="1"/>
  <c r="BF12" i="1"/>
  <c r="BG12" i="1"/>
  <c r="BJ12" i="1"/>
  <c r="BK12" i="1"/>
  <c r="BL12" i="1"/>
  <c r="BM12" i="1"/>
  <c r="BN12" i="1"/>
  <c r="BF13" i="1"/>
  <c r="BG13" i="1"/>
  <c r="BJ13" i="1"/>
  <c r="BK13" i="1"/>
  <c r="BL13" i="1"/>
  <c r="BM13" i="1"/>
  <c r="BN13" i="1"/>
  <c r="BF14" i="1"/>
  <c r="BG14" i="1"/>
  <c r="BJ14" i="1"/>
  <c r="BK14" i="1"/>
  <c r="BL14" i="1"/>
  <c r="BM14" i="1"/>
  <c r="BN14" i="1"/>
  <c r="BF15" i="1"/>
  <c r="BG15" i="1"/>
  <c r="BJ15" i="1"/>
  <c r="BK15" i="1"/>
  <c r="BL15" i="1"/>
  <c r="BM15" i="1"/>
  <c r="BN15" i="1"/>
  <c r="BF16" i="1"/>
  <c r="BG16" i="1"/>
  <c r="BJ16" i="1"/>
  <c r="BK16" i="1"/>
  <c r="BL16" i="1"/>
  <c r="BM16" i="1"/>
  <c r="BN16" i="1"/>
  <c r="BF17" i="1"/>
  <c r="BG17" i="1"/>
  <c r="BJ17" i="1"/>
  <c r="BK17" i="1"/>
  <c r="BL17" i="1"/>
  <c r="BM17" i="1"/>
  <c r="BN17" i="1"/>
  <c r="BF18" i="1"/>
  <c r="BG18" i="1"/>
  <c r="BJ18" i="1"/>
  <c r="BK18" i="1"/>
  <c r="BL18" i="1"/>
  <c r="BM18" i="1"/>
  <c r="BN18" i="1"/>
  <c r="BF19" i="1"/>
  <c r="BG19" i="1"/>
  <c r="BJ19" i="1"/>
  <c r="BK19" i="1"/>
  <c r="BL19" i="1"/>
  <c r="BM19" i="1"/>
  <c r="BN19" i="1"/>
  <c r="BF20" i="1"/>
  <c r="BG20" i="1"/>
  <c r="BJ20" i="1"/>
  <c r="BK20" i="1"/>
  <c r="BL20" i="1"/>
  <c r="BM20" i="1"/>
  <c r="BN20" i="1"/>
  <c r="BF21" i="1"/>
  <c r="BG21" i="1"/>
  <c r="BJ21" i="1"/>
  <c r="BK21" i="1"/>
  <c r="BL21" i="1"/>
  <c r="BM21" i="1"/>
  <c r="BN21" i="1"/>
  <c r="BF22" i="1"/>
  <c r="BG22" i="1"/>
  <c r="BJ22" i="1"/>
  <c r="BK22" i="1"/>
  <c r="BL22" i="1"/>
  <c r="BM22" i="1"/>
  <c r="BN22" i="1"/>
  <c r="BF23" i="1"/>
  <c r="BG23" i="1"/>
  <c r="BJ23" i="1"/>
  <c r="BK23" i="1"/>
  <c r="BL23" i="1"/>
  <c r="BM23" i="1"/>
  <c r="BN23" i="1"/>
  <c r="BF24" i="1"/>
  <c r="BG24" i="1"/>
  <c r="BJ24" i="1"/>
  <c r="BK24" i="1"/>
  <c r="BL24" i="1"/>
  <c r="BM24" i="1"/>
  <c r="BN24" i="1"/>
  <c r="BF25" i="1"/>
  <c r="BG25" i="1"/>
  <c r="BJ25" i="1"/>
  <c r="BK25" i="1"/>
  <c r="BL25" i="1"/>
  <c r="BM25" i="1"/>
  <c r="BN25" i="1"/>
  <c r="BF26" i="1"/>
  <c r="BG26" i="1"/>
  <c r="BJ26" i="1"/>
  <c r="BK26" i="1"/>
  <c r="BL26" i="1"/>
  <c r="BM26" i="1"/>
  <c r="BN26" i="1"/>
  <c r="BF27" i="1"/>
  <c r="BG27" i="1"/>
  <c r="BJ27" i="1"/>
  <c r="BK27" i="1"/>
  <c r="BL27" i="1"/>
  <c r="BM27" i="1"/>
  <c r="BN27" i="1"/>
  <c r="BF28" i="1"/>
  <c r="BG28" i="1"/>
  <c r="BJ28" i="1"/>
  <c r="BK28" i="1"/>
  <c r="BL28" i="1"/>
  <c r="BM28" i="1"/>
  <c r="BN28" i="1"/>
  <c r="BF29" i="1"/>
  <c r="BG29" i="1"/>
  <c r="BJ29" i="1"/>
  <c r="BK29" i="1"/>
  <c r="BL29" i="1"/>
  <c r="BM29" i="1"/>
  <c r="BN29" i="1"/>
  <c r="BF30" i="1"/>
  <c r="BG30" i="1"/>
  <c r="BJ30" i="1"/>
  <c r="BK30" i="1"/>
  <c r="BL30" i="1"/>
  <c r="BM30" i="1"/>
  <c r="BN30" i="1"/>
  <c r="BF31" i="1"/>
  <c r="BG31" i="1"/>
  <c r="BJ31" i="1"/>
  <c r="BK31" i="1"/>
  <c r="BL31" i="1"/>
  <c r="BM31" i="1"/>
  <c r="BN31" i="1"/>
  <c r="BF32" i="1"/>
  <c r="BG32" i="1"/>
  <c r="BJ32" i="1"/>
  <c r="BK32" i="1"/>
  <c r="BL32" i="1"/>
  <c r="BM32" i="1"/>
  <c r="BN32" i="1"/>
  <c r="BF33" i="1"/>
  <c r="BG33" i="1"/>
  <c r="BJ33" i="1"/>
  <c r="BK33" i="1"/>
  <c r="BL33" i="1"/>
  <c r="BM33" i="1"/>
  <c r="BN33" i="1"/>
  <c r="BF34" i="1"/>
  <c r="BG34" i="1"/>
  <c r="BJ34" i="1"/>
  <c r="BK34" i="1"/>
  <c r="BL34" i="1"/>
  <c r="BM34" i="1"/>
  <c r="BN34" i="1"/>
  <c r="BF35" i="1"/>
  <c r="BG35" i="1"/>
  <c r="BJ35" i="1"/>
  <c r="BK35" i="1"/>
  <c r="BL35" i="1"/>
  <c r="BM35" i="1"/>
  <c r="BN35" i="1"/>
  <c r="BF36" i="1"/>
  <c r="BG36" i="1"/>
  <c r="BJ36" i="1"/>
  <c r="BK36" i="1"/>
  <c r="BL36" i="1"/>
  <c r="BM36" i="1"/>
  <c r="BN36" i="1"/>
  <c r="BF37" i="1"/>
  <c r="BG37" i="1"/>
  <c r="BJ37" i="1"/>
  <c r="BK37" i="1"/>
  <c r="BL37" i="1"/>
  <c r="BM37" i="1"/>
  <c r="BN37" i="1"/>
  <c r="BF38" i="1"/>
  <c r="BG38" i="1"/>
  <c r="BJ38" i="1"/>
  <c r="BK38" i="1"/>
  <c r="BL38" i="1"/>
  <c r="BM38" i="1"/>
  <c r="BN38" i="1"/>
  <c r="BF39" i="1"/>
  <c r="BG39" i="1"/>
  <c r="BJ39" i="1"/>
  <c r="BK39" i="1"/>
  <c r="BL39" i="1"/>
  <c r="BM39" i="1"/>
  <c r="BN39" i="1"/>
  <c r="BF40" i="1"/>
  <c r="BG40" i="1"/>
  <c r="BJ40" i="1"/>
  <c r="BK40" i="1"/>
  <c r="BL40" i="1"/>
  <c r="BM40" i="1"/>
  <c r="BN40" i="1"/>
  <c r="BF41" i="1"/>
  <c r="BG41" i="1"/>
  <c r="BJ41" i="1"/>
  <c r="BK41" i="1"/>
  <c r="BL41" i="1"/>
  <c r="BM41" i="1"/>
  <c r="BN41" i="1"/>
  <c r="BF42" i="1"/>
  <c r="BG42" i="1"/>
  <c r="BJ42" i="1"/>
  <c r="BK42" i="1"/>
  <c r="BL42" i="1"/>
  <c r="BM42" i="1"/>
  <c r="BN42" i="1"/>
  <c r="BF43" i="1"/>
  <c r="BG43" i="1"/>
  <c r="BJ43" i="1"/>
  <c r="BK43" i="1"/>
  <c r="BL43" i="1"/>
  <c r="BM43" i="1"/>
  <c r="BN43" i="1"/>
  <c r="BF44" i="1"/>
  <c r="BG44" i="1"/>
  <c r="BJ44" i="1"/>
  <c r="BK44" i="1"/>
  <c r="BL44" i="1"/>
  <c r="BM44" i="1"/>
  <c r="BN44" i="1"/>
  <c r="BF45" i="1"/>
  <c r="BG45" i="1"/>
  <c r="BJ45" i="1"/>
  <c r="BK45" i="1"/>
  <c r="BL45" i="1"/>
  <c r="BM45" i="1"/>
  <c r="BN45" i="1"/>
  <c r="BF46" i="1"/>
  <c r="BG46" i="1"/>
  <c r="BJ46" i="1"/>
  <c r="BK46" i="1"/>
  <c r="BL46" i="1"/>
  <c r="BM46" i="1"/>
  <c r="BN46" i="1"/>
  <c r="BF47" i="1"/>
  <c r="BG47" i="1"/>
  <c r="BJ47" i="1"/>
  <c r="BK47" i="1"/>
  <c r="BL47" i="1"/>
  <c r="BM47" i="1"/>
  <c r="BN47" i="1"/>
  <c r="BF48" i="1"/>
  <c r="BG48" i="1"/>
  <c r="BJ48" i="1"/>
  <c r="BK48" i="1"/>
  <c r="BL48" i="1"/>
  <c r="BM48" i="1"/>
  <c r="BN48" i="1"/>
  <c r="BF49" i="1"/>
  <c r="BG49" i="1"/>
  <c r="BJ49" i="1"/>
  <c r="BK49" i="1"/>
  <c r="BL49" i="1"/>
  <c r="BM49" i="1"/>
  <c r="BN49" i="1"/>
  <c r="BF50" i="1"/>
  <c r="BG50" i="1"/>
  <c r="BJ50" i="1"/>
  <c r="BK50" i="1"/>
  <c r="BL50" i="1"/>
  <c r="BM50" i="1"/>
  <c r="BN50" i="1"/>
  <c r="BF51" i="1"/>
  <c r="BG51" i="1"/>
  <c r="BJ51" i="1"/>
  <c r="BK51" i="1"/>
  <c r="BL51" i="1"/>
  <c r="BM51" i="1"/>
  <c r="BN51" i="1"/>
  <c r="BF52" i="1"/>
  <c r="BG52" i="1"/>
  <c r="BJ52" i="1"/>
  <c r="BK52" i="1"/>
  <c r="BL52" i="1"/>
  <c r="BM52" i="1"/>
  <c r="BN52" i="1"/>
  <c r="BF53" i="1"/>
  <c r="BG53" i="1"/>
  <c r="BJ53" i="1"/>
  <c r="BK53" i="1"/>
  <c r="BL53" i="1"/>
  <c r="BM53" i="1"/>
  <c r="BN53" i="1"/>
  <c r="BF54" i="1"/>
  <c r="BG54" i="1"/>
  <c r="BJ54" i="1"/>
  <c r="BK54" i="1"/>
  <c r="BL54" i="1"/>
  <c r="BM54" i="1"/>
  <c r="BN54" i="1"/>
  <c r="BF55" i="1"/>
  <c r="BG55" i="1"/>
  <c r="BJ55" i="1"/>
  <c r="BK55" i="1"/>
  <c r="BL55" i="1"/>
  <c r="BM55" i="1"/>
  <c r="BN55" i="1"/>
  <c r="BF56" i="1"/>
  <c r="BG56" i="1"/>
  <c r="BJ56" i="1"/>
  <c r="BK56" i="1"/>
  <c r="BL56" i="1"/>
  <c r="BM56" i="1"/>
  <c r="BN56" i="1"/>
  <c r="BF57" i="1"/>
  <c r="BG57" i="1"/>
  <c r="BJ57" i="1"/>
  <c r="BK57" i="1"/>
  <c r="BL57" i="1"/>
  <c r="BM57" i="1"/>
  <c r="BN57" i="1"/>
  <c r="BF58" i="1"/>
  <c r="BG58" i="1"/>
  <c r="BJ58" i="1"/>
  <c r="BK58" i="1"/>
  <c r="BL58" i="1"/>
  <c r="BM58" i="1"/>
  <c r="BN58" i="1"/>
  <c r="BF59" i="1"/>
  <c r="BG59" i="1"/>
  <c r="BJ59" i="1"/>
  <c r="BK59" i="1"/>
  <c r="BL59" i="1"/>
  <c r="BM59" i="1"/>
  <c r="BN59" i="1"/>
  <c r="BF60" i="1"/>
  <c r="BG60" i="1"/>
  <c r="BJ60" i="1"/>
  <c r="BK60" i="1"/>
  <c r="BL60" i="1"/>
  <c r="BM60" i="1"/>
  <c r="BN60" i="1"/>
  <c r="BF61" i="1"/>
  <c r="BG61" i="1"/>
  <c r="BJ61" i="1"/>
  <c r="BK61" i="1"/>
  <c r="BL61" i="1"/>
  <c r="BM61" i="1"/>
  <c r="BN61" i="1"/>
  <c r="BF62" i="1"/>
  <c r="BG62" i="1"/>
  <c r="BJ62" i="1"/>
  <c r="BK62" i="1"/>
  <c r="BL62" i="1"/>
  <c r="BM62" i="1"/>
  <c r="BN62" i="1"/>
  <c r="BF63" i="1"/>
  <c r="BG63" i="1"/>
  <c r="BJ63" i="1"/>
  <c r="BK63" i="1"/>
  <c r="BL63" i="1"/>
  <c r="BM63" i="1"/>
  <c r="BN63" i="1"/>
  <c r="BF64" i="1"/>
  <c r="BG64" i="1"/>
  <c r="BJ64" i="1"/>
  <c r="BK64" i="1"/>
  <c r="BL64" i="1"/>
  <c r="BM64" i="1"/>
  <c r="BN64" i="1"/>
  <c r="BF65" i="1"/>
  <c r="BG65" i="1"/>
  <c r="BJ65" i="1"/>
  <c r="BK65" i="1"/>
  <c r="BL65" i="1"/>
  <c r="BM65" i="1"/>
  <c r="BN65" i="1"/>
  <c r="BF66" i="1"/>
  <c r="BG66" i="1"/>
  <c r="BJ66" i="1"/>
  <c r="BK66" i="1"/>
  <c r="BL66" i="1"/>
  <c r="BM66" i="1"/>
  <c r="BN66" i="1"/>
  <c r="BF67" i="1"/>
  <c r="BG67" i="1"/>
  <c r="BJ67" i="1"/>
  <c r="BK67" i="1"/>
  <c r="BL67" i="1"/>
  <c r="BM67" i="1"/>
  <c r="BN67" i="1"/>
  <c r="BF68" i="1"/>
  <c r="BG68" i="1"/>
  <c r="BJ68" i="1"/>
  <c r="BK68" i="1"/>
  <c r="BL68" i="1"/>
  <c r="BM68" i="1"/>
  <c r="BN68" i="1"/>
  <c r="BF69" i="1"/>
  <c r="BG69" i="1"/>
  <c r="BJ69" i="1"/>
  <c r="BK69" i="1"/>
  <c r="BL69" i="1"/>
  <c r="BM69" i="1"/>
  <c r="BN69" i="1"/>
  <c r="BF70" i="1"/>
  <c r="BG70" i="1"/>
  <c r="BJ70" i="1"/>
  <c r="BK70" i="1"/>
  <c r="BL70" i="1"/>
  <c r="BM70" i="1"/>
  <c r="BN70" i="1"/>
  <c r="BF71" i="1"/>
  <c r="BG71" i="1"/>
  <c r="BJ71" i="1"/>
  <c r="BK71" i="1"/>
  <c r="BL71" i="1"/>
  <c r="BM71" i="1"/>
  <c r="BN71" i="1"/>
  <c r="BF72" i="1"/>
  <c r="BG72" i="1"/>
  <c r="BJ72" i="1"/>
  <c r="BK72" i="1"/>
  <c r="BL72" i="1"/>
  <c r="BM72" i="1"/>
  <c r="BN72" i="1"/>
  <c r="BF73" i="1"/>
  <c r="BG73" i="1"/>
  <c r="BJ73" i="1"/>
  <c r="BK73" i="1"/>
  <c r="BL73" i="1"/>
  <c r="BM73" i="1"/>
  <c r="BN73" i="1"/>
  <c r="BF74" i="1"/>
  <c r="BG74" i="1"/>
  <c r="BJ74" i="1"/>
  <c r="BK74" i="1"/>
  <c r="BL74" i="1"/>
  <c r="BM74" i="1"/>
  <c r="BN74" i="1"/>
  <c r="BF75" i="1"/>
  <c r="BG75" i="1"/>
  <c r="BJ75" i="1"/>
  <c r="BK75" i="1"/>
  <c r="BL75" i="1"/>
  <c r="BM75" i="1"/>
  <c r="BN75" i="1"/>
  <c r="BF76" i="1"/>
  <c r="BG76" i="1"/>
  <c r="BJ76" i="1"/>
  <c r="BK76" i="1"/>
  <c r="BL76" i="1"/>
  <c r="BM76" i="1"/>
  <c r="BN76" i="1"/>
  <c r="BF77" i="1"/>
  <c r="BG77" i="1"/>
  <c r="BJ77" i="1"/>
  <c r="BK77" i="1"/>
  <c r="BL77" i="1"/>
  <c r="BM77" i="1"/>
  <c r="BN77" i="1"/>
  <c r="BF78" i="1"/>
  <c r="BG78" i="1"/>
  <c r="BJ78" i="1"/>
  <c r="BK78" i="1"/>
  <c r="BL78" i="1"/>
  <c r="BM78" i="1"/>
  <c r="BN78" i="1"/>
  <c r="BF79" i="1"/>
  <c r="BG79" i="1"/>
  <c r="BJ79" i="1"/>
  <c r="BK79" i="1"/>
  <c r="BL79" i="1"/>
  <c r="BM79" i="1"/>
  <c r="BN79" i="1"/>
  <c r="BF80" i="1"/>
  <c r="BG80" i="1"/>
  <c r="BJ80" i="1"/>
  <c r="BK80" i="1"/>
  <c r="BL80" i="1"/>
  <c r="BM80" i="1"/>
  <c r="BN80" i="1"/>
  <c r="BF81" i="1"/>
  <c r="BG81" i="1"/>
  <c r="BJ81" i="1"/>
  <c r="BK81" i="1"/>
  <c r="BL81" i="1"/>
  <c r="BM81" i="1"/>
  <c r="BN81" i="1"/>
  <c r="BF82" i="1"/>
  <c r="BG82" i="1"/>
  <c r="BJ82" i="1"/>
  <c r="BK82" i="1"/>
  <c r="BL82" i="1"/>
  <c r="BM82" i="1"/>
  <c r="BN82" i="1"/>
  <c r="BF83" i="1"/>
  <c r="BG83" i="1"/>
  <c r="BJ83" i="1"/>
  <c r="BK83" i="1"/>
  <c r="BL83" i="1"/>
  <c r="BM83" i="1"/>
  <c r="BN83" i="1"/>
  <c r="BF84" i="1"/>
  <c r="BG84" i="1"/>
  <c r="BJ84" i="1"/>
  <c r="BK84" i="1"/>
  <c r="BL84" i="1"/>
  <c r="BM84" i="1"/>
  <c r="BN84" i="1"/>
  <c r="BF85" i="1"/>
  <c r="BG85" i="1"/>
  <c r="BJ85" i="1"/>
  <c r="BK85" i="1"/>
  <c r="BL85" i="1"/>
  <c r="BM85" i="1"/>
  <c r="BN85" i="1"/>
  <c r="BF86" i="1"/>
  <c r="BG86" i="1"/>
  <c r="BJ86" i="1"/>
  <c r="BK86" i="1"/>
  <c r="BL86" i="1"/>
  <c r="BM86" i="1"/>
  <c r="BN86" i="1"/>
  <c r="BF87" i="1"/>
  <c r="BG87" i="1"/>
  <c r="BJ87" i="1"/>
  <c r="BK87" i="1"/>
  <c r="BL87" i="1"/>
  <c r="BM87" i="1"/>
  <c r="BN87" i="1"/>
  <c r="BF88" i="1"/>
  <c r="BG88" i="1"/>
  <c r="BJ88" i="1"/>
  <c r="BK88" i="1"/>
  <c r="BL88" i="1"/>
  <c r="BM88" i="1"/>
  <c r="BN88" i="1"/>
  <c r="BF89" i="1"/>
  <c r="BG89" i="1"/>
  <c r="BJ89" i="1"/>
  <c r="BK89" i="1"/>
  <c r="BL89" i="1"/>
  <c r="BM89" i="1"/>
  <c r="BN89" i="1"/>
  <c r="BF90" i="1"/>
  <c r="BG90" i="1"/>
  <c r="BJ90" i="1"/>
  <c r="BK90" i="1"/>
  <c r="BL90" i="1"/>
  <c r="BM90" i="1"/>
  <c r="BN90" i="1"/>
  <c r="BF91" i="1"/>
  <c r="BG91" i="1"/>
  <c r="BJ91" i="1"/>
  <c r="BK91" i="1"/>
  <c r="BL91" i="1"/>
  <c r="BM91" i="1"/>
  <c r="BN91" i="1"/>
  <c r="BF92" i="1"/>
  <c r="BG92" i="1"/>
  <c r="BJ92" i="1"/>
  <c r="BK92" i="1"/>
  <c r="BL92" i="1"/>
  <c r="BM92" i="1"/>
  <c r="BN92" i="1"/>
  <c r="BF93" i="1"/>
  <c r="BG93" i="1"/>
  <c r="BJ93" i="1"/>
  <c r="BK93" i="1"/>
  <c r="BL93" i="1"/>
  <c r="BM93" i="1"/>
  <c r="BN93" i="1"/>
  <c r="BF94" i="1"/>
  <c r="BG94" i="1"/>
  <c r="BJ94" i="1"/>
  <c r="BK94" i="1"/>
  <c r="BL94" i="1"/>
  <c r="BM94" i="1"/>
  <c r="BN94" i="1"/>
  <c r="BF95" i="1"/>
  <c r="BG95" i="1"/>
  <c r="BJ95" i="1"/>
  <c r="BK95" i="1"/>
  <c r="BL95" i="1"/>
  <c r="BM95" i="1"/>
  <c r="BN95" i="1"/>
  <c r="BF96" i="1"/>
  <c r="BG96" i="1"/>
  <c r="BJ96" i="1"/>
  <c r="BK96" i="1"/>
  <c r="BL96" i="1"/>
  <c r="BM96" i="1"/>
  <c r="BN96" i="1"/>
  <c r="BF97" i="1"/>
  <c r="BG97" i="1"/>
  <c r="BJ97" i="1"/>
  <c r="BK97" i="1"/>
  <c r="BL97" i="1"/>
  <c r="BM97" i="1"/>
  <c r="BN97" i="1"/>
  <c r="BF98" i="1"/>
  <c r="BG98" i="1"/>
  <c r="BJ98" i="1"/>
  <c r="BK98" i="1"/>
  <c r="BL98" i="1"/>
  <c r="BM98" i="1"/>
  <c r="BN98" i="1"/>
  <c r="BF99" i="1"/>
  <c r="BG99" i="1"/>
  <c r="BJ99" i="1"/>
  <c r="BK99" i="1"/>
  <c r="BL99" i="1"/>
  <c r="BM99" i="1"/>
  <c r="BN99" i="1"/>
  <c r="BF100" i="1"/>
  <c r="BG100" i="1"/>
  <c r="BJ100" i="1"/>
  <c r="BK100" i="1"/>
  <c r="BL100" i="1"/>
  <c r="BM100" i="1"/>
  <c r="BN100" i="1"/>
  <c r="BF101" i="1"/>
  <c r="BG101" i="1"/>
  <c r="BJ101" i="1"/>
  <c r="BK101" i="1"/>
  <c r="BL101" i="1"/>
  <c r="BM101" i="1"/>
  <c r="BN101" i="1"/>
  <c r="BD2" i="1"/>
  <c r="BC2" i="1"/>
  <c r="BB2" i="1"/>
  <c r="BB3" i="1"/>
  <c r="BC3" i="1"/>
  <c r="BD3" i="1"/>
  <c r="BB4" i="1"/>
  <c r="BC4" i="1"/>
  <c r="BD4" i="1"/>
  <c r="BB5" i="1"/>
  <c r="BC5" i="1"/>
  <c r="BD5" i="1"/>
  <c r="BB6" i="1"/>
  <c r="BC6" i="1"/>
  <c r="BD6" i="1"/>
  <c r="BB7" i="1"/>
  <c r="BC7" i="1"/>
  <c r="BD7" i="1"/>
  <c r="BB8" i="1"/>
  <c r="BC8" i="1"/>
  <c r="BD8" i="1"/>
  <c r="BB9" i="1"/>
  <c r="BC9" i="1"/>
  <c r="BD9" i="1"/>
  <c r="BB10" i="1"/>
  <c r="BC10" i="1"/>
  <c r="BD10" i="1"/>
  <c r="BB11" i="1"/>
  <c r="BC11" i="1"/>
  <c r="BD11" i="1"/>
  <c r="BB12" i="1"/>
  <c r="BC12" i="1"/>
  <c r="BD12" i="1"/>
  <c r="BB13" i="1"/>
  <c r="BC13" i="1"/>
  <c r="BD13" i="1"/>
  <c r="BB14" i="1"/>
  <c r="BC14" i="1"/>
  <c r="BD14" i="1"/>
  <c r="BB15" i="1"/>
  <c r="BC15" i="1"/>
  <c r="BD15" i="1"/>
  <c r="BB16" i="1"/>
  <c r="BC16" i="1"/>
  <c r="BD16" i="1"/>
  <c r="BB17" i="1"/>
  <c r="BC17" i="1"/>
  <c r="BD17" i="1"/>
  <c r="BB18" i="1"/>
  <c r="BC18" i="1"/>
  <c r="BD18" i="1"/>
  <c r="BB19" i="1"/>
  <c r="BC19" i="1"/>
  <c r="BD19" i="1"/>
  <c r="BB20" i="1"/>
  <c r="BC20" i="1"/>
  <c r="BD20" i="1"/>
  <c r="BB21" i="1"/>
  <c r="BC21" i="1"/>
  <c r="BD21" i="1"/>
  <c r="BB22" i="1"/>
  <c r="BC22" i="1"/>
  <c r="BD22" i="1"/>
  <c r="BB23" i="1"/>
  <c r="BC23" i="1"/>
  <c r="BD23" i="1"/>
  <c r="BB24" i="1"/>
  <c r="BC24" i="1"/>
  <c r="BD24" i="1"/>
  <c r="BB25" i="1"/>
  <c r="BC25" i="1"/>
  <c r="BD25" i="1"/>
  <c r="BB26" i="1"/>
  <c r="BC26" i="1"/>
  <c r="BD26" i="1"/>
  <c r="BB27" i="1"/>
  <c r="BC27" i="1"/>
  <c r="BD27" i="1"/>
  <c r="BB28" i="1"/>
  <c r="BC28" i="1"/>
  <c r="BD28" i="1"/>
  <c r="BB29" i="1"/>
  <c r="BC29" i="1"/>
  <c r="BD29" i="1"/>
  <c r="BB30" i="1"/>
  <c r="BC30" i="1"/>
  <c r="BD30" i="1"/>
  <c r="BB31" i="1"/>
  <c r="BC31" i="1"/>
  <c r="BD31" i="1"/>
  <c r="BB32" i="1"/>
  <c r="BC32" i="1"/>
  <c r="BD32" i="1"/>
  <c r="BB33" i="1"/>
  <c r="BC33" i="1"/>
  <c r="BD33" i="1"/>
  <c r="BB34" i="1"/>
  <c r="BC34" i="1"/>
  <c r="BD34" i="1"/>
  <c r="BB35" i="1"/>
  <c r="BC35" i="1"/>
  <c r="BD35" i="1"/>
  <c r="BB36" i="1"/>
  <c r="BC36" i="1"/>
  <c r="BD36" i="1"/>
  <c r="BB37" i="1"/>
  <c r="BC37" i="1"/>
  <c r="BD37" i="1"/>
  <c r="BB38" i="1"/>
  <c r="BC38" i="1"/>
  <c r="BD38" i="1"/>
  <c r="BB39" i="1"/>
  <c r="BC39" i="1"/>
  <c r="BD39" i="1"/>
  <c r="BB40" i="1"/>
  <c r="BC40" i="1"/>
  <c r="BD40" i="1"/>
  <c r="BB41" i="1"/>
  <c r="BC41" i="1"/>
  <c r="BD41" i="1"/>
  <c r="BB42" i="1"/>
  <c r="BC42" i="1"/>
  <c r="BD42" i="1"/>
  <c r="BB43" i="1"/>
  <c r="BC43" i="1"/>
  <c r="BD43" i="1"/>
  <c r="BB44" i="1"/>
  <c r="BC44" i="1"/>
  <c r="BD44" i="1"/>
  <c r="BB45" i="1"/>
  <c r="BC45" i="1"/>
  <c r="BD45" i="1"/>
  <c r="BB46" i="1"/>
  <c r="BC46" i="1"/>
  <c r="BD46" i="1"/>
  <c r="BB47" i="1"/>
  <c r="BC47" i="1"/>
  <c r="BD47" i="1"/>
  <c r="BB48" i="1"/>
  <c r="BC48" i="1"/>
  <c r="BD48" i="1"/>
  <c r="BB49" i="1"/>
  <c r="BC49" i="1"/>
  <c r="BD49" i="1"/>
  <c r="BB50" i="1"/>
  <c r="BC50" i="1"/>
  <c r="BD50" i="1"/>
  <c r="BB51" i="1"/>
  <c r="BC51" i="1"/>
  <c r="BD51" i="1"/>
  <c r="BB52" i="1"/>
  <c r="BC52" i="1"/>
  <c r="BD52" i="1"/>
  <c r="BB53" i="1"/>
  <c r="BC53" i="1"/>
  <c r="BD53" i="1"/>
  <c r="BB54" i="1"/>
  <c r="BC54" i="1"/>
  <c r="BD54" i="1"/>
  <c r="BB55" i="1"/>
  <c r="BC55" i="1"/>
  <c r="BD55" i="1"/>
  <c r="BB56" i="1"/>
  <c r="BC56" i="1"/>
  <c r="BD56" i="1"/>
  <c r="BB57" i="1"/>
  <c r="BC57" i="1"/>
  <c r="BD57" i="1"/>
  <c r="BB58" i="1"/>
  <c r="BC58" i="1"/>
  <c r="BD58" i="1"/>
  <c r="BB59" i="1"/>
  <c r="BC59" i="1"/>
  <c r="BD59" i="1"/>
  <c r="BB60" i="1"/>
  <c r="BC60" i="1"/>
  <c r="BD60" i="1"/>
  <c r="BB61" i="1"/>
  <c r="BC61" i="1"/>
  <c r="BD61" i="1"/>
  <c r="BB62" i="1"/>
  <c r="BC62" i="1"/>
  <c r="BD62" i="1"/>
  <c r="BB63" i="1"/>
  <c r="BC63" i="1"/>
  <c r="BD63" i="1"/>
  <c r="BB64" i="1"/>
  <c r="BC64" i="1"/>
  <c r="BD64" i="1"/>
  <c r="BB65" i="1"/>
  <c r="BC65" i="1"/>
  <c r="BD65" i="1"/>
  <c r="BB66" i="1"/>
  <c r="BC66" i="1"/>
  <c r="BD66" i="1"/>
  <c r="BB67" i="1"/>
  <c r="BC67" i="1"/>
  <c r="BD67" i="1"/>
  <c r="BB68" i="1"/>
  <c r="BC68" i="1"/>
  <c r="BD68" i="1"/>
  <c r="BB69" i="1"/>
  <c r="BC69" i="1"/>
  <c r="BD69" i="1"/>
  <c r="BB70" i="1"/>
  <c r="BC70" i="1"/>
  <c r="BD70" i="1"/>
  <c r="BB71" i="1"/>
  <c r="BC71" i="1"/>
  <c r="BD71" i="1"/>
  <c r="BB72" i="1"/>
  <c r="BC72" i="1"/>
  <c r="BD72" i="1"/>
  <c r="BB73" i="1"/>
  <c r="BC73" i="1"/>
  <c r="BD73" i="1"/>
  <c r="BB74" i="1"/>
  <c r="BC74" i="1"/>
  <c r="BD74" i="1"/>
  <c r="BB75" i="1"/>
  <c r="BC75" i="1"/>
  <c r="BD75" i="1"/>
  <c r="BB76" i="1"/>
  <c r="BC76" i="1"/>
  <c r="BD76" i="1"/>
  <c r="BB77" i="1"/>
  <c r="BC77" i="1"/>
  <c r="BD77" i="1"/>
  <c r="BB78" i="1"/>
  <c r="BC78" i="1"/>
  <c r="BD78" i="1"/>
  <c r="BB79" i="1"/>
  <c r="BC79" i="1"/>
  <c r="BD79" i="1"/>
  <c r="BB80" i="1"/>
  <c r="BC80" i="1"/>
  <c r="BD80" i="1"/>
  <c r="BB81" i="1"/>
  <c r="BC81" i="1"/>
  <c r="BD81" i="1"/>
  <c r="BB82" i="1"/>
  <c r="BC82" i="1"/>
  <c r="BD82" i="1"/>
  <c r="BB83" i="1"/>
  <c r="BC83" i="1"/>
  <c r="BD83" i="1"/>
  <c r="BB84" i="1"/>
  <c r="BC84" i="1"/>
  <c r="BD84" i="1"/>
  <c r="BB85" i="1"/>
  <c r="BC85" i="1"/>
  <c r="BD85" i="1"/>
  <c r="BB86" i="1"/>
  <c r="BC86" i="1"/>
  <c r="BD86" i="1"/>
  <c r="BB87" i="1"/>
  <c r="BC87" i="1"/>
  <c r="BD87" i="1"/>
  <c r="BB88" i="1"/>
  <c r="BC88" i="1"/>
  <c r="BD88" i="1"/>
  <c r="BB89" i="1"/>
  <c r="BC89" i="1"/>
  <c r="BD89" i="1"/>
  <c r="BB90" i="1"/>
  <c r="BC90" i="1"/>
  <c r="BD90" i="1"/>
  <c r="BB91" i="1"/>
  <c r="BC91" i="1"/>
  <c r="BD91" i="1"/>
  <c r="BB92" i="1"/>
  <c r="BC92" i="1"/>
  <c r="BD92" i="1"/>
  <c r="BB93" i="1"/>
  <c r="BC93" i="1"/>
  <c r="BD93" i="1"/>
  <c r="BB94" i="1"/>
  <c r="BC94" i="1"/>
  <c r="BD94" i="1"/>
  <c r="BB95" i="1"/>
  <c r="BC95" i="1"/>
  <c r="BD95" i="1"/>
  <c r="BB96" i="1"/>
  <c r="BC96" i="1"/>
  <c r="BD96" i="1"/>
  <c r="BB97" i="1"/>
  <c r="BC97" i="1"/>
  <c r="BD97" i="1"/>
  <c r="BB98" i="1"/>
  <c r="BC98" i="1"/>
  <c r="BD98" i="1"/>
  <c r="BB99" i="1"/>
  <c r="BC99" i="1"/>
  <c r="BD99" i="1"/>
  <c r="BB100" i="1"/>
  <c r="BC100" i="1"/>
  <c r="BD100" i="1"/>
  <c r="BB101" i="1"/>
  <c r="BC101" i="1"/>
  <c r="BD101" i="1"/>
  <c r="K5" i="3"/>
  <c r="K4" i="3"/>
  <c r="G4" i="3"/>
  <c r="G5" i="3"/>
  <c r="N3" i="2"/>
  <c r="N4" i="2"/>
  <c r="BB14" i="4" l="1"/>
  <c r="BB16" i="4"/>
  <c r="BB15" i="4"/>
  <c r="R5" i="3"/>
  <c r="N9" i="3" s="1"/>
  <c r="BO95" i="1"/>
  <c r="BO87" i="1"/>
  <c r="BO79" i="1"/>
  <c r="BO71" i="1"/>
  <c r="BO96" i="1"/>
  <c r="BO88" i="1"/>
  <c r="BO80" i="1"/>
  <c r="BO72" i="1"/>
  <c r="BO89" i="1"/>
  <c r="BO81" i="1"/>
  <c r="BO73" i="1"/>
  <c r="BO65" i="1"/>
  <c r="BO57" i="1"/>
  <c r="BO49" i="1"/>
  <c r="BO41" i="1"/>
  <c r="BO33" i="1"/>
  <c r="BO25" i="1"/>
  <c r="BO17" i="1"/>
  <c r="BO9" i="1"/>
  <c r="BO98" i="1"/>
  <c r="BO90" i="1"/>
  <c r="BO82" i="1"/>
  <c r="BO74" i="1"/>
  <c r="BO66" i="1"/>
  <c r="BO99" i="1"/>
  <c r="BO91" i="1"/>
  <c r="BO83" i="1"/>
  <c r="BO75" i="1"/>
  <c r="BO67" i="1"/>
  <c r="BO97" i="1"/>
  <c r="BO100" i="1"/>
  <c r="BO92" i="1"/>
  <c r="BO84" i="1"/>
  <c r="BO76" i="1"/>
  <c r="BO68" i="1"/>
  <c r="BO2" i="1"/>
  <c r="BO101" i="1"/>
  <c r="BO93" i="1"/>
  <c r="BO85" i="1"/>
  <c r="BO77" i="1"/>
  <c r="BO69" i="1"/>
  <c r="BO94" i="1"/>
  <c r="BO86" i="1"/>
  <c r="BO78" i="1"/>
  <c r="BO70" i="1"/>
  <c r="U5" i="3"/>
  <c r="N12" i="3" s="1"/>
  <c r="J11" i="3"/>
  <c r="BO58" i="1"/>
  <c r="BO50" i="1"/>
  <c r="BO42" i="1"/>
  <c r="BO34" i="1"/>
  <c r="BO26" i="1"/>
  <c r="BO18" i="1"/>
  <c r="BO10" i="1"/>
  <c r="V5" i="3"/>
  <c r="N13" i="3" s="1"/>
  <c r="U2" i="4"/>
  <c r="AC2" i="4"/>
  <c r="AK2" i="4"/>
  <c r="AS2" i="4"/>
  <c r="BO51" i="1"/>
  <c r="BO43" i="1"/>
  <c r="BO35" i="1"/>
  <c r="BO27" i="1"/>
  <c r="BO19" i="1"/>
  <c r="BO11" i="1"/>
  <c r="BO3" i="1"/>
  <c r="V2" i="4"/>
  <c r="AD2" i="4"/>
  <c r="AL2" i="4"/>
  <c r="AT2" i="4"/>
  <c r="BO59" i="1"/>
  <c r="J10" i="3"/>
  <c r="BO60" i="1"/>
  <c r="BO52" i="1"/>
  <c r="BO44" i="1"/>
  <c r="BO36" i="1"/>
  <c r="BO28" i="1"/>
  <c r="BO20" i="1"/>
  <c r="BO12" i="1"/>
  <c r="BO4" i="1"/>
  <c r="O2" i="4"/>
  <c r="W2" i="4"/>
  <c r="AE2" i="4"/>
  <c r="AM2" i="4"/>
  <c r="BO61" i="1"/>
  <c r="BO53" i="1"/>
  <c r="BO45" i="1"/>
  <c r="BO37" i="1"/>
  <c r="BO29" i="1"/>
  <c r="BO21" i="1"/>
  <c r="BO13" i="1"/>
  <c r="BO5" i="1"/>
  <c r="O5" i="3"/>
  <c r="N6" i="3" s="1"/>
  <c r="Q5" i="3"/>
  <c r="N8" i="3" s="1"/>
  <c r="AN2" i="4"/>
  <c r="J12" i="3"/>
  <c r="BO62" i="1"/>
  <c r="BO54" i="1"/>
  <c r="BO46" i="1"/>
  <c r="BO38" i="1"/>
  <c r="BO30" i="1"/>
  <c r="BO22" i="1"/>
  <c r="BO14" i="1"/>
  <c r="BO6" i="1"/>
  <c r="P5" i="3"/>
  <c r="N7" i="3" s="1"/>
  <c r="Q2" i="4"/>
  <c r="Y2" i="4"/>
  <c r="AG2" i="4"/>
  <c r="AO2" i="4"/>
  <c r="BO63" i="1"/>
  <c r="BO55" i="1"/>
  <c r="BO47" i="1"/>
  <c r="BO39" i="1"/>
  <c r="BO31" i="1"/>
  <c r="BO23" i="1"/>
  <c r="BO15" i="1"/>
  <c r="BO7" i="1"/>
  <c r="S5" i="3"/>
  <c r="N10" i="3" s="1"/>
  <c r="R2" i="4"/>
  <c r="Z2" i="4"/>
  <c r="AH2" i="4"/>
  <c r="AP2" i="4"/>
  <c r="BO64" i="1"/>
  <c r="BO56" i="1"/>
  <c r="BO48" i="1"/>
  <c r="BO40" i="1"/>
  <c r="BO32" i="1"/>
  <c r="BO24" i="1"/>
  <c r="BO16" i="1"/>
  <c r="BO8" i="1"/>
  <c r="T5" i="3"/>
  <c r="N11" i="3" s="1"/>
  <c r="S2" i="4"/>
  <c r="AA2" i="4"/>
  <c r="AI2" i="4"/>
  <c r="N5" i="3"/>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2" i="1"/>
  <c r="D1" i="1"/>
  <c r="AJ81" i="1" l="1"/>
  <c r="AR81" i="1"/>
  <c r="AD81" i="1"/>
  <c r="AL81" i="1"/>
  <c r="AT81" i="1"/>
  <c r="AF81" i="1"/>
  <c r="AN81" i="1"/>
  <c r="AK81" i="1"/>
  <c r="AM81" i="1"/>
  <c r="AA81" i="1"/>
  <c r="AO81" i="1"/>
  <c r="AC81" i="1"/>
  <c r="AP81" i="1"/>
  <c r="Y81" i="1"/>
  <c r="AE81" i="1"/>
  <c r="AQ81" i="1"/>
  <c r="AB81" i="1"/>
  <c r="AG81" i="1"/>
  <c r="AS81" i="1"/>
  <c r="W81" i="1"/>
  <c r="X81" i="1"/>
  <c r="Z81" i="1"/>
  <c r="U81" i="1"/>
  <c r="Q81" i="1"/>
  <c r="AH81" i="1"/>
  <c r="AI81" i="1"/>
  <c r="S81" i="1"/>
  <c r="V81" i="1"/>
  <c r="O81" i="1"/>
  <c r="R81" i="1"/>
  <c r="P81" i="1"/>
  <c r="T81" i="1"/>
  <c r="AE34" i="1"/>
  <c r="AM34" i="1"/>
  <c r="AF34" i="1"/>
  <c r="AN34" i="1"/>
  <c r="AI34" i="1"/>
  <c r="AQ34" i="1"/>
  <c r="AC34" i="1"/>
  <c r="AK34" i="1"/>
  <c r="AS34" i="1"/>
  <c r="AH34" i="1"/>
  <c r="AJ34" i="1"/>
  <c r="AP34" i="1"/>
  <c r="AL34" i="1"/>
  <c r="AR34" i="1"/>
  <c r="AT34" i="1"/>
  <c r="AD34" i="1"/>
  <c r="AG34" i="1"/>
  <c r="AO34" i="1"/>
  <c r="AA34" i="1"/>
  <c r="Y34" i="1"/>
  <c r="AB34" i="1"/>
  <c r="W34" i="1"/>
  <c r="V34" i="1"/>
  <c r="U34" i="1"/>
  <c r="Q34" i="1"/>
  <c r="X34" i="1"/>
  <c r="Z34" i="1"/>
  <c r="S34" i="1"/>
  <c r="O34" i="1"/>
  <c r="R34" i="1"/>
  <c r="P34" i="1"/>
  <c r="T34" i="1"/>
  <c r="AD96" i="1"/>
  <c r="AL96" i="1"/>
  <c r="AT96" i="1"/>
  <c r="AH96" i="1"/>
  <c r="AP96" i="1"/>
  <c r="AK96" i="1"/>
  <c r="AM96" i="1"/>
  <c r="V96" i="1"/>
  <c r="AC96" i="1"/>
  <c r="AN96" i="1"/>
  <c r="AE96" i="1"/>
  <c r="AO96" i="1"/>
  <c r="AB96" i="1"/>
  <c r="AF96" i="1"/>
  <c r="AQ96" i="1"/>
  <c r="AG96" i="1"/>
  <c r="AR96" i="1"/>
  <c r="Z96" i="1"/>
  <c r="AS96" i="1"/>
  <c r="W96" i="1"/>
  <c r="U96" i="1"/>
  <c r="X96" i="1"/>
  <c r="Y96" i="1"/>
  <c r="AA96" i="1"/>
  <c r="T96" i="1"/>
  <c r="R96" i="1"/>
  <c r="P96" i="1"/>
  <c r="Q96" i="1"/>
  <c r="O96" i="1"/>
  <c r="AI96" i="1"/>
  <c r="AJ96" i="1"/>
  <c r="S96" i="1"/>
  <c r="AD88" i="1"/>
  <c r="AL88" i="1"/>
  <c r="AT88" i="1"/>
  <c r="AF88" i="1"/>
  <c r="AN88" i="1"/>
  <c r="AH88" i="1"/>
  <c r="AP88" i="1"/>
  <c r="AM88" i="1"/>
  <c r="AO88" i="1"/>
  <c r="V88" i="1"/>
  <c r="AC88" i="1"/>
  <c r="AQ88" i="1"/>
  <c r="AE88" i="1"/>
  <c r="AR88" i="1"/>
  <c r="AB88" i="1"/>
  <c r="AG88" i="1"/>
  <c r="AS88" i="1"/>
  <c r="AI88" i="1"/>
  <c r="Z88" i="1"/>
  <c r="U88" i="1"/>
  <c r="W88" i="1"/>
  <c r="X88" i="1"/>
  <c r="Y88" i="1"/>
  <c r="T88" i="1"/>
  <c r="S88" i="1"/>
  <c r="AA88" i="1"/>
  <c r="O88" i="1"/>
  <c r="AJ88" i="1"/>
  <c r="R88" i="1"/>
  <c r="P88" i="1"/>
  <c r="AK88" i="1"/>
  <c r="Q88" i="1"/>
  <c r="AD80" i="1"/>
  <c r="AL80" i="1"/>
  <c r="AT80" i="1"/>
  <c r="AF80" i="1"/>
  <c r="AN80" i="1"/>
  <c r="AH80" i="1"/>
  <c r="AP80" i="1"/>
  <c r="AC80" i="1"/>
  <c r="AQ80" i="1"/>
  <c r="AE80" i="1"/>
  <c r="AR80" i="1"/>
  <c r="V80" i="1"/>
  <c r="AG80" i="1"/>
  <c r="AS80" i="1"/>
  <c r="AI80" i="1"/>
  <c r="AB80" i="1"/>
  <c r="AJ80" i="1"/>
  <c r="AK80" i="1"/>
  <c r="Z80" i="1"/>
  <c r="AM80" i="1"/>
  <c r="Y80" i="1"/>
  <c r="U80" i="1"/>
  <c r="AO80" i="1"/>
  <c r="AA80" i="1"/>
  <c r="T80" i="1"/>
  <c r="W80" i="1"/>
  <c r="R80" i="1"/>
  <c r="P80" i="1"/>
  <c r="X80" i="1"/>
  <c r="Q80" i="1"/>
  <c r="O80" i="1"/>
  <c r="S80" i="1"/>
  <c r="AG72" i="1"/>
  <c r="AO72" i="1"/>
  <c r="AI72" i="1"/>
  <c r="AQ72" i="1"/>
  <c r="AC72" i="1"/>
  <c r="AK72" i="1"/>
  <c r="AS72" i="1"/>
  <c r="AL72" i="1"/>
  <c r="AN72" i="1"/>
  <c r="AE72" i="1"/>
  <c r="AR72" i="1"/>
  <c r="AM72" i="1"/>
  <c r="AP72" i="1"/>
  <c r="V72" i="1"/>
  <c r="AT72" i="1"/>
  <c r="AB72" i="1"/>
  <c r="AD72" i="1"/>
  <c r="AF72" i="1"/>
  <c r="Z72" i="1"/>
  <c r="U72" i="1"/>
  <c r="W72" i="1"/>
  <c r="X72" i="1"/>
  <c r="Y72" i="1"/>
  <c r="AA72" i="1"/>
  <c r="T72" i="1"/>
  <c r="AH72" i="1"/>
  <c r="S72" i="1"/>
  <c r="AJ72" i="1"/>
  <c r="O72" i="1"/>
  <c r="R72" i="1"/>
  <c r="P72" i="1"/>
  <c r="Q72" i="1"/>
  <c r="AG64" i="1"/>
  <c r="AO64" i="1"/>
  <c r="AI64" i="1"/>
  <c r="AQ64" i="1"/>
  <c r="AC64" i="1"/>
  <c r="AK64" i="1"/>
  <c r="AS64" i="1"/>
  <c r="AN64" i="1"/>
  <c r="AE64" i="1"/>
  <c r="AR64" i="1"/>
  <c r="AH64" i="1"/>
  <c r="AM64" i="1"/>
  <c r="AP64" i="1"/>
  <c r="V64" i="1"/>
  <c r="AT64" i="1"/>
  <c r="AB64" i="1"/>
  <c r="AD64" i="1"/>
  <c r="AF64" i="1"/>
  <c r="Z64" i="1"/>
  <c r="AJ64" i="1"/>
  <c r="AA64" i="1"/>
  <c r="U64" i="1"/>
  <c r="AL64" i="1"/>
  <c r="W64" i="1"/>
  <c r="X64" i="1"/>
  <c r="T64" i="1"/>
  <c r="R64" i="1"/>
  <c r="P64" i="1"/>
  <c r="Q64" i="1"/>
  <c r="O64" i="1"/>
  <c r="Y64" i="1"/>
  <c r="S64" i="1"/>
  <c r="AH57" i="1"/>
  <c r="AP57" i="1"/>
  <c r="AI57" i="1"/>
  <c r="AQ57" i="1"/>
  <c r="AD57" i="1"/>
  <c r="AL57" i="1"/>
  <c r="AT57" i="1"/>
  <c r="AE57" i="1"/>
  <c r="AR57" i="1"/>
  <c r="AG57" i="1"/>
  <c r="AK57" i="1"/>
  <c r="AF57" i="1"/>
  <c r="AM57" i="1"/>
  <c r="AO57" i="1"/>
  <c r="AC57" i="1"/>
  <c r="AJ57" i="1"/>
  <c r="V57" i="1"/>
  <c r="AN57" i="1"/>
  <c r="AS57" i="1"/>
  <c r="AB57" i="1"/>
  <c r="Z57" i="1"/>
  <c r="X57" i="1"/>
  <c r="U57" i="1"/>
  <c r="Y57" i="1"/>
  <c r="AA57" i="1"/>
  <c r="T57" i="1"/>
  <c r="S57" i="1"/>
  <c r="O57" i="1"/>
  <c r="R57" i="1"/>
  <c r="P57" i="1"/>
  <c r="W57" i="1"/>
  <c r="Q57" i="1"/>
  <c r="AH49" i="1"/>
  <c r="AP49" i="1"/>
  <c r="AI49" i="1"/>
  <c r="AQ49" i="1"/>
  <c r="AD49" i="1"/>
  <c r="AL49" i="1"/>
  <c r="AT49" i="1"/>
  <c r="AG49" i="1"/>
  <c r="AK49" i="1"/>
  <c r="AN49" i="1"/>
  <c r="AF49" i="1"/>
  <c r="AM49" i="1"/>
  <c r="AO49" i="1"/>
  <c r="AR49" i="1"/>
  <c r="AE49" i="1"/>
  <c r="AJ49" i="1"/>
  <c r="V49" i="1"/>
  <c r="AS49" i="1"/>
  <c r="AB49" i="1"/>
  <c r="Z49" i="1"/>
  <c r="U49" i="1"/>
  <c r="W49" i="1"/>
  <c r="X49" i="1"/>
  <c r="Y49" i="1"/>
  <c r="T49" i="1"/>
  <c r="R49" i="1"/>
  <c r="P49" i="1"/>
  <c r="Q49" i="1"/>
  <c r="AC49" i="1"/>
  <c r="S49" i="1"/>
  <c r="AA49" i="1"/>
  <c r="O49" i="1"/>
  <c r="AH41" i="1"/>
  <c r="AP41" i="1"/>
  <c r="AI41" i="1"/>
  <c r="AQ41" i="1"/>
  <c r="AD41" i="1"/>
  <c r="AL41" i="1"/>
  <c r="AT41" i="1"/>
  <c r="AK41" i="1"/>
  <c r="AN41" i="1"/>
  <c r="AE41" i="1"/>
  <c r="AR41" i="1"/>
  <c r="AG41" i="1"/>
  <c r="AM41" i="1"/>
  <c r="AO41" i="1"/>
  <c r="AS41" i="1"/>
  <c r="V41" i="1"/>
  <c r="AC41" i="1"/>
  <c r="AB41" i="1"/>
  <c r="AF41" i="1"/>
  <c r="AJ41" i="1"/>
  <c r="Z41" i="1"/>
  <c r="U41" i="1"/>
  <c r="AA41" i="1"/>
  <c r="W41" i="1"/>
  <c r="T41" i="1"/>
  <c r="X41" i="1"/>
  <c r="S41" i="1"/>
  <c r="Y41" i="1"/>
  <c r="O41" i="1"/>
  <c r="R41" i="1"/>
  <c r="P41" i="1"/>
  <c r="Q41" i="1"/>
  <c r="AG33" i="1"/>
  <c r="AO33" i="1"/>
  <c r="AH33" i="1"/>
  <c r="AP33" i="1"/>
  <c r="AC33" i="1"/>
  <c r="AK33" i="1"/>
  <c r="AS33" i="1"/>
  <c r="AE33" i="1"/>
  <c r="AM33" i="1"/>
  <c r="AJ33" i="1"/>
  <c r="AL33" i="1"/>
  <c r="AR33" i="1"/>
  <c r="AD33" i="1"/>
  <c r="AI33" i="1"/>
  <c r="AN33" i="1"/>
  <c r="AQ33" i="1"/>
  <c r="AF33" i="1"/>
  <c r="V33" i="1"/>
  <c r="AB33" i="1"/>
  <c r="AT33" i="1"/>
  <c r="Z33" i="1"/>
  <c r="W33" i="1"/>
  <c r="U33" i="1"/>
  <c r="X33" i="1"/>
  <c r="Y33" i="1"/>
  <c r="AA33" i="1"/>
  <c r="T33" i="1"/>
  <c r="R33" i="1"/>
  <c r="P33" i="1"/>
  <c r="Q33" i="1"/>
  <c r="S33" i="1"/>
  <c r="O33" i="1"/>
  <c r="AG25" i="1"/>
  <c r="AO25" i="1"/>
  <c r="AH25" i="1"/>
  <c r="AP25" i="1"/>
  <c r="AC25" i="1"/>
  <c r="AK25" i="1"/>
  <c r="AS25" i="1"/>
  <c r="AD25" i="1"/>
  <c r="AL25" i="1"/>
  <c r="AT25" i="1"/>
  <c r="AE25" i="1"/>
  <c r="AM25" i="1"/>
  <c r="AR25" i="1"/>
  <c r="AF25" i="1"/>
  <c r="AI25" i="1"/>
  <c r="AN25" i="1"/>
  <c r="AQ25" i="1"/>
  <c r="AJ25" i="1"/>
  <c r="V25" i="1"/>
  <c r="AB25" i="1"/>
  <c r="Z25" i="1"/>
  <c r="AA25" i="1"/>
  <c r="U25" i="1"/>
  <c r="W25" i="1"/>
  <c r="X25" i="1"/>
  <c r="Y25" i="1"/>
  <c r="T25" i="1"/>
  <c r="S25" i="1"/>
  <c r="O25" i="1"/>
  <c r="R25" i="1"/>
  <c r="P25" i="1"/>
  <c r="Q25" i="1"/>
  <c r="AG17" i="1"/>
  <c r="AO17" i="1"/>
  <c r="AH17" i="1"/>
  <c r="AP17" i="1"/>
  <c r="AC17" i="1"/>
  <c r="AK17" i="1"/>
  <c r="AS17" i="1"/>
  <c r="AD17" i="1"/>
  <c r="AL17" i="1"/>
  <c r="AT17" i="1"/>
  <c r="AE17" i="1"/>
  <c r="AM17" i="1"/>
  <c r="AF17" i="1"/>
  <c r="AN17" i="1"/>
  <c r="AJ17" i="1"/>
  <c r="AQ17" i="1"/>
  <c r="AR17" i="1"/>
  <c r="AI17" i="1"/>
  <c r="V17" i="1"/>
  <c r="AB17" i="1"/>
  <c r="Z17" i="1"/>
  <c r="Y17" i="1"/>
  <c r="AA17" i="1"/>
  <c r="U17" i="1"/>
  <c r="T17" i="1"/>
  <c r="R17" i="1"/>
  <c r="P17" i="1"/>
  <c r="Q17" i="1"/>
  <c r="O17" i="1"/>
  <c r="W17" i="1"/>
  <c r="S17" i="1"/>
  <c r="X17" i="1"/>
  <c r="AG9" i="1"/>
  <c r="AO9" i="1"/>
  <c r="AH9" i="1"/>
  <c r="AP9" i="1"/>
  <c r="AC9" i="1"/>
  <c r="AK9" i="1"/>
  <c r="AS9" i="1"/>
  <c r="AD9" i="1"/>
  <c r="AL9" i="1"/>
  <c r="AT9" i="1"/>
  <c r="AE9" i="1"/>
  <c r="AM9" i="1"/>
  <c r="AF9" i="1"/>
  <c r="AN9" i="1"/>
  <c r="AI9" i="1"/>
  <c r="AJ9" i="1"/>
  <c r="V9" i="1"/>
  <c r="AQ9" i="1"/>
  <c r="AR9" i="1"/>
  <c r="AB9" i="1"/>
  <c r="Z9" i="1"/>
  <c r="AA9" i="1"/>
  <c r="W9" i="1"/>
  <c r="X9" i="1"/>
  <c r="Y9" i="1"/>
  <c r="T9" i="1"/>
  <c r="S9" i="1"/>
  <c r="O9" i="1"/>
  <c r="R9" i="1"/>
  <c r="P9" i="1"/>
  <c r="U9" i="1"/>
  <c r="Q9" i="1"/>
  <c r="AF58" i="1"/>
  <c r="AN58" i="1"/>
  <c r="AG58" i="1"/>
  <c r="AO58" i="1"/>
  <c r="AJ58" i="1"/>
  <c r="AR58" i="1"/>
  <c r="AL58" i="1"/>
  <c r="AC58" i="1"/>
  <c r="AP58" i="1"/>
  <c r="AE58" i="1"/>
  <c r="AS58" i="1"/>
  <c r="AI58" i="1"/>
  <c r="AM58" i="1"/>
  <c r="AT58" i="1"/>
  <c r="AA58" i="1"/>
  <c r="Y58" i="1"/>
  <c r="AD58" i="1"/>
  <c r="AB58" i="1"/>
  <c r="AH58" i="1"/>
  <c r="W58" i="1"/>
  <c r="AK58" i="1"/>
  <c r="AQ58" i="1"/>
  <c r="X58" i="1"/>
  <c r="U58" i="1"/>
  <c r="Q58" i="1"/>
  <c r="Z58" i="1"/>
  <c r="S58" i="1"/>
  <c r="T58" i="1"/>
  <c r="O58" i="1"/>
  <c r="V58" i="1"/>
  <c r="R58" i="1"/>
  <c r="P58" i="1"/>
  <c r="AE26" i="1"/>
  <c r="AM26" i="1"/>
  <c r="AF26" i="1"/>
  <c r="AN26" i="1"/>
  <c r="AI26" i="1"/>
  <c r="AQ26" i="1"/>
  <c r="AJ26" i="1"/>
  <c r="AR26" i="1"/>
  <c r="AC26" i="1"/>
  <c r="AK26" i="1"/>
  <c r="AS26" i="1"/>
  <c r="AD26" i="1"/>
  <c r="AH26" i="1"/>
  <c r="AL26" i="1"/>
  <c r="AG26" i="1"/>
  <c r="AP26" i="1"/>
  <c r="AT26" i="1"/>
  <c r="AA26" i="1"/>
  <c r="Y26" i="1"/>
  <c r="AB26" i="1"/>
  <c r="AO26" i="1"/>
  <c r="W26" i="1"/>
  <c r="Q26" i="1"/>
  <c r="U26" i="1"/>
  <c r="V26" i="1"/>
  <c r="S26" i="1"/>
  <c r="X26" i="1"/>
  <c r="Z26" i="1"/>
  <c r="T26" i="1"/>
  <c r="O26" i="1"/>
  <c r="R26" i="1"/>
  <c r="P26" i="1"/>
  <c r="AF95" i="1"/>
  <c r="AN95" i="1"/>
  <c r="AJ95" i="1"/>
  <c r="AR95" i="1"/>
  <c r="AH95" i="1"/>
  <c r="AS95" i="1"/>
  <c r="AI95" i="1"/>
  <c r="AT95" i="1"/>
  <c r="Y95" i="1"/>
  <c r="AK95" i="1"/>
  <c r="AL95" i="1"/>
  <c r="W95" i="1"/>
  <c r="AC95" i="1"/>
  <c r="AM95" i="1"/>
  <c r="AD95" i="1"/>
  <c r="AO95" i="1"/>
  <c r="X95" i="1"/>
  <c r="AB95" i="1"/>
  <c r="S95" i="1"/>
  <c r="AE95" i="1"/>
  <c r="Z95" i="1"/>
  <c r="AG95" i="1"/>
  <c r="AA95" i="1"/>
  <c r="AP95" i="1"/>
  <c r="T95" i="1"/>
  <c r="AQ95" i="1"/>
  <c r="O95" i="1"/>
  <c r="Q95" i="1"/>
  <c r="U95" i="1"/>
  <c r="R95" i="1"/>
  <c r="V95" i="1"/>
  <c r="P95" i="1"/>
  <c r="AF87" i="1"/>
  <c r="AN87" i="1"/>
  <c r="AH87" i="1"/>
  <c r="AP87" i="1"/>
  <c r="AJ87" i="1"/>
  <c r="AR87" i="1"/>
  <c r="AE87" i="1"/>
  <c r="AS87" i="1"/>
  <c r="AG87" i="1"/>
  <c r="AT87" i="1"/>
  <c r="Y87" i="1"/>
  <c r="AI87" i="1"/>
  <c r="AK87" i="1"/>
  <c r="W87" i="1"/>
  <c r="AL87" i="1"/>
  <c r="AM87" i="1"/>
  <c r="S87" i="1"/>
  <c r="AC87" i="1"/>
  <c r="V87" i="1"/>
  <c r="AD87" i="1"/>
  <c r="X87" i="1"/>
  <c r="AO87" i="1"/>
  <c r="T87" i="1"/>
  <c r="AQ87" i="1"/>
  <c r="AB87" i="1"/>
  <c r="Z87" i="1"/>
  <c r="O87" i="1"/>
  <c r="U87" i="1"/>
  <c r="AA87" i="1"/>
  <c r="R87" i="1"/>
  <c r="P87" i="1"/>
  <c r="Q87" i="1"/>
  <c r="AF79" i="1"/>
  <c r="AN79" i="1"/>
  <c r="AH79" i="1"/>
  <c r="AP79" i="1"/>
  <c r="AJ79" i="1"/>
  <c r="AR79" i="1"/>
  <c r="AI79" i="1"/>
  <c r="AK79" i="1"/>
  <c r="Y79" i="1"/>
  <c r="AL79" i="1"/>
  <c r="AM79" i="1"/>
  <c r="W79" i="1"/>
  <c r="AC79" i="1"/>
  <c r="AO79" i="1"/>
  <c r="AD79" i="1"/>
  <c r="AQ79" i="1"/>
  <c r="Z79" i="1"/>
  <c r="AB79" i="1"/>
  <c r="AA79" i="1"/>
  <c r="S79" i="1"/>
  <c r="AE79" i="1"/>
  <c r="T79" i="1"/>
  <c r="AG79" i="1"/>
  <c r="V79" i="1"/>
  <c r="O79" i="1"/>
  <c r="X79" i="1"/>
  <c r="Q79" i="1"/>
  <c r="AT79" i="1"/>
  <c r="R79" i="1"/>
  <c r="U79" i="1"/>
  <c r="AS79" i="1"/>
  <c r="P79" i="1"/>
  <c r="AI71" i="1"/>
  <c r="AQ71" i="1"/>
  <c r="AC71" i="1"/>
  <c r="AK71" i="1"/>
  <c r="AS71" i="1"/>
  <c r="AE71" i="1"/>
  <c r="AM71" i="1"/>
  <c r="AD71" i="1"/>
  <c r="AP71" i="1"/>
  <c r="AG71" i="1"/>
  <c r="AT71" i="1"/>
  <c r="AJ71" i="1"/>
  <c r="AL71" i="1"/>
  <c r="AN71" i="1"/>
  <c r="Y71" i="1"/>
  <c r="AO71" i="1"/>
  <c r="AR71" i="1"/>
  <c r="W71" i="1"/>
  <c r="V71" i="1"/>
  <c r="X71" i="1"/>
  <c r="S71" i="1"/>
  <c r="Z71" i="1"/>
  <c r="AF71" i="1"/>
  <c r="AA71" i="1"/>
  <c r="T71" i="1"/>
  <c r="AH71" i="1"/>
  <c r="AB71" i="1"/>
  <c r="O71" i="1"/>
  <c r="U71" i="1"/>
  <c r="R71" i="1"/>
  <c r="P71" i="1"/>
  <c r="Q71" i="1"/>
  <c r="AJ56" i="1"/>
  <c r="AR56" i="1"/>
  <c r="AC56" i="1"/>
  <c r="AK56" i="1"/>
  <c r="AS56" i="1"/>
  <c r="AF56" i="1"/>
  <c r="AN56" i="1"/>
  <c r="AI56" i="1"/>
  <c r="AM56" i="1"/>
  <c r="AD56" i="1"/>
  <c r="AP56" i="1"/>
  <c r="AE56" i="1"/>
  <c r="AH56" i="1"/>
  <c r="AO56" i="1"/>
  <c r="Y56" i="1"/>
  <c r="W56" i="1"/>
  <c r="AG56" i="1"/>
  <c r="AL56" i="1"/>
  <c r="Z56" i="1"/>
  <c r="S56" i="1"/>
  <c r="AA56" i="1"/>
  <c r="T56" i="1"/>
  <c r="AB56" i="1"/>
  <c r="O56" i="1"/>
  <c r="R56" i="1"/>
  <c r="P56" i="1"/>
  <c r="AQ56" i="1"/>
  <c r="V56" i="1"/>
  <c r="Q56" i="1"/>
  <c r="AT56" i="1"/>
  <c r="X56" i="1"/>
  <c r="U56" i="1"/>
  <c r="AJ48" i="1"/>
  <c r="AR48" i="1"/>
  <c r="AC48" i="1"/>
  <c r="AK48" i="1"/>
  <c r="AS48" i="1"/>
  <c r="AF48" i="1"/>
  <c r="AN48" i="1"/>
  <c r="AM48" i="1"/>
  <c r="AD48" i="1"/>
  <c r="AP48" i="1"/>
  <c r="AG48" i="1"/>
  <c r="AT48" i="1"/>
  <c r="AE48" i="1"/>
  <c r="AI48" i="1"/>
  <c r="AL48" i="1"/>
  <c r="AO48" i="1"/>
  <c r="Y48" i="1"/>
  <c r="W48" i="1"/>
  <c r="AH48" i="1"/>
  <c r="AB48" i="1"/>
  <c r="V48" i="1"/>
  <c r="S48" i="1"/>
  <c r="X48" i="1"/>
  <c r="Z48" i="1"/>
  <c r="T48" i="1"/>
  <c r="AA48" i="1"/>
  <c r="O48" i="1"/>
  <c r="Q48" i="1"/>
  <c r="R48" i="1"/>
  <c r="AQ48" i="1"/>
  <c r="P48" i="1"/>
  <c r="U48" i="1"/>
  <c r="AI40" i="1"/>
  <c r="AE40" i="1"/>
  <c r="AM40" i="1"/>
  <c r="AH40" i="1"/>
  <c r="AR40" i="1"/>
  <c r="AJ40" i="1"/>
  <c r="AS40" i="1"/>
  <c r="AC40" i="1"/>
  <c r="AN40" i="1"/>
  <c r="AP40" i="1"/>
  <c r="AD40" i="1"/>
  <c r="AT40" i="1"/>
  <c r="AG40" i="1"/>
  <c r="AK40" i="1"/>
  <c r="AL40" i="1"/>
  <c r="AO40" i="1"/>
  <c r="AF40" i="1"/>
  <c r="Y40" i="1"/>
  <c r="AQ40" i="1"/>
  <c r="W40" i="1"/>
  <c r="AA40" i="1"/>
  <c r="S40" i="1"/>
  <c r="V40" i="1"/>
  <c r="T40" i="1"/>
  <c r="AB40" i="1"/>
  <c r="X40" i="1"/>
  <c r="O40" i="1"/>
  <c r="Z40" i="1"/>
  <c r="U40" i="1"/>
  <c r="R40" i="1"/>
  <c r="P40" i="1"/>
  <c r="Q40" i="1"/>
  <c r="AI32" i="1"/>
  <c r="AQ32" i="1"/>
  <c r="AJ32" i="1"/>
  <c r="AR32" i="1"/>
  <c r="AE32" i="1"/>
  <c r="AM32" i="1"/>
  <c r="AG32" i="1"/>
  <c r="AO32" i="1"/>
  <c r="AL32" i="1"/>
  <c r="AN32" i="1"/>
  <c r="AD32" i="1"/>
  <c r="AT32" i="1"/>
  <c r="AC32" i="1"/>
  <c r="AF32" i="1"/>
  <c r="AH32" i="1"/>
  <c r="Y32" i="1"/>
  <c r="AK32" i="1"/>
  <c r="AP32" i="1"/>
  <c r="W32" i="1"/>
  <c r="AS32" i="1"/>
  <c r="U32" i="1"/>
  <c r="X32" i="1"/>
  <c r="AB32" i="1"/>
  <c r="S32" i="1"/>
  <c r="Z32" i="1"/>
  <c r="AA32" i="1"/>
  <c r="T32" i="1"/>
  <c r="O32" i="1"/>
  <c r="Q32" i="1"/>
  <c r="V32" i="1"/>
  <c r="R32" i="1"/>
  <c r="P32" i="1"/>
  <c r="AI24" i="1"/>
  <c r="AQ24" i="1"/>
  <c r="AJ24" i="1"/>
  <c r="AR24" i="1"/>
  <c r="AE24" i="1"/>
  <c r="AM24" i="1"/>
  <c r="AF24" i="1"/>
  <c r="AN24" i="1"/>
  <c r="AG24" i="1"/>
  <c r="AO24" i="1"/>
  <c r="AH24" i="1"/>
  <c r="AP24" i="1"/>
  <c r="AL24" i="1"/>
  <c r="AS24" i="1"/>
  <c r="AT24" i="1"/>
  <c r="Y24" i="1"/>
  <c r="AC24" i="1"/>
  <c r="AD24" i="1"/>
  <c r="W24" i="1"/>
  <c r="AK24" i="1"/>
  <c r="U24" i="1"/>
  <c r="S24" i="1"/>
  <c r="V24" i="1"/>
  <c r="X24" i="1"/>
  <c r="T24" i="1"/>
  <c r="AB24" i="1"/>
  <c r="Z24" i="1"/>
  <c r="O24" i="1"/>
  <c r="AA24" i="1"/>
  <c r="R24" i="1"/>
  <c r="P24" i="1"/>
  <c r="Q24" i="1"/>
  <c r="AI16" i="1"/>
  <c r="AQ16" i="1"/>
  <c r="AJ16" i="1"/>
  <c r="AR16" i="1"/>
  <c r="AE16" i="1"/>
  <c r="AM16" i="1"/>
  <c r="AF16" i="1"/>
  <c r="AN16" i="1"/>
  <c r="AG16" i="1"/>
  <c r="AO16" i="1"/>
  <c r="AH16" i="1"/>
  <c r="AP16" i="1"/>
  <c r="AC16" i="1"/>
  <c r="AK16" i="1"/>
  <c r="AL16" i="1"/>
  <c r="AD16" i="1"/>
  <c r="Y16" i="1"/>
  <c r="W16" i="1"/>
  <c r="U16" i="1"/>
  <c r="AS16" i="1"/>
  <c r="Z16" i="1"/>
  <c r="AT16" i="1"/>
  <c r="AB16" i="1"/>
  <c r="S16" i="1"/>
  <c r="AA16" i="1"/>
  <c r="T16" i="1"/>
  <c r="V16" i="1"/>
  <c r="O16" i="1"/>
  <c r="Q16" i="1"/>
  <c r="X16" i="1"/>
  <c r="R16" i="1"/>
  <c r="P16" i="1"/>
  <c r="AI8" i="1"/>
  <c r="AQ8" i="1"/>
  <c r="AJ8" i="1"/>
  <c r="AR8" i="1"/>
  <c r="AE8" i="1"/>
  <c r="AM8" i="1"/>
  <c r="AF8" i="1"/>
  <c r="AN8" i="1"/>
  <c r="AG8" i="1"/>
  <c r="AO8" i="1"/>
  <c r="AH8" i="1"/>
  <c r="AP8" i="1"/>
  <c r="AL8" i="1"/>
  <c r="AS8" i="1"/>
  <c r="AD8" i="1"/>
  <c r="AK8" i="1"/>
  <c r="AT8" i="1"/>
  <c r="AC8" i="1"/>
  <c r="Y8" i="1"/>
  <c r="W8" i="1"/>
  <c r="U8" i="1"/>
  <c r="V8" i="1"/>
  <c r="X8" i="1"/>
  <c r="S8" i="1"/>
  <c r="Z8" i="1"/>
  <c r="T8" i="1"/>
  <c r="O8" i="1"/>
  <c r="AB8" i="1"/>
  <c r="P8" i="1"/>
  <c r="R8" i="1"/>
  <c r="Q8" i="1"/>
  <c r="AA8" i="1"/>
  <c r="AJ97" i="1"/>
  <c r="AR97" i="1"/>
  <c r="AF97" i="1"/>
  <c r="AN97" i="1"/>
  <c r="AD97" i="1"/>
  <c r="AO97" i="1"/>
  <c r="AE97" i="1"/>
  <c r="AP97" i="1"/>
  <c r="AA97" i="1"/>
  <c r="AG97" i="1"/>
  <c r="AQ97" i="1"/>
  <c r="AH97" i="1"/>
  <c r="AS97" i="1"/>
  <c r="Y97" i="1"/>
  <c r="AI97" i="1"/>
  <c r="AT97" i="1"/>
  <c r="AB97" i="1"/>
  <c r="AK97" i="1"/>
  <c r="W97" i="1"/>
  <c r="V97" i="1"/>
  <c r="AC97" i="1"/>
  <c r="U97" i="1"/>
  <c r="Q97" i="1"/>
  <c r="AL97" i="1"/>
  <c r="X97" i="1"/>
  <c r="AM97" i="1"/>
  <c r="Z97" i="1"/>
  <c r="S97" i="1"/>
  <c r="O97" i="1"/>
  <c r="R97" i="1"/>
  <c r="P97" i="1"/>
  <c r="T97" i="1"/>
  <c r="AE18" i="1"/>
  <c r="AM18" i="1"/>
  <c r="AF18" i="1"/>
  <c r="AN18" i="1"/>
  <c r="AI18" i="1"/>
  <c r="AQ18" i="1"/>
  <c r="AJ18" i="1"/>
  <c r="AR18" i="1"/>
  <c r="AC18" i="1"/>
  <c r="AK18" i="1"/>
  <c r="AS18" i="1"/>
  <c r="AD18" i="1"/>
  <c r="AL18" i="1"/>
  <c r="AT18" i="1"/>
  <c r="AG18" i="1"/>
  <c r="AH18" i="1"/>
  <c r="AP18" i="1"/>
  <c r="AO18" i="1"/>
  <c r="AA18" i="1"/>
  <c r="Y18" i="1"/>
  <c r="AB18" i="1"/>
  <c r="W18" i="1"/>
  <c r="X18" i="1"/>
  <c r="Z18" i="1"/>
  <c r="Q18" i="1"/>
  <c r="S18" i="1"/>
  <c r="U18" i="1"/>
  <c r="O18" i="1"/>
  <c r="R18" i="1"/>
  <c r="P18" i="1"/>
  <c r="V18" i="1"/>
  <c r="T18" i="1"/>
  <c r="AO2" i="1"/>
  <c r="AN2" i="1"/>
  <c r="AF2" i="1"/>
  <c r="AB2" i="1"/>
  <c r="AM2" i="1"/>
  <c r="AT2" i="1"/>
  <c r="AL2" i="1"/>
  <c r="AD2" i="1"/>
  <c r="Z2" i="1"/>
  <c r="AS2" i="1"/>
  <c r="AK2" i="1"/>
  <c r="AC2" i="1"/>
  <c r="AR2" i="1"/>
  <c r="AJ2" i="1"/>
  <c r="X2" i="1"/>
  <c r="AG2" i="1"/>
  <c r="AE2" i="1"/>
  <c r="V2" i="1"/>
  <c r="T2" i="1"/>
  <c r="AQ2" i="1"/>
  <c r="W2" i="1"/>
  <c r="AP2" i="1"/>
  <c r="R2" i="1"/>
  <c r="AI2" i="1"/>
  <c r="AH2" i="1"/>
  <c r="S2" i="1"/>
  <c r="U2" i="1"/>
  <c r="O2" i="1"/>
  <c r="Y2" i="1"/>
  <c r="P2" i="1"/>
  <c r="AA2" i="1"/>
  <c r="Q2" i="1"/>
  <c r="AH94" i="1"/>
  <c r="AP94" i="1"/>
  <c r="AD94" i="1"/>
  <c r="AL94" i="1"/>
  <c r="AT94" i="1"/>
  <c r="AE94" i="1"/>
  <c r="AO94" i="1"/>
  <c r="AF94" i="1"/>
  <c r="AQ94" i="1"/>
  <c r="AB94" i="1"/>
  <c r="AG94" i="1"/>
  <c r="AR94" i="1"/>
  <c r="AI94" i="1"/>
  <c r="AS94" i="1"/>
  <c r="Z94" i="1"/>
  <c r="AJ94" i="1"/>
  <c r="AK94" i="1"/>
  <c r="X94" i="1"/>
  <c r="AM94" i="1"/>
  <c r="AN94" i="1"/>
  <c r="Y94" i="1"/>
  <c r="AA94" i="1"/>
  <c r="T94" i="1"/>
  <c r="O94" i="1"/>
  <c r="R94" i="1"/>
  <c r="P94" i="1"/>
  <c r="U94" i="1"/>
  <c r="AC94" i="1"/>
  <c r="Q94" i="1"/>
  <c r="V94" i="1"/>
  <c r="W94" i="1"/>
  <c r="S94" i="1"/>
  <c r="AH86" i="1"/>
  <c r="AP86" i="1"/>
  <c r="AJ86" i="1"/>
  <c r="AR86" i="1"/>
  <c r="AD86" i="1"/>
  <c r="AL86" i="1"/>
  <c r="AT86" i="1"/>
  <c r="AK86" i="1"/>
  <c r="AM86" i="1"/>
  <c r="AB86" i="1"/>
  <c r="AN86" i="1"/>
  <c r="AC86" i="1"/>
  <c r="AO86" i="1"/>
  <c r="Z86" i="1"/>
  <c r="AE86" i="1"/>
  <c r="AQ86" i="1"/>
  <c r="AF86" i="1"/>
  <c r="AS86" i="1"/>
  <c r="X86" i="1"/>
  <c r="AG86" i="1"/>
  <c r="AI86" i="1"/>
  <c r="V86" i="1"/>
  <c r="W86" i="1"/>
  <c r="T86" i="1"/>
  <c r="Y86" i="1"/>
  <c r="O86" i="1"/>
  <c r="AA86" i="1"/>
  <c r="R86" i="1"/>
  <c r="P86" i="1"/>
  <c r="S86" i="1"/>
  <c r="Q86" i="1"/>
  <c r="U86" i="1"/>
  <c r="AC78" i="1"/>
  <c r="AK78" i="1"/>
  <c r="AS78" i="1"/>
  <c r="AG78" i="1"/>
  <c r="AO78" i="1"/>
  <c r="AD78" i="1"/>
  <c r="AN78" i="1"/>
  <c r="AF78" i="1"/>
  <c r="AQ78" i="1"/>
  <c r="AI78" i="1"/>
  <c r="AT78" i="1"/>
  <c r="AL78" i="1"/>
  <c r="AM78" i="1"/>
  <c r="AB78" i="1"/>
  <c r="AP78" i="1"/>
  <c r="AR78" i="1"/>
  <c r="Z78" i="1"/>
  <c r="AE78" i="1"/>
  <c r="X78" i="1"/>
  <c r="AA78" i="1"/>
  <c r="AH78" i="1"/>
  <c r="AJ78" i="1"/>
  <c r="T78" i="1"/>
  <c r="V78" i="1"/>
  <c r="O78" i="1"/>
  <c r="W78" i="1"/>
  <c r="R78" i="1"/>
  <c r="P78" i="1"/>
  <c r="Y78" i="1"/>
  <c r="Q78" i="1"/>
  <c r="U78" i="1"/>
  <c r="S78" i="1"/>
  <c r="AC70" i="1"/>
  <c r="AK70" i="1"/>
  <c r="AS70" i="1"/>
  <c r="AE70" i="1"/>
  <c r="AM70" i="1"/>
  <c r="AG70" i="1"/>
  <c r="AO70" i="1"/>
  <c r="AI70" i="1"/>
  <c r="AL70" i="1"/>
  <c r="AP70" i="1"/>
  <c r="AH70" i="1"/>
  <c r="AJ70" i="1"/>
  <c r="AB70" i="1"/>
  <c r="AN70" i="1"/>
  <c r="AQ70" i="1"/>
  <c r="Z70" i="1"/>
  <c r="AR70" i="1"/>
  <c r="AT70" i="1"/>
  <c r="X70" i="1"/>
  <c r="W70" i="1"/>
  <c r="AD70" i="1"/>
  <c r="Y70" i="1"/>
  <c r="AF70" i="1"/>
  <c r="AA70" i="1"/>
  <c r="T70" i="1"/>
  <c r="O70" i="1"/>
  <c r="R70" i="1"/>
  <c r="P70" i="1"/>
  <c r="S70" i="1"/>
  <c r="V70" i="1"/>
  <c r="U70" i="1"/>
  <c r="Q70" i="1"/>
  <c r="AD63" i="1"/>
  <c r="AL63" i="1"/>
  <c r="AT63" i="1"/>
  <c r="AE63" i="1"/>
  <c r="AM63" i="1"/>
  <c r="AH63" i="1"/>
  <c r="AP63" i="1"/>
  <c r="AK63" i="1"/>
  <c r="AO63" i="1"/>
  <c r="AF63" i="1"/>
  <c r="AR63" i="1"/>
  <c r="AG63" i="1"/>
  <c r="AJ63" i="1"/>
  <c r="AB63" i="1"/>
  <c r="AC63" i="1"/>
  <c r="AI63" i="1"/>
  <c r="Z63" i="1"/>
  <c r="AN63" i="1"/>
  <c r="AQ63" i="1"/>
  <c r="X63" i="1"/>
  <c r="V63" i="1"/>
  <c r="W63" i="1"/>
  <c r="T63" i="1"/>
  <c r="O63" i="1"/>
  <c r="Y63" i="1"/>
  <c r="R63" i="1"/>
  <c r="P63" i="1"/>
  <c r="U63" i="1"/>
  <c r="AS63" i="1"/>
  <c r="AA63" i="1"/>
  <c r="S63" i="1"/>
  <c r="Q63" i="1"/>
  <c r="AD55" i="1"/>
  <c r="AL55" i="1"/>
  <c r="AT55" i="1"/>
  <c r="AE55" i="1"/>
  <c r="AM55" i="1"/>
  <c r="AH55" i="1"/>
  <c r="AP55" i="1"/>
  <c r="AO55" i="1"/>
  <c r="AF55" i="1"/>
  <c r="AR55" i="1"/>
  <c r="AI55" i="1"/>
  <c r="AG55" i="1"/>
  <c r="AK55" i="1"/>
  <c r="AJ55" i="1"/>
  <c r="AN55" i="1"/>
  <c r="AB55" i="1"/>
  <c r="AQ55" i="1"/>
  <c r="AS55" i="1"/>
  <c r="Z55" i="1"/>
  <c r="X55" i="1"/>
  <c r="Y55" i="1"/>
  <c r="AA55" i="1"/>
  <c r="T55" i="1"/>
  <c r="O55" i="1"/>
  <c r="AC55" i="1"/>
  <c r="V55" i="1"/>
  <c r="R55" i="1"/>
  <c r="P55" i="1"/>
  <c r="S55" i="1"/>
  <c r="Q55" i="1"/>
  <c r="W55" i="1"/>
  <c r="U55" i="1"/>
  <c r="AD47" i="1"/>
  <c r="AL47" i="1"/>
  <c r="AT47" i="1"/>
  <c r="AE47" i="1"/>
  <c r="AM47" i="1"/>
  <c r="AH47" i="1"/>
  <c r="AP47" i="1"/>
  <c r="AF47" i="1"/>
  <c r="AR47" i="1"/>
  <c r="AI47" i="1"/>
  <c r="AK47" i="1"/>
  <c r="AG47" i="1"/>
  <c r="AJ47" i="1"/>
  <c r="AN47" i="1"/>
  <c r="AC47" i="1"/>
  <c r="AB47" i="1"/>
  <c r="AO47" i="1"/>
  <c r="AQ47" i="1"/>
  <c r="Z47" i="1"/>
  <c r="AS47" i="1"/>
  <c r="X47" i="1"/>
  <c r="V47" i="1"/>
  <c r="W47" i="1"/>
  <c r="Y47" i="1"/>
  <c r="T47" i="1"/>
  <c r="AA47" i="1"/>
  <c r="O47" i="1"/>
  <c r="R47" i="1"/>
  <c r="P47" i="1"/>
  <c r="Q47" i="1"/>
  <c r="U47" i="1"/>
  <c r="S47" i="1"/>
  <c r="AC39" i="1"/>
  <c r="AK39" i="1"/>
  <c r="AS39" i="1"/>
  <c r="AG39" i="1"/>
  <c r="AO39" i="1"/>
  <c r="AE39" i="1"/>
  <c r="AP39" i="1"/>
  <c r="AF39" i="1"/>
  <c r="AQ39" i="1"/>
  <c r="AJ39" i="1"/>
  <c r="AR39" i="1"/>
  <c r="AD39" i="1"/>
  <c r="AH39" i="1"/>
  <c r="AI39" i="1"/>
  <c r="AT39" i="1"/>
  <c r="AN39" i="1"/>
  <c r="AB39" i="1"/>
  <c r="Z39" i="1"/>
  <c r="X39" i="1"/>
  <c r="V39" i="1"/>
  <c r="T39" i="1"/>
  <c r="W39" i="1"/>
  <c r="O39" i="1"/>
  <c r="R39" i="1"/>
  <c r="P39" i="1"/>
  <c r="AL39" i="1"/>
  <c r="AM39" i="1"/>
  <c r="S39" i="1"/>
  <c r="Y39" i="1"/>
  <c r="U39" i="1"/>
  <c r="AA39" i="1"/>
  <c r="Q39" i="1"/>
  <c r="AC31" i="1"/>
  <c r="AK31" i="1"/>
  <c r="AS31" i="1"/>
  <c r="AD31" i="1"/>
  <c r="AL31" i="1"/>
  <c r="AT31" i="1"/>
  <c r="AG31" i="1"/>
  <c r="AO31" i="1"/>
  <c r="AI31" i="1"/>
  <c r="AQ31" i="1"/>
  <c r="AN31" i="1"/>
  <c r="AP31" i="1"/>
  <c r="AF31" i="1"/>
  <c r="AM31" i="1"/>
  <c r="AH31" i="1"/>
  <c r="AJ31" i="1"/>
  <c r="AR31" i="1"/>
  <c r="AE31" i="1"/>
  <c r="AB31" i="1"/>
  <c r="Z31" i="1"/>
  <c r="X31" i="1"/>
  <c r="Y31" i="1"/>
  <c r="AA31" i="1"/>
  <c r="T31" i="1"/>
  <c r="O31" i="1"/>
  <c r="R31" i="1"/>
  <c r="P31" i="1"/>
  <c r="V31" i="1"/>
  <c r="W31" i="1"/>
  <c r="U31" i="1"/>
  <c r="Q31" i="1"/>
  <c r="S31" i="1"/>
  <c r="AC23" i="1"/>
  <c r="AK23" i="1"/>
  <c r="AS23" i="1"/>
  <c r="AD23" i="1"/>
  <c r="AL23" i="1"/>
  <c r="AT23" i="1"/>
  <c r="AG23" i="1"/>
  <c r="AO23" i="1"/>
  <c r="AH23" i="1"/>
  <c r="AP23" i="1"/>
  <c r="AI23" i="1"/>
  <c r="AQ23" i="1"/>
  <c r="AJ23" i="1"/>
  <c r="AR23" i="1"/>
  <c r="AE23" i="1"/>
  <c r="AM23" i="1"/>
  <c r="AN23" i="1"/>
  <c r="AF23" i="1"/>
  <c r="AB23" i="1"/>
  <c r="Z23" i="1"/>
  <c r="X23" i="1"/>
  <c r="U23" i="1"/>
  <c r="V23" i="1"/>
  <c r="W23" i="1"/>
  <c r="T23" i="1"/>
  <c r="Y23" i="1"/>
  <c r="O23" i="1"/>
  <c r="R23" i="1"/>
  <c r="P23" i="1"/>
  <c r="AA23" i="1"/>
  <c r="S23" i="1"/>
  <c r="Q23" i="1"/>
  <c r="AC15" i="1"/>
  <c r="AK15" i="1"/>
  <c r="AS15" i="1"/>
  <c r="AD15" i="1"/>
  <c r="AL15" i="1"/>
  <c r="AT15" i="1"/>
  <c r="AG15" i="1"/>
  <c r="AO15" i="1"/>
  <c r="AH15" i="1"/>
  <c r="AP15" i="1"/>
  <c r="AI15" i="1"/>
  <c r="AQ15" i="1"/>
  <c r="AJ15" i="1"/>
  <c r="AR15" i="1"/>
  <c r="AN15" i="1"/>
  <c r="AF15" i="1"/>
  <c r="AM15" i="1"/>
  <c r="AE15" i="1"/>
  <c r="AB15" i="1"/>
  <c r="Z15" i="1"/>
  <c r="X15" i="1"/>
  <c r="AA15" i="1"/>
  <c r="U15" i="1"/>
  <c r="T15" i="1"/>
  <c r="V15" i="1"/>
  <c r="O15" i="1"/>
  <c r="W15" i="1"/>
  <c r="R15" i="1"/>
  <c r="P15" i="1"/>
  <c r="Q15" i="1"/>
  <c r="S15" i="1"/>
  <c r="Y15" i="1"/>
  <c r="AC7" i="1"/>
  <c r="AK7" i="1"/>
  <c r="AS7" i="1"/>
  <c r="AD7" i="1"/>
  <c r="AL7" i="1"/>
  <c r="AT7" i="1"/>
  <c r="AG7" i="1"/>
  <c r="AO7" i="1"/>
  <c r="AH7" i="1"/>
  <c r="AP7" i="1"/>
  <c r="AI7" i="1"/>
  <c r="AQ7" i="1"/>
  <c r="AJ7" i="1"/>
  <c r="AR7" i="1"/>
  <c r="AE7" i="1"/>
  <c r="AM7" i="1"/>
  <c r="AN7" i="1"/>
  <c r="AF7" i="1"/>
  <c r="AB7" i="1"/>
  <c r="Z7" i="1"/>
  <c r="X7" i="1"/>
  <c r="W7" i="1"/>
  <c r="Y7" i="1"/>
  <c r="T7" i="1"/>
  <c r="R7" i="1"/>
  <c r="O7" i="1"/>
  <c r="S7" i="1"/>
  <c r="P7" i="1"/>
  <c r="AA7" i="1"/>
  <c r="U7" i="1"/>
  <c r="Q7" i="1"/>
  <c r="V7" i="1"/>
  <c r="AE65" i="1"/>
  <c r="AM65" i="1"/>
  <c r="AG65" i="1"/>
  <c r="AO65" i="1"/>
  <c r="AI65" i="1"/>
  <c r="AQ65" i="1"/>
  <c r="AJ65" i="1"/>
  <c r="AL65" i="1"/>
  <c r="AC65" i="1"/>
  <c r="AP65" i="1"/>
  <c r="AR65" i="1"/>
  <c r="AS65" i="1"/>
  <c r="AA65" i="1"/>
  <c r="AT65" i="1"/>
  <c r="AD65" i="1"/>
  <c r="Y65" i="1"/>
  <c r="AF65" i="1"/>
  <c r="AB65" i="1"/>
  <c r="AH65" i="1"/>
  <c r="W65" i="1"/>
  <c r="U65" i="1"/>
  <c r="Q65" i="1"/>
  <c r="AK65" i="1"/>
  <c r="AN65" i="1"/>
  <c r="S65" i="1"/>
  <c r="V65" i="1"/>
  <c r="O65" i="1"/>
  <c r="R65" i="1"/>
  <c r="P65" i="1"/>
  <c r="T65" i="1"/>
  <c r="X65" i="1"/>
  <c r="Z65" i="1"/>
  <c r="AE10" i="1"/>
  <c r="AM10" i="1"/>
  <c r="AF10" i="1"/>
  <c r="AN10" i="1"/>
  <c r="AI10" i="1"/>
  <c r="AQ10" i="1"/>
  <c r="AJ10" i="1"/>
  <c r="AR10" i="1"/>
  <c r="AC10" i="1"/>
  <c r="AK10" i="1"/>
  <c r="AS10" i="1"/>
  <c r="AD10" i="1"/>
  <c r="AL10" i="1"/>
  <c r="AT10" i="1"/>
  <c r="AH10" i="1"/>
  <c r="AO10" i="1"/>
  <c r="AP10" i="1"/>
  <c r="AA10" i="1"/>
  <c r="Y10" i="1"/>
  <c r="AG10" i="1"/>
  <c r="AB10" i="1"/>
  <c r="W10" i="1"/>
  <c r="U10" i="1"/>
  <c r="V10" i="1"/>
  <c r="Q10" i="1"/>
  <c r="X10" i="1"/>
  <c r="S10" i="1"/>
  <c r="Z10" i="1"/>
  <c r="T10" i="1"/>
  <c r="O10" i="1"/>
  <c r="R10" i="1"/>
  <c r="P10" i="1"/>
  <c r="AJ101" i="1"/>
  <c r="AR101" i="1"/>
  <c r="AC101" i="1"/>
  <c r="AK101" i="1"/>
  <c r="AS101" i="1"/>
  <c r="W101" i="1"/>
  <c r="AD101" i="1"/>
  <c r="AL101" i="1"/>
  <c r="AT101" i="1"/>
  <c r="AE101" i="1"/>
  <c r="AM101" i="1"/>
  <c r="AF101" i="1"/>
  <c r="AN101" i="1"/>
  <c r="AG101" i="1"/>
  <c r="AO101" i="1"/>
  <c r="AA101" i="1"/>
  <c r="AH101" i="1"/>
  <c r="AI101" i="1"/>
  <c r="AP101" i="1"/>
  <c r="V101" i="1"/>
  <c r="AQ101" i="1"/>
  <c r="O101" i="1"/>
  <c r="AB101" i="1"/>
  <c r="X101" i="1"/>
  <c r="R101" i="1"/>
  <c r="P101" i="1"/>
  <c r="Y101" i="1"/>
  <c r="U101" i="1"/>
  <c r="Q101" i="1"/>
  <c r="S101" i="1"/>
  <c r="T101" i="1"/>
  <c r="Z101" i="1"/>
  <c r="AJ93" i="1"/>
  <c r="AR93" i="1"/>
  <c r="AD93" i="1"/>
  <c r="AF93" i="1"/>
  <c r="AN93" i="1"/>
  <c r="AL93" i="1"/>
  <c r="AM93" i="1"/>
  <c r="W93" i="1"/>
  <c r="AC93" i="1"/>
  <c r="AO93" i="1"/>
  <c r="AE93" i="1"/>
  <c r="AP93" i="1"/>
  <c r="AG93" i="1"/>
  <c r="AQ93" i="1"/>
  <c r="AH93" i="1"/>
  <c r="AS93" i="1"/>
  <c r="AA93" i="1"/>
  <c r="AB93" i="1"/>
  <c r="Y93" i="1"/>
  <c r="Z93" i="1"/>
  <c r="O93" i="1"/>
  <c r="AI93" i="1"/>
  <c r="R93" i="1"/>
  <c r="P93" i="1"/>
  <c r="AK93" i="1"/>
  <c r="V93" i="1"/>
  <c r="U93" i="1"/>
  <c r="Q93" i="1"/>
  <c r="AT93" i="1"/>
  <c r="T93" i="1"/>
  <c r="X93" i="1"/>
  <c r="S93" i="1"/>
  <c r="AJ85" i="1"/>
  <c r="AR85" i="1"/>
  <c r="AD85" i="1"/>
  <c r="AL85" i="1"/>
  <c r="AT85" i="1"/>
  <c r="AF85" i="1"/>
  <c r="AN85" i="1"/>
  <c r="AC85" i="1"/>
  <c r="AP85" i="1"/>
  <c r="AE85" i="1"/>
  <c r="AQ85" i="1"/>
  <c r="W85" i="1"/>
  <c r="AG85" i="1"/>
  <c r="AS85" i="1"/>
  <c r="AH85" i="1"/>
  <c r="AI85" i="1"/>
  <c r="AK85" i="1"/>
  <c r="AA85" i="1"/>
  <c r="V85" i="1"/>
  <c r="X85" i="1"/>
  <c r="Y85" i="1"/>
  <c r="O85" i="1"/>
  <c r="AB85" i="1"/>
  <c r="Z85" i="1"/>
  <c r="R85" i="1"/>
  <c r="P85" i="1"/>
  <c r="U85" i="1"/>
  <c r="Q85" i="1"/>
  <c r="S85" i="1"/>
  <c r="AM85" i="1"/>
  <c r="AO85" i="1"/>
  <c r="T85" i="1"/>
  <c r="AE77" i="1"/>
  <c r="AM77" i="1"/>
  <c r="AI77" i="1"/>
  <c r="AQ77" i="1"/>
  <c r="AK77" i="1"/>
  <c r="AC77" i="1"/>
  <c r="AN77" i="1"/>
  <c r="AF77" i="1"/>
  <c r="AP77" i="1"/>
  <c r="AL77" i="1"/>
  <c r="AO77" i="1"/>
  <c r="W77" i="1"/>
  <c r="AR77" i="1"/>
  <c r="AS77" i="1"/>
  <c r="AD77" i="1"/>
  <c r="AT77" i="1"/>
  <c r="AG77" i="1"/>
  <c r="AA77" i="1"/>
  <c r="AH77" i="1"/>
  <c r="AB77" i="1"/>
  <c r="AJ77" i="1"/>
  <c r="V77" i="1"/>
  <c r="O77" i="1"/>
  <c r="R77" i="1"/>
  <c r="P77" i="1"/>
  <c r="X77" i="1"/>
  <c r="U77" i="1"/>
  <c r="Q77" i="1"/>
  <c r="Y77" i="1"/>
  <c r="Z77" i="1"/>
  <c r="T77" i="1"/>
  <c r="S77" i="1"/>
  <c r="AE69" i="1"/>
  <c r="AM69" i="1"/>
  <c r="AG69" i="1"/>
  <c r="AO69" i="1"/>
  <c r="AI69" i="1"/>
  <c r="AQ69" i="1"/>
  <c r="AN69" i="1"/>
  <c r="AD69" i="1"/>
  <c r="AR69" i="1"/>
  <c r="AH69" i="1"/>
  <c r="AT69" i="1"/>
  <c r="AF69" i="1"/>
  <c r="AJ69" i="1"/>
  <c r="W69" i="1"/>
  <c r="AK69" i="1"/>
  <c r="AL69" i="1"/>
  <c r="AP69" i="1"/>
  <c r="AS69" i="1"/>
  <c r="AA69" i="1"/>
  <c r="X69" i="1"/>
  <c r="AC69" i="1"/>
  <c r="Y69" i="1"/>
  <c r="Z69" i="1"/>
  <c r="O69" i="1"/>
  <c r="AB69" i="1"/>
  <c r="R69" i="1"/>
  <c r="P69" i="1"/>
  <c r="U69" i="1"/>
  <c r="Q69" i="1"/>
  <c r="S69" i="1"/>
  <c r="V69" i="1"/>
  <c r="T69" i="1"/>
  <c r="AF62" i="1"/>
  <c r="AN62" i="1"/>
  <c r="AG62" i="1"/>
  <c r="AO62" i="1"/>
  <c r="AJ62" i="1"/>
  <c r="AR62" i="1"/>
  <c r="AD62" i="1"/>
  <c r="AQ62" i="1"/>
  <c r="AH62" i="1"/>
  <c r="AT62" i="1"/>
  <c r="AK62" i="1"/>
  <c r="AS62" i="1"/>
  <c r="AC62" i="1"/>
  <c r="AI62" i="1"/>
  <c r="AM62" i="1"/>
  <c r="AP62" i="1"/>
  <c r="W62" i="1"/>
  <c r="AA62" i="1"/>
  <c r="AB62" i="1"/>
  <c r="V62" i="1"/>
  <c r="X62" i="1"/>
  <c r="O62" i="1"/>
  <c r="AE62" i="1"/>
  <c r="Y62" i="1"/>
  <c r="R62" i="1"/>
  <c r="P62" i="1"/>
  <c r="AL62" i="1"/>
  <c r="Z62" i="1"/>
  <c r="U62" i="1"/>
  <c r="Q62" i="1"/>
  <c r="T62" i="1"/>
  <c r="S62" i="1"/>
  <c r="AF54" i="1"/>
  <c r="AN54" i="1"/>
  <c r="AG54" i="1"/>
  <c r="AO54" i="1"/>
  <c r="AJ54" i="1"/>
  <c r="AR54" i="1"/>
  <c r="AH54" i="1"/>
  <c r="AT54" i="1"/>
  <c r="AK54" i="1"/>
  <c r="AM54" i="1"/>
  <c r="AS54" i="1"/>
  <c r="AD54" i="1"/>
  <c r="AI54" i="1"/>
  <c r="W54" i="1"/>
  <c r="AC54" i="1"/>
  <c r="AE54" i="1"/>
  <c r="AL54" i="1"/>
  <c r="AP54" i="1"/>
  <c r="AA54" i="1"/>
  <c r="Z54" i="1"/>
  <c r="O54" i="1"/>
  <c r="AQ54" i="1"/>
  <c r="AB54" i="1"/>
  <c r="V54" i="1"/>
  <c r="R54" i="1"/>
  <c r="P54" i="1"/>
  <c r="U54" i="1"/>
  <c r="Q54" i="1"/>
  <c r="S54" i="1"/>
  <c r="T54" i="1"/>
  <c r="X54" i="1"/>
  <c r="Y54" i="1"/>
  <c r="AF46" i="1"/>
  <c r="AN46" i="1"/>
  <c r="AG46" i="1"/>
  <c r="AO46" i="1"/>
  <c r="AJ46" i="1"/>
  <c r="AR46" i="1"/>
  <c r="AK46" i="1"/>
  <c r="AM46" i="1"/>
  <c r="AD46" i="1"/>
  <c r="AQ46" i="1"/>
  <c r="AT46" i="1"/>
  <c r="AE46" i="1"/>
  <c r="AH46" i="1"/>
  <c r="AI46" i="1"/>
  <c r="AS46" i="1"/>
  <c r="W46" i="1"/>
  <c r="AC46" i="1"/>
  <c r="AA46" i="1"/>
  <c r="AB46" i="1"/>
  <c r="X46" i="1"/>
  <c r="Y46" i="1"/>
  <c r="Z46" i="1"/>
  <c r="O46" i="1"/>
  <c r="AL46" i="1"/>
  <c r="R46" i="1"/>
  <c r="P46" i="1"/>
  <c r="AP46" i="1"/>
  <c r="U46" i="1"/>
  <c r="Q46" i="1"/>
  <c r="T46" i="1"/>
  <c r="V46" i="1"/>
  <c r="S46" i="1"/>
  <c r="AE38" i="1"/>
  <c r="AM38" i="1"/>
  <c r="AI38" i="1"/>
  <c r="AQ38" i="1"/>
  <c r="AL38" i="1"/>
  <c r="AC38" i="1"/>
  <c r="AN38" i="1"/>
  <c r="AG38" i="1"/>
  <c r="AR38" i="1"/>
  <c r="AS38" i="1"/>
  <c r="AF38" i="1"/>
  <c r="AH38" i="1"/>
  <c r="AJ38" i="1"/>
  <c r="AD38" i="1"/>
  <c r="AO38" i="1"/>
  <c r="AP38" i="1"/>
  <c r="AT38" i="1"/>
  <c r="W38" i="1"/>
  <c r="AK38" i="1"/>
  <c r="AA38" i="1"/>
  <c r="V38" i="1"/>
  <c r="O38" i="1"/>
  <c r="AB38" i="1"/>
  <c r="X38" i="1"/>
  <c r="R38" i="1"/>
  <c r="P38" i="1"/>
  <c r="Y38" i="1"/>
  <c r="U38" i="1"/>
  <c r="Q38" i="1"/>
  <c r="S38" i="1"/>
  <c r="Z38" i="1"/>
  <c r="T38" i="1"/>
  <c r="AE30" i="1"/>
  <c r="AM30" i="1"/>
  <c r="AF30" i="1"/>
  <c r="AN30" i="1"/>
  <c r="AI30" i="1"/>
  <c r="AQ30" i="1"/>
  <c r="AJ30" i="1"/>
  <c r="AR30" i="1"/>
  <c r="AC30" i="1"/>
  <c r="AK30" i="1"/>
  <c r="AS30" i="1"/>
  <c r="AO30" i="1"/>
  <c r="AP30" i="1"/>
  <c r="AD30" i="1"/>
  <c r="AH30" i="1"/>
  <c r="AL30" i="1"/>
  <c r="AT30" i="1"/>
  <c r="AG30" i="1"/>
  <c r="W30" i="1"/>
  <c r="AA30" i="1"/>
  <c r="AB30" i="1"/>
  <c r="Y30" i="1"/>
  <c r="Z30" i="1"/>
  <c r="O30" i="1"/>
  <c r="R30" i="1"/>
  <c r="P30" i="1"/>
  <c r="V30" i="1"/>
  <c r="Q30" i="1"/>
  <c r="U30" i="1"/>
  <c r="X30" i="1"/>
  <c r="T30" i="1"/>
  <c r="S30" i="1"/>
  <c r="AE22" i="1"/>
  <c r="AM22" i="1"/>
  <c r="AF22" i="1"/>
  <c r="AN22" i="1"/>
  <c r="AI22" i="1"/>
  <c r="AQ22" i="1"/>
  <c r="AJ22" i="1"/>
  <c r="AR22" i="1"/>
  <c r="AC22" i="1"/>
  <c r="AK22" i="1"/>
  <c r="AS22" i="1"/>
  <c r="AD22" i="1"/>
  <c r="AL22" i="1"/>
  <c r="AT22" i="1"/>
  <c r="AP22" i="1"/>
  <c r="AH22" i="1"/>
  <c r="AO22" i="1"/>
  <c r="AG22" i="1"/>
  <c r="W22" i="1"/>
  <c r="U22" i="1"/>
  <c r="AA22" i="1"/>
  <c r="V22" i="1"/>
  <c r="X22" i="1"/>
  <c r="T22" i="1"/>
  <c r="Y22" i="1"/>
  <c r="O22" i="1"/>
  <c r="AB22" i="1"/>
  <c r="Z22" i="1"/>
  <c r="R22" i="1"/>
  <c r="P22" i="1"/>
  <c r="Q22" i="1"/>
  <c r="S22" i="1"/>
  <c r="AE14" i="1"/>
  <c r="AM14" i="1"/>
  <c r="AF14" i="1"/>
  <c r="AN14" i="1"/>
  <c r="AI14" i="1"/>
  <c r="AQ14" i="1"/>
  <c r="AJ14" i="1"/>
  <c r="AR14" i="1"/>
  <c r="AC14" i="1"/>
  <c r="AK14" i="1"/>
  <c r="AS14" i="1"/>
  <c r="AD14" i="1"/>
  <c r="AL14" i="1"/>
  <c r="AT14" i="1"/>
  <c r="AG14" i="1"/>
  <c r="AO14" i="1"/>
  <c r="AP14" i="1"/>
  <c r="AH14" i="1"/>
  <c r="W14" i="1"/>
  <c r="U14" i="1"/>
  <c r="AA14" i="1"/>
  <c r="AB14" i="1"/>
  <c r="T14" i="1"/>
  <c r="V14" i="1"/>
  <c r="O14" i="1"/>
  <c r="R14" i="1"/>
  <c r="P14" i="1"/>
  <c r="X14" i="1"/>
  <c r="Q14" i="1"/>
  <c r="Y14" i="1"/>
  <c r="S14" i="1"/>
  <c r="Z14" i="1"/>
  <c r="AE6" i="1"/>
  <c r="AM6" i="1"/>
  <c r="AF6" i="1"/>
  <c r="AN6" i="1"/>
  <c r="AI6" i="1"/>
  <c r="AQ6" i="1"/>
  <c r="AJ6" i="1"/>
  <c r="AR6" i="1"/>
  <c r="AC6" i="1"/>
  <c r="AK6" i="1"/>
  <c r="AS6" i="1"/>
  <c r="AD6" i="1"/>
  <c r="AL6" i="1"/>
  <c r="AT6" i="1"/>
  <c r="AP6" i="1"/>
  <c r="AH6" i="1"/>
  <c r="AO6" i="1"/>
  <c r="AG6" i="1"/>
  <c r="W6" i="1"/>
  <c r="U6" i="1"/>
  <c r="AA6" i="1"/>
  <c r="X6" i="1"/>
  <c r="Y6" i="1"/>
  <c r="Z6" i="1"/>
  <c r="T6" i="1"/>
  <c r="P6" i="1"/>
  <c r="AB6" i="1"/>
  <c r="R6" i="1"/>
  <c r="Q6" i="1"/>
  <c r="S6" i="1"/>
  <c r="O6" i="1"/>
  <c r="V6" i="1"/>
  <c r="AD100" i="1"/>
  <c r="AC100" i="1"/>
  <c r="AL100" i="1"/>
  <c r="AT100" i="1"/>
  <c r="AE100" i="1"/>
  <c r="AM100" i="1"/>
  <c r="Z100" i="1"/>
  <c r="AF100" i="1"/>
  <c r="AN100" i="1"/>
  <c r="AG100" i="1"/>
  <c r="AO100" i="1"/>
  <c r="X100" i="1"/>
  <c r="AH100" i="1"/>
  <c r="AP100" i="1"/>
  <c r="AI100" i="1"/>
  <c r="AQ100" i="1"/>
  <c r="V100" i="1"/>
  <c r="T100" i="1"/>
  <c r="AB100" i="1"/>
  <c r="W100" i="1"/>
  <c r="R100" i="1"/>
  <c r="P100" i="1"/>
  <c r="AJ100" i="1"/>
  <c r="Y100" i="1"/>
  <c r="U100" i="1"/>
  <c r="Q100" i="1"/>
  <c r="AK100" i="1"/>
  <c r="S100" i="1"/>
  <c r="O100" i="1"/>
  <c r="AR100" i="1"/>
  <c r="AS100" i="1"/>
  <c r="AA100" i="1"/>
  <c r="AD92" i="1"/>
  <c r="AL92" i="1"/>
  <c r="AT92" i="1"/>
  <c r="AF92" i="1"/>
  <c r="AN92" i="1"/>
  <c r="AH92" i="1"/>
  <c r="AP92" i="1"/>
  <c r="AE92" i="1"/>
  <c r="AR92" i="1"/>
  <c r="AG92" i="1"/>
  <c r="AS92" i="1"/>
  <c r="Z92" i="1"/>
  <c r="AI92" i="1"/>
  <c r="AJ92" i="1"/>
  <c r="X92" i="1"/>
  <c r="AK92" i="1"/>
  <c r="AM92" i="1"/>
  <c r="V92" i="1"/>
  <c r="AC92" i="1"/>
  <c r="AA92" i="1"/>
  <c r="T92" i="1"/>
  <c r="AO92" i="1"/>
  <c r="AQ92" i="1"/>
  <c r="R92" i="1"/>
  <c r="P92" i="1"/>
  <c r="U92" i="1"/>
  <c r="Q92" i="1"/>
  <c r="W92" i="1"/>
  <c r="Y92" i="1"/>
  <c r="S92" i="1"/>
  <c r="O92" i="1"/>
  <c r="AB92" i="1"/>
  <c r="AD84" i="1"/>
  <c r="AL84" i="1"/>
  <c r="AT84" i="1"/>
  <c r="AF84" i="1"/>
  <c r="AN84" i="1"/>
  <c r="AH84" i="1"/>
  <c r="AP84" i="1"/>
  <c r="AI84" i="1"/>
  <c r="AJ84" i="1"/>
  <c r="Z84" i="1"/>
  <c r="AK84" i="1"/>
  <c r="AM84" i="1"/>
  <c r="X84" i="1"/>
  <c r="AO84" i="1"/>
  <c r="AC84" i="1"/>
  <c r="AQ84" i="1"/>
  <c r="V84" i="1"/>
  <c r="W84" i="1"/>
  <c r="T84" i="1"/>
  <c r="AE84" i="1"/>
  <c r="Y84" i="1"/>
  <c r="AG84" i="1"/>
  <c r="AB84" i="1"/>
  <c r="R84" i="1"/>
  <c r="P84" i="1"/>
  <c r="AR84" i="1"/>
  <c r="AA84" i="1"/>
  <c r="U84" i="1"/>
  <c r="Q84" i="1"/>
  <c r="AS84" i="1"/>
  <c r="O84" i="1"/>
  <c r="S84" i="1"/>
  <c r="AG76" i="1"/>
  <c r="AO76" i="1"/>
  <c r="AC76" i="1"/>
  <c r="AK76" i="1"/>
  <c r="AS76" i="1"/>
  <c r="AH76" i="1"/>
  <c r="AR76" i="1"/>
  <c r="AJ76" i="1"/>
  <c r="AM76" i="1"/>
  <c r="AN76" i="1"/>
  <c r="AP76" i="1"/>
  <c r="Z76" i="1"/>
  <c r="AQ76" i="1"/>
  <c r="AD76" i="1"/>
  <c r="AT76" i="1"/>
  <c r="X76" i="1"/>
  <c r="AE76" i="1"/>
  <c r="AF76" i="1"/>
  <c r="V76" i="1"/>
  <c r="T76" i="1"/>
  <c r="R76" i="1"/>
  <c r="P76" i="1"/>
  <c r="W76" i="1"/>
  <c r="U76" i="1"/>
  <c r="Q76" i="1"/>
  <c r="Y76" i="1"/>
  <c r="AA76" i="1"/>
  <c r="AB76" i="1"/>
  <c r="S76" i="1"/>
  <c r="O76" i="1"/>
  <c r="AI76" i="1"/>
  <c r="AL76" i="1"/>
  <c r="AG68" i="1"/>
  <c r="AO68" i="1"/>
  <c r="AI68" i="1"/>
  <c r="AQ68" i="1"/>
  <c r="AC68" i="1"/>
  <c r="AK68" i="1"/>
  <c r="AS68" i="1"/>
  <c r="AF68" i="1"/>
  <c r="AT68" i="1"/>
  <c r="AJ68" i="1"/>
  <c r="AM68" i="1"/>
  <c r="AD68" i="1"/>
  <c r="AE68" i="1"/>
  <c r="Z68" i="1"/>
  <c r="AH68" i="1"/>
  <c r="AL68" i="1"/>
  <c r="X68" i="1"/>
  <c r="AN68" i="1"/>
  <c r="AP68" i="1"/>
  <c r="V68" i="1"/>
  <c r="AR68" i="1"/>
  <c r="Y68" i="1"/>
  <c r="T68" i="1"/>
  <c r="AA68" i="1"/>
  <c r="AB68" i="1"/>
  <c r="R68" i="1"/>
  <c r="P68" i="1"/>
  <c r="U68" i="1"/>
  <c r="Q68" i="1"/>
  <c r="O68" i="1"/>
  <c r="S68" i="1"/>
  <c r="W68" i="1"/>
  <c r="AH61" i="1"/>
  <c r="AP61" i="1"/>
  <c r="AI61" i="1"/>
  <c r="AQ61" i="1"/>
  <c r="AD61" i="1"/>
  <c r="AL61" i="1"/>
  <c r="AT61" i="1"/>
  <c r="AJ61" i="1"/>
  <c r="AM61" i="1"/>
  <c r="AC61" i="1"/>
  <c r="AO61" i="1"/>
  <c r="AR61" i="1"/>
  <c r="AF61" i="1"/>
  <c r="AE61" i="1"/>
  <c r="Z61" i="1"/>
  <c r="AG61" i="1"/>
  <c r="AK61" i="1"/>
  <c r="X61" i="1"/>
  <c r="AN61" i="1"/>
  <c r="AS61" i="1"/>
  <c r="V61" i="1"/>
  <c r="T61" i="1"/>
  <c r="W61" i="1"/>
  <c r="Y61" i="1"/>
  <c r="R61" i="1"/>
  <c r="P61" i="1"/>
  <c r="U61" i="1"/>
  <c r="Q61" i="1"/>
  <c r="AA61" i="1"/>
  <c r="AB61" i="1"/>
  <c r="S61" i="1"/>
  <c r="O61" i="1"/>
  <c r="AH53" i="1"/>
  <c r="AP53" i="1"/>
  <c r="AI53" i="1"/>
  <c r="AQ53" i="1"/>
  <c r="AD53" i="1"/>
  <c r="AL53" i="1"/>
  <c r="AT53" i="1"/>
  <c r="AM53" i="1"/>
  <c r="AC53" i="1"/>
  <c r="AO53" i="1"/>
  <c r="AF53" i="1"/>
  <c r="AS53" i="1"/>
  <c r="AR53" i="1"/>
  <c r="AG53" i="1"/>
  <c r="AK53" i="1"/>
  <c r="AN53" i="1"/>
  <c r="Z53" i="1"/>
  <c r="X53" i="1"/>
  <c r="V53" i="1"/>
  <c r="AA53" i="1"/>
  <c r="T53" i="1"/>
  <c r="AE53" i="1"/>
  <c r="AJ53" i="1"/>
  <c r="AB53" i="1"/>
  <c r="R53" i="1"/>
  <c r="P53" i="1"/>
  <c r="U53" i="1"/>
  <c r="Q53" i="1"/>
  <c r="W53" i="1"/>
  <c r="S53" i="1"/>
  <c r="O53" i="1"/>
  <c r="Y53" i="1"/>
  <c r="AH45" i="1"/>
  <c r="AP45" i="1"/>
  <c r="AI45" i="1"/>
  <c r="AQ45" i="1"/>
  <c r="AD45" i="1"/>
  <c r="AL45" i="1"/>
  <c r="AT45" i="1"/>
  <c r="AC45" i="1"/>
  <c r="AO45" i="1"/>
  <c r="AF45" i="1"/>
  <c r="AS45" i="1"/>
  <c r="AJ45" i="1"/>
  <c r="AR45" i="1"/>
  <c r="AE45" i="1"/>
  <c r="AG45" i="1"/>
  <c r="Z45" i="1"/>
  <c r="AK45" i="1"/>
  <c r="AM45" i="1"/>
  <c r="X45" i="1"/>
  <c r="AN45" i="1"/>
  <c r="V45" i="1"/>
  <c r="W45" i="1"/>
  <c r="Y45" i="1"/>
  <c r="T45" i="1"/>
  <c r="AA45" i="1"/>
  <c r="R45" i="1"/>
  <c r="P45" i="1"/>
  <c r="U45" i="1"/>
  <c r="Q45" i="1"/>
  <c r="AB45" i="1"/>
  <c r="S45" i="1"/>
  <c r="O45" i="1"/>
  <c r="AG37" i="1"/>
  <c r="AO37" i="1"/>
  <c r="AC37" i="1"/>
  <c r="AK37" i="1"/>
  <c r="AS37" i="1"/>
  <c r="AI37" i="1"/>
  <c r="AT37" i="1"/>
  <c r="AJ37" i="1"/>
  <c r="AD37" i="1"/>
  <c r="AN37" i="1"/>
  <c r="AR37" i="1"/>
  <c r="AF37" i="1"/>
  <c r="AH37" i="1"/>
  <c r="AL37" i="1"/>
  <c r="AE37" i="1"/>
  <c r="Z37" i="1"/>
  <c r="AM37" i="1"/>
  <c r="AP37" i="1"/>
  <c r="X37" i="1"/>
  <c r="AQ37" i="1"/>
  <c r="V37" i="1"/>
  <c r="T37" i="1"/>
  <c r="AB37" i="1"/>
  <c r="W37" i="1"/>
  <c r="R37" i="1"/>
  <c r="P37" i="1"/>
  <c r="Y37" i="1"/>
  <c r="U37" i="1"/>
  <c r="Q37" i="1"/>
  <c r="AA37" i="1"/>
  <c r="O37" i="1"/>
  <c r="S37" i="1"/>
  <c r="AG29" i="1"/>
  <c r="AO29" i="1"/>
  <c r="AH29" i="1"/>
  <c r="AP29" i="1"/>
  <c r="AC29" i="1"/>
  <c r="AK29" i="1"/>
  <c r="AS29" i="1"/>
  <c r="AD29" i="1"/>
  <c r="AL29" i="1"/>
  <c r="AT29" i="1"/>
  <c r="AE29" i="1"/>
  <c r="AM29" i="1"/>
  <c r="AJ29" i="1"/>
  <c r="AN29" i="1"/>
  <c r="AR29" i="1"/>
  <c r="AQ29" i="1"/>
  <c r="AI29" i="1"/>
  <c r="Z29" i="1"/>
  <c r="X29" i="1"/>
  <c r="AA29" i="1"/>
  <c r="V29" i="1"/>
  <c r="T29" i="1"/>
  <c r="AF29" i="1"/>
  <c r="R29" i="1"/>
  <c r="P29" i="1"/>
  <c r="Q29" i="1"/>
  <c r="U29" i="1"/>
  <c r="W29" i="1"/>
  <c r="Y29" i="1"/>
  <c r="S29" i="1"/>
  <c r="O29" i="1"/>
  <c r="AB29" i="1"/>
  <c r="AG21" i="1"/>
  <c r="AO21" i="1"/>
  <c r="AH21" i="1"/>
  <c r="AP21" i="1"/>
  <c r="AC21" i="1"/>
  <c r="AK21" i="1"/>
  <c r="AS21" i="1"/>
  <c r="AD21" i="1"/>
  <c r="AL21" i="1"/>
  <c r="AT21" i="1"/>
  <c r="AE21" i="1"/>
  <c r="AM21" i="1"/>
  <c r="AF21" i="1"/>
  <c r="AN21" i="1"/>
  <c r="AI21" i="1"/>
  <c r="AQ21" i="1"/>
  <c r="AR21" i="1"/>
  <c r="AJ21" i="1"/>
  <c r="Z21" i="1"/>
  <c r="X21" i="1"/>
  <c r="AA21" i="1"/>
  <c r="V21" i="1"/>
  <c r="W21" i="1"/>
  <c r="T21" i="1"/>
  <c r="Y21" i="1"/>
  <c r="AB21" i="1"/>
  <c r="R21" i="1"/>
  <c r="P21" i="1"/>
  <c r="Q21" i="1"/>
  <c r="S21" i="1"/>
  <c r="O21" i="1"/>
  <c r="U21" i="1"/>
  <c r="AG13" i="1"/>
  <c r="AO13" i="1"/>
  <c r="AH13" i="1"/>
  <c r="AP13" i="1"/>
  <c r="AC13" i="1"/>
  <c r="AK13" i="1"/>
  <c r="AS13" i="1"/>
  <c r="AD13" i="1"/>
  <c r="AL13" i="1"/>
  <c r="AT13" i="1"/>
  <c r="AE13" i="1"/>
  <c r="AM13" i="1"/>
  <c r="AF13" i="1"/>
  <c r="AN13" i="1"/>
  <c r="AR13" i="1"/>
  <c r="AJ13" i="1"/>
  <c r="AQ13" i="1"/>
  <c r="Z13" i="1"/>
  <c r="X13" i="1"/>
  <c r="AA13" i="1"/>
  <c r="AI13" i="1"/>
  <c r="V13" i="1"/>
  <c r="T13" i="1"/>
  <c r="U13" i="1"/>
  <c r="R13" i="1"/>
  <c r="P13" i="1"/>
  <c r="W13" i="1"/>
  <c r="Q13" i="1"/>
  <c r="Y13" i="1"/>
  <c r="AB13" i="1"/>
  <c r="S13" i="1"/>
  <c r="O13" i="1"/>
  <c r="AG5" i="1"/>
  <c r="AO5" i="1"/>
  <c r="AH5" i="1"/>
  <c r="AP5" i="1"/>
  <c r="AC5" i="1"/>
  <c r="AK5" i="1"/>
  <c r="AS5" i="1"/>
  <c r="AD5" i="1"/>
  <c r="AL5" i="1"/>
  <c r="AT5" i="1"/>
  <c r="AE5" i="1"/>
  <c r="AM5" i="1"/>
  <c r="AF5" i="1"/>
  <c r="AN5" i="1"/>
  <c r="AI5" i="1"/>
  <c r="AQ5" i="1"/>
  <c r="AR5" i="1"/>
  <c r="AJ5" i="1"/>
  <c r="Z5" i="1"/>
  <c r="X5" i="1"/>
  <c r="AA5" i="1"/>
  <c r="V5" i="1"/>
  <c r="Y5" i="1"/>
  <c r="T5" i="1"/>
  <c r="Q5" i="1"/>
  <c r="AB5" i="1"/>
  <c r="R5" i="1"/>
  <c r="U5" i="1"/>
  <c r="O5" i="1"/>
  <c r="P5" i="1"/>
  <c r="W5" i="1"/>
  <c r="S5" i="1"/>
  <c r="AE73" i="1"/>
  <c r="AM73" i="1"/>
  <c r="AG73" i="1"/>
  <c r="AO73" i="1"/>
  <c r="AI73" i="1"/>
  <c r="AQ73" i="1"/>
  <c r="AF73" i="1"/>
  <c r="AS73" i="1"/>
  <c r="AJ73" i="1"/>
  <c r="AL73" i="1"/>
  <c r="AP73" i="1"/>
  <c r="AR73" i="1"/>
  <c r="AA73" i="1"/>
  <c r="AT73" i="1"/>
  <c r="AC73" i="1"/>
  <c r="Y73" i="1"/>
  <c r="AD73" i="1"/>
  <c r="AB73" i="1"/>
  <c r="AH73" i="1"/>
  <c r="W73" i="1"/>
  <c r="AK73" i="1"/>
  <c r="AN73" i="1"/>
  <c r="V73" i="1"/>
  <c r="U73" i="1"/>
  <c r="Q73" i="1"/>
  <c r="X73" i="1"/>
  <c r="S73" i="1"/>
  <c r="Z73" i="1"/>
  <c r="O73" i="1"/>
  <c r="R73" i="1"/>
  <c r="P73" i="1"/>
  <c r="T73" i="1"/>
  <c r="AF50" i="1"/>
  <c r="AN50" i="1"/>
  <c r="AG50" i="1"/>
  <c r="AO50" i="1"/>
  <c r="AJ50" i="1"/>
  <c r="AR50" i="1"/>
  <c r="AC50" i="1"/>
  <c r="AP50" i="1"/>
  <c r="AE50" i="1"/>
  <c r="AS50" i="1"/>
  <c r="AI50" i="1"/>
  <c r="AK50" i="1"/>
  <c r="AM50" i="1"/>
  <c r="AQ50" i="1"/>
  <c r="AT50" i="1"/>
  <c r="AA50" i="1"/>
  <c r="AD50" i="1"/>
  <c r="Y50" i="1"/>
  <c r="AH50" i="1"/>
  <c r="AB50" i="1"/>
  <c r="AL50" i="1"/>
  <c r="W50" i="1"/>
  <c r="U50" i="1"/>
  <c r="Q50" i="1"/>
  <c r="V50" i="1"/>
  <c r="S50" i="1"/>
  <c r="X50" i="1"/>
  <c r="Z50" i="1"/>
  <c r="O50" i="1"/>
  <c r="R50" i="1"/>
  <c r="P50" i="1"/>
  <c r="T50" i="1"/>
  <c r="AF99" i="1"/>
  <c r="AN99" i="1"/>
  <c r="AJ99" i="1"/>
  <c r="AR99" i="1"/>
  <c r="AK99" i="1"/>
  <c r="AL99" i="1"/>
  <c r="AC99" i="1"/>
  <c r="AM99" i="1"/>
  <c r="AD99" i="1"/>
  <c r="AO99" i="1"/>
  <c r="AA99" i="1"/>
  <c r="AE99" i="1"/>
  <c r="AP99" i="1"/>
  <c r="AG99" i="1"/>
  <c r="AQ99" i="1"/>
  <c r="Y99" i="1"/>
  <c r="AH99" i="1"/>
  <c r="AI99" i="1"/>
  <c r="V99" i="1"/>
  <c r="O99" i="1"/>
  <c r="AS99" i="1"/>
  <c r="AB99" i="1"/>
  <c r="W99" i="1"/>
  <c r="AT99" i="1"/>
  <c r="X99" i="1"/>
  <c r="U99" i="1"/>
  <c r="Q99" i="1"/>
  <c r="Z99" i="1"/>
  <c r="S99" i="1"/>
  <c r="R99" i="1"/>
  <c r="P99" i="1"/>
  <c r="T99" i="1"/>
  <c r="AF91" i="1"/>
  <c r="AN91" i="1"/>
  <c r="AH91" i="1"/>
  <c r="AP91" i="1"/>
  <c r="AJ91" i="1"/>
  <c r="AR91" i="1"/>
  <c r="AK91" i="1"/>
  <c r="AL91" i="1"/>
  <c r="AM91" i="1"/>
  <c r="AC91" i="1"/>
  <c r="AO91" i="1"/>
  <c r="AA91" i="1"/>
  <c r="AD91" i="1"/>
  <c r="AQ91" i="1"/>
  <c r="AE91" i="1"/>
  <c r="AS91" i="1"/>
  <c r="Y91" i="1"/>
  <c r="AT91" i="1"/>
  <c r="Z91" i="1"/>
  <c r="O91" i="1"/>
  <c r="U91" i="1"/>
  <c r="Q91" i="1"/>
  <c r="V91" i="1"/>
  <c r="W91" i="1"/>
  <c r="S91" i="1"/>
  <c r="T91" i="1"/>
  <c r="AI91" i="1"/>
  <c r="X91" i="1"/>
  <c r="R91" i="1"/>
  <c r="AB91" i="1"/>
  <c r="AG91" i="1"/>
  <c r="P91" i="1"/>
  <c r="AF83" i="1"/>
  <c r="AN83" i="1"/>
  <c r="AH83" i="1"/>
  <c r="AP83" i="1"/>
  <c r="AJ83" i="1"/>
  <c r="AR83" i="1"/>
  <c r="AM83" i="1"/>
  <c r="AC83" i="1"/>
  <c r="AO83" i="1"/>
  <c r="AD83" i="1"/>
  <c r="AQ83" i="1"/>
  <c r="AE83" i="1"/>
  <c r="AS83" i="1"/>
  <c r="AA83" i="1"/>
  <c r="AG83" i="1"/>
  <c r="AT83" i="1"/>
  <c r="AI83" i="1"/>
  <c r="Y83" i="1"/>
  <c r="AK83" i="1"/>
  <c r="W83" i="1"/>
  <c r="AL83" i="1"/>
  <c r="X83" i="1"/>
  <c r="O83" i="1"/>
  <c r="AB83" i="1"/>
  <c r="Z83" i="1"/>
  <c r="U83" i="1"/>
  <c r="Q83" i="1"/>
  <c r="S83" i="1"/>
  <c r="V83" i="1"/>
  <c r="R83" i="1"/>
  <c r="P83" i="1"/>
  <c r="T83" i="1"/>
  <c r="AI75" i="1"/>
  <c r="AQ75" i="1"/>
  <c r="AE75" i="1"/>
  <c r="AM75" i="1"/>
  <c r="AD75" i="1"/>
  <c r="AO75" i="1"/>
  <c r="AG75" i="1"/>
  <c r="AR75" i="1"/>
  <c r="AJ75" i="1"/>
  <c r="AT75" i="1"/>
  <c r="AN75" i="1"/>
  <c r="AP75" i="1"/>
  <c r="AS75" i="1"/>
  <c r="AC75" i="1"/>
  <c r="AA75" i="1"/>
  <c r="AF75" i="1"/>
  <c r="AH75" i="1"/>
  <c r="Y75" i="1"/>
  <c r="O75" i="1"/>
  <c r="V75" i="1"/>
  <c r="W75" i="1"/>
  <c r="U75" i="1"/>
  <c r="Q75" i="1"/>
  <c r="AK75" i="1"/>
  <c r="X75" i="1"/>
  <c r="AL75" i="1"/>
  <c r="S75" i="1"/>
  <c r="Z75" i="1"/>
  <c r="T75" i="1"/>
  <c r="AB75" i="1"/>
  <c r="P75" i="1"/>
  <c r="R75" i="1"/>
  <c r="AI67" i="1"/>
  <c r="AQ67" i="1"/>
  <c r="AC67" i="1"/>
  <c r="AK67" i="1"/>
  <c r="AS67" i="1"/>
  <c r="AE67" i="1"/>
  <c r="AM67" i="1"/>
  <c r="AL67" i="1"/>
  <c r="AO67" i="1"/>
  <c r="AF67" i="1"/>
  <c r="AR67" i="1"/>
  <c r="AD67" i="1"/>
  <c r="AG67" i="1"/>
  <c r="AH67" i="1"/>
  <c r="AA67" i="1"/>
  <c r="AJ67" i="1"/>
  <c r="AN67" i="1"/>
  <c r="Y67" i="1"/>
  <c r="Z67" i="1"/>
  <c r="O67" i="1"/>
  <c r="AB67" i="1"/>
  <c r="U67" i="1"/>
  <c r="Q67" i="1"/>
  <c r="V67" i="1"/>
  <c r="S67" i="1"/>
  <c r="AP67" i="1"/>
  <c r="AT67" i="1"/>
  <c r="R67" i="1"/>
  <c r="P67" i="1"/>
  <c r="T67" i="1"/>
  <c r="W67" i="1"/>
  <c r="X67" i="1"/>
  <c r="AJ60" i="1"/>
  <c r="AR60" i="1"/>
  <c r="AC60" i="1"/>
  <c r="AK60" i="1"/>
  <c r="AS60" i="1"/>
  <c r="AF60" i="1"/>
  <c r="AN60" i="1"/>
  <c r="AO60" i="1"/>
  <c r="AE60" i="1"/>
  <c r="AQ60" i="1"/>
  <c r="AH60" i="1"/>
  <c r="AM60" i="1"/>
  <c r="AT60" i="1"/>
  <c r="AD60" i="1"/>
  <c r="AP60" i="1"/>
  <c r="AA60" i="1"/>
  <c r="AG60" i="1"/>
  <c r="Y60" i="1"/>
  <c r="V60" i="1"/>
  <c r="W60" i="1"/>
  <c r="O60" i="1"/>
  <c r="AI60" i="1"/>
  <c r="X60" i="1"/>
  <c r="AL60" i="1"/>
  <c r="U60" i="1"/>
  <c r="Q60" i="1"/>
  <c r="Z60" i="1"/>
  <c r="S60" i="1"/>
  <c r="AB60" i="1"/>
  <c r="T60" i="1"/>
  <c r="R60" i="1"/>
  <c r="P60" i="1"/>
  <c r="AJ52" i="1"/>
  <c r="AR52" i="1"/>
  <c r="AC52" i="1"/>
  <c r="AK52" i="1"/>
  <c r="AS52" i="1"/>
  <c r="AF52" i="1"/>
  <c r="AN52" i="1"/>
  <c r="AE52" i="1"/>
  <c r="AQ52" i="1"/>
  <c r="AH52" i="1"/>
  <c r="AL52" i="1"/>
  <c r="AO52" i="1"/>
  <c r="AT52" i="1"/>
  <c r="AD52" i="1"/>
  <c r="AG52" i="1"/>
  <c r="AI52" i="1"/>
  <c r="AA52" i="1"/>
  <c r="AM52" i="1"/>
  <c r="AP52" i="1"/>
  <c r="Y52" i="1"/>
  <c r="O52" i="1"/>
  <c r="AB52" i="1"/>
  <c r="V52" i="1"/>
  <c r="U52" i="1"/>
  <c r="Q52" i="1"/>
  <c r="W52" i="1"/>
  <c r="X52" i="1"/>
  <c r="S52" i="1"/>
  <c r="R52" i="1"/>
  <c r="P52" i="1"/>
  <c r="Z52" i="1"/>
  <c r="T52" i="1"/>
  <c r="AJ44" i="1"/>
  <c r="AR44" i="1"/>
  <c r="AC44" i="1"/>
  <c r="AK44" i="1"/>
  <c r="AS44" i="1"/>
  <c r="AF44" i="1"/>
  <c r="AN44" i="1"/>
  <c r="AH44" i="1"/>
  <c r="AL44" i="1"/>
  <c r="AO44" i="1"/>
  <c r="AP44" i="1"/>
  <c r="AT44" i="1"/>
  <c r="AD44" i="1"/>
  <c r="AE44" i="1"/>
  <c r="AM44" i="1"/>
  <c r="AQ44" i="1"/>
  <c r="AA44" i="1"/>
  <c r="Y44" i="1"/>
  <c r="X44" i="1"/>
  <c r="O44" i="1"/>
  <c r="AG44" i="1"/>
  <c r="Z44" i="1"/>
  <c r="AI44" i="1"/>
  <c r="U44" i="1"/>
  <c r="Q44" i="1"/>
  <c r="S44" i="1"/>
  <c r="T44" i="1"/>
  <c r="V44" i="1"/>
  <c r="W44" i="1"/>
  <c r="AB44" i="1"/>
  <c r="R44" i="1"/>
  <c r="P44" i="1"/>
  <c r="AI36" i="1"/>
  <c r="AQ36" i="1"/>
  <c r="AE36" i="1"/>
  <c r="AM36" i="1"/>
  <c r="AG36" i="1"/>
  <c r="AD36" i="1"/>
  <c r="AP36" i="1"/>
  <c r="AF36" i="1"/>
  <c r="AR36" i="1"/>
  <c r="AK36" i="1"/>
  <c r="AT36" i="1"/>
  <c r="AH36" i="1"/>
  <c r="AJ36" i="1"/>
  <c r="AL36" i="1"/>
  <c r="AC36" i="1"/>
  <c r="AO36" i="1"/>
  <c r="AS36" i="1"/>
  <c r="AN36" i="1"/>
  <c r="AA36" i="1"/>
  <c r="Y36" i="1"/>
  <c r="V36" i="1"/>
  <c r="O36" i="1"/>
  <c r="AB36" i="1"/>
  <c r="W36" i="1"/>
  <c r="X36" i="1"/>
  <c r="U36" i="1"/>
  <c r="Q36" i="1"/>
  <c r="Z36" i="1"/>
  <c r="S36" i="1"/>
  <c r="R36" i="1"/>
  <c r="P36" i="1"/>
  <c r="T36" i="1"/>
  <c r="AI28" i="1"/>
  <c r="AQ28" i="1"/>
  <c r="AJ28" i="1"/>
  <c r="AR28" i="1"/>
  <c r="AE28" i="1"/>
  <c r="AM28" i="1"/>
  <c r="AF28" i="1"/>
  <c r="AN28" i="1"/>
  <c r="AG28" i="1"/>
  <c r="AO28" i="1"/>
  <c r="AH28" i="1"/>
  <c r="AK28" i="1"/>
  <c r="AP28" i="1"/>
  <c r="AS28" i="1"/>
  <c r="AC28" i="1"/>
  <c r="AD28" i="1"/>
  <c r="AL28" i="1"/>
  <c r="AA28" i="1"/>
  <c r="Y28" i="1"/>
  <c r="Z28" i="1"/>
  <c r="T28" i="1"/>
  <c r="O28" i="1"/>
  <c r="AT28" i="1"/>
  <c r="Q28" i="1"/>
  <c r="V28" i="1"/>
  <c r="U28" i="1"/>
  <c r="W28" i="1"/>
  <c r="S28" i="1"/>
  <c r="X28" i="1"/>
  <c r="P28" i="1"/>
  <c r="AB28" i="1"/>
  <c r="R28" i="1"/>
  <c r="AI20" i="1"/>
  <c r="AQ20" i="1"/>
  <c r="AJ20" i="1"/>
  <c r="AR20" i="1"/>
  <c r="AE20" i="1"/>
  <c r="AM20" i="1"/>
  <c r="AF20" i="1"/>
  <c r="AN20" i="1"/>
  <c r="AG20" i="1"/>
  <c r="AO20" i="1"/>
  <c r="AH20" i="1"/>
  <c r="AP20" i="1"/>
  <c r="AT20" i="1"/>
  <c r="AC20" i="1"/>
  <c r="AD20" i="1"/>
  <c r="AL20" i="1"/>
  <c r="AS20" i="1"/>
  <c r="AK20" i="1"/>
  <c r="U20" i="1"/>
  <c r="AA20" i="1"/>
  <c r="Y20" i="1"/>
  <c r="W20" i="1"/>
  <c r="T20" i="1"/>
  <c r="X20" i="1"/>
  <c r="O20" i="1"/>
  <c r="AB20" i="1"/>
  <c r="Z20" i="1"/>
  <c r="Q20" i="1"/>
  <c r="S20" i="1"/>
  <c r="R20" i="1"/>
  <c r="P20" i="1"/>
  <c r="V20" i="1"/>
  <c r="AI12" i="1"/>
  <c r="AQ12" i="1"/>
  <c r="AJ12" i="1"/>
  <c r="AR12" i="1"/>
  <c r="AE12" i="1"/>
  <c r="AM12" i="1"/>
  <c r="AF12" i="1"/>
  <c r="AN12" i="1"/>
  <c r="AG12" i="1"/>
  <c r="AO12" i="1"/>
  <c r="AH12" i="1"/>
  <c r="AP12" i="1"/>
  <c r="AD12" i="1"/>
  <c r="AK12" i="1"/>
  <c r="AS12" i="1"/>
  <c r="AT12" i="1"/>
  <c r="AC12" i="1"/>
  <c r="AL12" i="1"/>
  <c r="U12" i="1"/>
  <c r="AA12" i="1"/>
  <c r="Y12" i="1"/>
  <c r="T12" i="1"/>
  <c r="O12" i="1"/>
  <c r="V12" i="1"/>
  <c r="W12" i="1"/>
  <c r="Q12" i="1"/>
  <c r="X12" i="1"/>
  <c r="S12" i="1"/>
  <c r="AB12" i="1"/>
  <c r="Z12" i="1"/>
  <c r="R12" i="1"/>
  <c r="P12" i="1"/>
  <c r="AI4" i="1"/>
  <c r="AQ4" i="1"/>
  <c r="AJ4" i="1"/>
  <c r="AR4" i="1"/>
  <c r="AE4" i="1"/>
  <c r="AM4" i="1"/>
  <c r="AF4" i="1"/>
  <c r="AN4" i="1"/>
  <c r="AG4" i="1"/>
  <c r="AO4" i="1"/>
  <c r="AH4" i="1"/>
  <c r="AP4" i="1"/>
  <c r="AT4" i="1"/>
  <c r="AC4" i="1"/>
  <c r="AD4" i="1"/>
  <c r="AL4" i="1"/>
  <c r="AS4" i="1"/>
  <c r="AK4" i="1"/>
  <c r="U4" i="1"/>
  <c r="AA4" i="1"/>
  <c r="Y4" i="1"/>
  <c r="T4" i="1"/>
  <c r="Z4" i="1"/>
  <c r="AB4" i="1"/>
  <c r="O4" i="1"/>
  <c r="V4" i="1"/>
  <c r="S4" i="1"/>
  <c r="P4" i="1"/>
  <c r="R4" i="1"/>
  <c r="W4" i="1"/>
  <c r="X4" i="1"/>
  <c r="Q4" i="1"/>
  <c r="AJ89" i="1"/>
  <c r="AR89" i="1"/>
  <c r="AD89" i="1"/>
  <c r="AL89" i="1"/>
  <c r="AT89" i="1"/>
  <c r="AF89" i="1"/>
  <c r="AN89" i="1"/>
  <c r="AH89" i="1"/>
  <c r="AI89" i="1"/>
  <c r="AA89" i="1"/>
  <c r="AK89" i="1"/>
  <c r="AM89" i="1"/>
  <c r="Y89" i="1"/>
  <c r="AO89" i="1"/>
  <c r="AB89" i="1"/>
  <c r="AC89" i="1"/>
  <c r="AP89" i="1"/>
  <c r="W89" i="1"/>
  <c r="AE89" i="1"/>
  <c r="AG89" i="1"/>
  <c r="U89" i="1"/>
  <c r="Q89" i="1"/>
  <c r="AQ89" i="1"/>
  <c r="AS89" i="1"/>
  <c r="V89" i="1"/>
  <c r="S89" i="1"/>
  <c r="X89" i="1"/>
  <c r="T89" i="1"/>
  <c r="Z89" i="1"/>
  <c r="O89" i="1"/>
  <c r="R89" i="1"/>
  <c r="P89" i="1"/>
  <c r="AF42" i="1"/>
  <c r="AN42" i="1"/>
  <c r="AG42" i="1"/>
  <c r="AO42" i="1"/>
  <c r="AJ42" i="1"/>
  <c r="AR42" i="1"/>
  <c r="AE42" i="1"/>
  <c r="AS42" i="1"/>
  <c r="AI42" i="1"/>
  <c r="AL42" i="1"/>
  <c r="AK42" i="1"/>
  <c r="AP42" i="1"/>
  <c r="AQ42" i="1"/>
  <c r="AT42" i="1"/>
  <c r="AH42" i="1"/>
  <c r="AM42" i="1"/>
  <c r="AA42" i="1"/>
  <c r="Y42" i="1"/>
  <c r="AB42" i="1"/>
  <c r="W42" i="1"/>
  <c r="AC42" i="1"/>
  <c r="Z42" i="1"/>
  <c r="AD42" i="1"/>
  <c r="U42" i="1"/>
  <c r="Q42" i="1"/>
  <c r="S42" i="1"/>
  <c r="V42" i="1"/>
  <c r="T42" i="1"/>
  <c r="X42" i="1"/>
  <c r="O42" i="1"/>
  <c r="R42" i="1"/>
  <c r="P42" i="1"/>
  <c r="AH98" i="1"/>
  <c r="AP98" i="1"/>
  <c r="AD98" i="1"/>
  <c r="AL98" i="1"/>
  <c r="AT98" i="1"/>
  <c r="AG98" i="1"/>
  <c r="AR98" i="1"/>
  <c r="AI98" i="1"/>
  <c r="AS98" i="1"/>
  <c r="X98" i="1"/>
  <c r="AJ98" i="1"/>
  <c r="AK98" i="1"/>
  <c r="V98" i="1"/>
  <c r="AM98" i="1"/>
  <c r="AC98" i="1"/>
  <c r="AN98" i="1"/>
  <c r="AB98" i="1"/>
  <c r="W98" i="1"/>
  <c r="R98" i="1"/>
  <c r="P98" i="1"/>
  <c r="U98" i="1"/>
  <c r="Y98" i="1"/>
  <c r="AE98" i="1"/>
  <c r="Z98" i="1"/>
  <c r="S98" i="1"/>
  <c r="AF98" i="1"/>
  <c r="AA98" i="1"/>
  <c r="O98" i="1"/>
  <c r="Q98" i="1"/>
  <c r="AO98" i="1"/>
  <c r="T98" i="1"/>
  <c r="AQ98" i="1"/>
  <c r="AH90" i="1"/>
  <c r="AP90" i="1"/>
  <c r="AJ90" i="1"/>
  <c r="AR90" i="1"/>
  <c r="AD90" i="1"/>
  <c r="AL90" i="1"/>
  <c r="AT90" i="1"/>
  <c r="AC90" i="1"/>
  <c r="AO90" i="1"/>
  <c r="AE90" i="1"/>
  <c r="AQ90" i="1"/>
  <c r="X90" i="1"/>
  <c r="AF90" i="1"/>
  <c r="AS90" i="1"/>
  <c r="AG90" i="1"/>
  <c r="V90" i="1"/>
  <c r="AI90" i="1"/>
  <c r="AK90" i="1"/>
  <c r="AB90" i="1"/>
  <c r="AA90" i="1"/>
  <c r="R90" i="1"/>
  <c r="P90" i="1"/>
  <c r="U90" i="1"/>
  <c r="AM90" i="1"/>
  <c r="W90" i="1"/>
  <c r="S90" i="1"/>
  <c r="AN90" i="1"/>
  <c r="T90" i="1"/>
  <c r="Y90" i="1"/>
  <c r="Z90" i="1"/>
  <c r="Q90" i="1"/>
  <c r="O90" i="1"/>
  <c r="AH82" i="1"/>
  <c r="AP82" i="1"/>
  <c r="AJ82" i="1"/>
  <c r="AR82" i="1"/>
  <c r="AD82" i="1"/>
  <c r="AL82" i="1"/>
  <c r="AT82" i="1"/>
  <c r="AF82" i="1"/>
  <c r="AS82" i="1"/>
  <c r="AG82" i="1"/>
  <c r="X82" i="1"/>
  <c r="AI82" i="1"/>
  <c r="AK82" i="1"/>
  <c r="V82" i="1"/>
  <c r="AM82" i="1"/>
  <c r="AN82" i="1"/>
  <c r="AB82" i="1"/>
  <c r="Y82" i="1"/>
  <c r="R82" i="1"/>
  <c r="P82" i="1"/>
  <c r="Z82" i="1"/>
  <c r="U82" i="1"/>
  <c r="AA82" i="1"/>
  <c r="AC82" i="1"/>
  <c r="S82" i="1"/>
  <c r="AE82" i="1"/>
  <c r="AO82" i="1"/>
  <c r="AQ82" i="1"/>
  <c r="W82" i="1"/>
  <c r="O82" i="1"/>
  <c r="Q82" i="1"/>
  <c r="T82" i="1"/>
  <c r="AC74" i="1"/>
  <c r="AK74" i="1"/>
  <c r="AS74" i="1"/>
  <c r="AG74" i="1"/>
  <c r="AO74" i="1"/>
  <c r="AL74" i="1"/>
  <c r="AD74" i="1"/>
  <c r="AN74" i="1"/>
  <c r="AF74" i="1"/>
  <c r="AQ74" i="1"/>
  <c r="AP74" i="1"/>
  <c r="AR74" i="1"/>
  <c r="X74" i="1"/>
  <c r="AT74" i="1"/>
  <c r="AE74" i="1"/>
  <c r="V74" i="1"/>
  <c r="AH74" i="1"/>
  <c r="AI74" i="1"/>
  <c r="AB74" i="1"/>
  <c r="R74" i="1"/>
  <c r="P74" i="1"/>
  <c r="AJ74" i="1"/>
  <c r="W74" i="1"/>
  <c r="U74" i="1"/>
  <c r="AM74" i="1"/>
  <c r="Y74" i="1"/>
  <c r="S74" i="1"/>
  <c r="Z74" i="1"/>
  <c r="AA74" i="1"/>
  <c r="T74" i="1"/>
  <c r="Q74" i="1"/>
  <c r="O74" i="1"/>
  <c r="AC66" i="1"/>
  <c r="AK66" i="1"/>
  <c r="AS66" i="1"/>
  <c r="AE66" i="1"/>
  <c r="AM66" i="1"/>
  <c r="AG66" i="1"/>
  <c r="AO66" i="1"/>
  <c r="AD66" i="1"/>
  <c r="AQ66" i="1"/>
  <c r="AH66" i="1"/>
  <c r="AT66" i="1"/>
  <c r="AJ66" i="1"/>
  <c r="AR66" i="1"/>
  <c r="X66" i="1"/>
  <c r="AF66" i="1"/>
  <c r="V66" i="1"/>
  <c r="AI66" i="1"/>
  <c r="AL66" i="1"/>
  <c r="AB66" i="1"/>
  <c r="Z66" i="1"/>
  <c r="AA66" i="1"/>
  <c r="R66" i="1"/>
  <c r="P66" i="1"/>
  <c r="U66" i="1"/>
  <c r="AN66" i="1"/>
  <c r="S66" i="1"/>
  <c r="AP66" i="1"/>
  <c r="W66" i="1"/>
  <c r="O66" i="1"/>
  <c r="Q66" i="1"/>
  <c r="T66" i="1"/>
  <c r="Y66" i="1"/>
  <c r="AD59" i="1"/>
  <c r="AL59" i="1"/>
  <c r="AT59" i="1"/>
  <c r="AE59" i="1"/>
  <c r="AM59" i="1"/>
  <c r="AH59" i="1"/>
  <c r="AP59" i="1"/>
  <c r="AG59" i="1"/>
  <c r="AS59" i="1"/>
  <c r="AJ59" i="1"/>
  <c r="AN59" i="1"/>
  <c r="AK59" i="1"/>
  <c r="AQ59" i="1"/>
  <c r="AC59" i="1"/>
  <c r="AF59" i="1"/>
  <c r="X59" i="1"/>
  <c r="AI59" i="1"/>
  <c r="AO59" i="1"/>
  <c r="V59" i="1"/>
  <c r="AR59" i="1"/>
  <c r="AB59" i="1"/>
  <c r="W59" i="1"/>
  <c r="R59" i="1"/>
  <c r="P59" i="1"/>
  <c r="Y59" i="1"/>
  <c r="U59" i="1"/>
  <c r="Z59" i="1"/>
  <c r="AA59" i="1"/>
  <c r="S59" i="1"/>
  <c r="T59" i="1"/>
  <c r="O59" i="1"/>
  <c r="Q59" i="1"/>
  <c r="AD51" i="1"/>
  <c r="AL51" i="1"/>
  <c r="AT51" i="1"/>
  <c r="AE51" i="1"/>
  <c r="AM51" i="1"/>
  <c r="AH51" i="1"/>
  <c r="AP51" i="1"/>
  <c r="AJ51" i="1"/>
  <c r="AN51" i="1"/>
  <c r="AC51" i="1"/>
  <c r="AQ51" i="1"/>
  <c r="AK51" i="1"/>
  <c r="AR51" i="1"/>
  <c r="AS51" i="1"/>
  <c r="AI51" i="1"/>
  <c r="AO51" i="1"/>
  <c r="X51" i="1"/>
  <c r="V51" i="1"/>
  <c r="AB51" i="1"/>
  <c r="AF51" i="1"/>
  <c r="AG51" i="1"/>
  <c r="R51" i="1"/>
  <c r="P51" i="1"/>
  <c r="U51" i="1"/>
  <c r="W51" i="1"/>
  <c r="S51" i="1"/>
  <c r="Y51" i="1"/>
  <c r="O51" i="1"/>
  <c r="Q51" i="1"/>
  <c r="Z51" i="1"/>
  <c r="T51" i="1"/>
  <c r="AA51" i="1"/>
  <c r="AD43" i="1"/>
  <c r="AL43" i="1"/>
  <c r="AT43" i="1"/>
  <c r="AE43" i="1"/>
  <c r="AM43" i="1"/>
  <c r="AH43" i="1"/>
  <c r="AP43" i="1"/>
  <c r="AN43" i="1"/>
  <c r="AC43" i="1"/>
  <c r="AQ43" i="1"/>
  <c r="AG43" i="1"/>
  <c r="AS43" i="1"/>
  <c r="AK43" i="1"/>
  <c r="AR43" i="1"/>
  <c r="X43" i="1"/>
  <c r="AF43" i="1"/>
  <c r="AI43" i="1"/>
  <c r="V43" i="1"/>
  <c r="AJ43" i="1"/>
  <c r="AO43" i="1"/>
  <c r="AB43" i="1"/>
  <c r="Y43" i="1"/>
  <c r="Z43" i="1"/>
  <c r="R43" i="1"/>
  <c r="P43" i="1"/>
  <c r="AA43" i="1"/>
  <c r="U43" i="1"/>
  <c r="S43" i="1"/>
  <c r="T43" i="1"/>
  <c r="W43" i="1"/>
  <c r="Q43" i="1"/>
  <c r="O43" i="1"/>
  <c r="AC35" i="1"/>
  <c r="AK35" i="1"/>
  <c r="AS35" i="1"/>
  <c r="AD35" i="1"/>
  <c r="AL35" i="1"/>
  <c r="AT35" i="1"/>
  <c r="AG35" i="1"/>
  <c r="AO35" i="1"/>
  <c r="AI35" i="1"/>
  <c r="AQ35" i="1"/>
  <c r="AF35" i="1"/>
  <c r="AH35" i="1"/>
  <c r="AN35" i="1"/>
  <c r="AR35" i="1"/>
  <c r="AE35" i="1"/>
  <c r="AP35" i="1"/>
  <c r="X35" i="1"/>
  <c r="V35" i="1"/>
  <c r="AB35" i="1"/>
  <c r="W35" i="1"/>
  <c r="R35" i="1"/>
  <c r="P35" i="1"/>
  <c r="U35" i="1"/>
  <c r="Y35" i="1"/>
  <c r="AJ35" i="1"/>
  <c r="Z35" i="1"/>
  <c r="S35" i="1"/>
  <c r="AM35" i="1"/>
  <c r="AA35" i="1"/>
  <c r="O35" i="1"/>
  <c r="Q35" i="1"/>
  <c r="T35" i="1"/>
  <c r="AC27" i="1"/>
  <c r="AK27" i="1"/>
  <c r="AS27" i="1"/>
  <c r="AD27" i="1"/>
  <c r="AL27" i="1"/>
  <c r="AT27" i="1"/>
  <c r="AG27" i="1"/>
  <c r="AO27" i="1"/>
  <c r="AH27" i="1"/>
  <c r="AP27" i="1"/>
  <c r="AI27" i="1"/>
  <c r="AQ27" i="1"/>
  <c r="AE27" i="1"/>
  <c r="AF27" i="1"/>
  <c r="AM27" i="1"/>
  <c r="AN27" i="1"/>
  <c r="AJ27" i="1"/>
  <c r="AR27" i="1"/>
  <c r="X27" i="1"/>
  <c r="V27" i="1"/>
  <c r="AB27" i="1"/>
  <c r="AA27" i="1"/>
  <c r="R27" i="1"/>
  <c r="P27" i="1"/>
  <c r="U27" i="1"/>
  <c r="W27" i="1"/>
  <c r="S27" i="1"/>
  <c r="Y27" i="1"/>
  <c r="Z27" i="1"/>
  <c r="T27" i="1"/>
  <c r="Q27" i="1"/>
  <c r="O27" i="1"/>
  <c r="AC19" i="1"/>
  <c r="AK19" i="1"/>
  <c r="AS19" i="1"/>
  <c r="AD19" i="1"/>
  <c r="AL19" i="1"/>
  <c r="AT19" i="1"/>
  <c r="AG19" i="1"/>
  <c r="AO19" i="1"/>
  <c r="AH19" i="1"/>
  <c r="AP19" i="1"/>
  <c r="AI19" i="1"/>
  <c r="AQ19" i="1"/>
  <c r="AJ19" i="1"/>
  <c r="AR19" i="1"/>
  <c r="AF19" i="1"/>
  <c r="AM19" i="1"/>
  <c r="AE19" i="1"/>
  <c r="AN19" i="1"/>
  <c r="X19" i="1"/>
  <c r="V19" i="1"/>
  <c r="AB19" i="1"/>
  <c r="Y19" i="1"/>
  <c r="R19" i="1"/>
  <c r="P19" i="1"/>
  <c r="Z19" i="1"/>
  <c r="S19" i="1"/>
  <c r="AA19" i="1"/>
  <c r="O19" i="1"/>
  <c r="Q19" i="1"/>
  <c r="U19" i="1"/>
  <c r="W19" i="1"/>
  <c r="T19" i="1"/>
  <c r="AC11" i="1"/>
  <c r="AK11" i="1"/>
  <c r="AS11" i="1"/>
  <c r="AD11" i="1"/>
  <c r="AL11" i="1"/>
  <c r="AT11" i="1"/>
  <c r="AG11" i="1"/>
  <c r="AO11" i="1"/>
  <c r="AH11" i="1"/>
  <c r="AP11" i="1"/>
  <c r="AI11" i="1"/>
  <c r="AQ11" i="1"/>
  <c r="AJ11" i="1"/>
  <c r="AR11" i="1"/>
  <c r="AE11" i="1"/>
  <c r="AF11" i="1"/>
  <c r="AN11" i="1"/>
  <c r="AM11" i="1"/>
  <c r="X11" i="1"/>
  <c r="V11" i="1"/>
  <c r="AB11" i="1"/>
  <c r="AA11" i="1"/>
  <c r="U11" i="1"/>
  <c r="R11" i="1"/>
  <c r="P11" i="1"/>
  <c r="W11" i="1"/>
  <c r="Y11" i="1"/>
  <c r="S11" i="1"/>
  <c r="Z11" i="1"/>
  <c r="T11" i="1"/>
  <c r="O11" i="1"/>
  <c r="Q11" i="1"/>
  <c r="AC3" i="1"/>
  <c r="AK3" i="1"/>
  <c r="AS3" i="1"/>
  <c r="AD3" i="1"/>
  <c r="AL3" i="1"/>
  <c r="AT3" i="1"/>
  <c r="AG3" i="1"/>
  <c r="AO3" i="1"/>
  <c r="AH3" i="1"/>
  <c r="AP3" i="1"/>
  <c r="AI3" i="1"/>
  <c r="AQ3" i="1"/>
  <c r="AJ3" i="1"/>
  <c r="AR3" i="1"/>
  <c r="AF3" i="1"/>
  <c r="AM3" i="1"/>
  <c r="AN3" i="1"/>
  <c r="AE3" i="1"/>
  <c r="X3" i="1"/>
  <c r="V3" i="1"/>
  <c r="AB3" i="1"/>
  <c r="Z3" i="1"/>
  <c r="R3" i="1"/>
  <c r="O3" i="1"/>
  <c r="Q3" i="1"/>
  <c r="U3" i="1"/>
  <c r="S3" i="1"/>
  <c r="AA3" i="1"/>
  <c r="W3" i="1"/>
  <c r="T3" i="1"/>
  <c r="P3" i="1"/>
  <c r="Y3" i="1"/>
</calcChain>
</file>

<file path=xl/sharedStrings.xml><?xml version="1.0" encoding="utf-8"?>
<sst xmlns="http://schemas.openxmlformats.org/spreadsheetml/2006/main" count="1938" uniqueCount="652">
  <si>
    <t>Carimbo de data/hora</t>
  </si>
  <si>
    <t>Você estuda ou já estudou em algum curso sobre programação?</t>
  </si>
  <si>
    <t>Caso haja, qual a instituição de ensino que você estuda ou estudou seu curso relacionado a programação?</t>
  </si>
  <si>
    <t>Caso haja, qual curso foi realizado nessa instituição?</t>
  </si>
  <si>
    <t>Atualmente, você tem algum trabalho ligado à área de tecnologia? Se sim, qual o seu cargo atual? Se não, deixe em branco.</t>
  </si>
  <si>
    <t>Apenas caso não tenha respondido a resposta anterior: No  passado, você já teve algum trabalho ligado a uma área de tecnologia? Se sim, qual o seu cargo? Se não, deixe em branco.</t>
  </si>
  <si>
    <t>Caso trabalhe ou tenha trabalhado na área de tecnologia, o porte da empresa em que trabalha ou trabalhou era de:</t>
  </si>
  <si>
    <t>Você programa ou já programou em quais linguagens:</t>
  </si>
  <si>
    <t>Caso você tenha alguma familiaridade com Python, você identifica algum erro de segurança (não relacionado à falta de criptografia) no seguinte trecho de código de login?
import sqlite3
def login_sistema(username, password):
    conn = sqlite3.connect("database.db")
    cursor = conn.cursor()
    query = f"SELECT * FROM users WHERE username = '{username}' AND password = '{password}'"
    cursor.execute(query)
    user = cursor.fetchone()
    conn.close()
    return user
username = input("Digite seu nome de usuário: ")
password = input("Digite sua senha: ")
user = login_sistema(username, password)</t>
  </si>
  <si>
    <t xml:space="preserve">Caso tenha algum nível de familiaridade com Java, você consegue identificar mais algum erro de segurança no seguinte trecho código de login, que não esteja relacionado à falta de criptografia nem ao modo como está estabelecida a conexão com o banco de dados?
public class LoginPage {
    public static void main(String[] args) {
        Scanner scanner = new Scanner(System.in);
        System.out.print("Usuário: ");
        String username = scanner.nextLine();
        System.out.print("Senha: ");
        String password = scanner.nextLine();
        String jdbcURL = "jdbc:mysql://localhost:3306/mydb";
        String dbUser = "seu_usuario";
        String dbPassword = "sua_senha";
        try {
            Connection connection = DriverManager.getConnection(jdbcURL, dbUser, dbPassword);
            String query = "SELECT * FROM users WHERE username = '" + username + "' AND password = '" + password + "'";
            Statement statement = connection.createStatement();
            ResultSet resultSet = statement.executeQuery(query);
            if (resultSet.next()) {
                System.out.println("Login bem-sucedido!");
            } else {
                System.out.println("Falha no login. Tente novamente.");
            }
            resultSet.close();
            statement.close();
            connection.close();
        } catch (SQLException e) {
            e.printStackTrace();
        }
    }
}
</t>
  </si>
  <si>
    <t>Você sabe o que é injeção de SQL? Se sim, descreva brevemente. Se não, deixe em branco.</t>
  </si>
  <si>
    <t>Se sim, onde você ouviu falar sobre injeção de SQL? (permitido selecionar mais de uma alternativa)</t>
  </si>
  <si>
    <t>Assinale os itens que podem fazer parte de uma estratégia de proteção a ataques de injeção de SQL. (permitido selecionar mais de uma alternativa)</t>
  </si>
  <si>
    <t>Você diria que sabe como sanitizar campos e como usar prepared statements na linguagem que você mais programa?</t>
  </si>
  <si>
    <t>Desenvolvedor back-end</t>
  </si>
  <si>
    <t>mais de 100 colaboradores.</t>
  </si>
  <si>
    <t>SQL, Java, Python, C#</t>
  </si>
  <si>
    <t>A query sql não tratada podendo executar outros códigos com manipulação de string</t>
  </si>
  <si>
    <t>Sem tratar usuario e senha, é possivel passar codigo sql pra ser executado</t>
  </si>
  <si>
    <t>É inserir comandos sql através de brechas de código para executar e conseguir informações de acesso ou acesso direto ao banco de dados</t>
  </si>
  <si>
    <t>Em estudos por conta própria.</t>
  </si>
  <si>
    <t>Validação e sanitização de entrada de dados.</t>
  </si>
  <si>
    <t>Sei e estou acostumado a realizar isso.</t>
  </si>
  <si>
    <t>Sim, estou cursando ou cursei e não terminei um ensino superior em ciências da computação, análise e desenvolvimento de sistemas ou outro curso superior ligado a programação.</t>
  </si>
  <si>
    <t>FATEC</t>
  </si>
  <si>
    <t>Análise e Desenvolvimento de Sistemas</t>
  </si>
  <si>
    <t>Analista de dados Sênior</t>
  </si>
  <si>
    <t>SQL, Python, R</t>
  </si>
  <si>
    <t>Não sei.</t>
  </si>
  <si>
    <t>Sim, conclui um curso livre ou bootcamp de programação.</t>
  </si>
  <si>
    <t>Foi o campus code.</t>
  </si>
  <si>
    <t>Foi sobre ruby on rails e web</t>
  </si>
  <si>
    <t xml:space="preserve">Sim, dev juninho que trampa que nem senior </t>
  </si>
  <si>
    <t>Ruby</t>
  </si>
  <si>
    <t xml:space="preserve">Password não deveria sair por aí por texto na aplicação e não sei como tá esta conexão de banco aí. </t>
  </si>
  <si>
    <t xml:space="preserve">Poxa fora o que foi citado, </t>
  </si>
  <si>
    <t xml:space="preserve">Sim, é conseguir enviar um comando de SQL no meio de alguma requisição. Por exemplo aí nas perguntas acima alguém pode enviar no "username" algum "*drop table" ou algo assim, claro geralmente é outra coisa tipo mandar as credenciais de acesso ao banco para outras pessoas, mudar o nível de acesso do próprio usuário... </t>
  </si>
  <si>
    <t>Na faculdade ou algum curso que realizei., Em estudos por conta própria.</t>
  </si>
  <si>
    <t>Validação e sanitização de entrada de dados., Política de acesso mínimo necessário ao banco de dados., Monitoramento de logs.</t>
  </si>
  <si>
    <t>Analise e Desenvolvimento de Sistemas</t>
  </si>
  <si>
    <t>Desenvolvedor Backend.</t>
  </si>
  <si>
    <t>JavaScript, Python</t>
  </si>
  <si>
    <t>Possibilidade de SQLInjection nos campos de usuario e senha. Não existe validação de quantidade de tentativas, portanto um brute force provavelmente passaria.</t>
  </si>
  <si>
    <t>A técnica de colocar um código SQL no meio dos campos que serão enviados para o banco de dados, ocasionando em uma consulta e retorno de dados que não deveriam ser acessados.
Basicamente executar códigos SQL maliciosos no meio dos dados enviados para o banco.</t>
  </si>
  <si>
    <t>Na faculdade ou algum curso que realizei., No trabalho., Em estudos por conta própria.</t>
  </si>
  <si>
    <t>Validação e sanitização de entrada de dados., Utilização de instruções preparadas (prepared statements)., Utilização de “with (nolock)” em seleções no banco de dados., Utilização de firewalls de aplicativos web (WAF).</t>
  </si>
  <si>
    <t>Acho que sim, mas não tenho certeza.</t>
  </si>
  <si>
    <t>Sim,  conclui ensino superior em ciências da computação, análise e desenvolvimento de sistemas ou outro curso superior ligado a programação.</t>
  </si>
  <si>
    <t>Fatec SP</t>
  </si>
  <si>
    <t>até 9 colaboradores.</t>
  </si>
  <si>
    <t>JavaScript, SQL, Java, Python, C, Pascal</t>
  </si>
  <si>
    <t>Vulnerável ao SQL Injection.</t>
  </si>
  <si>
    <t>Sim. É o envio de comandos de SQL a partir de entradas de dados não protegidas. Sendo frutífera a tentativa, os dados sigilosos poderão ser vazados.</t>
  </si>
  <si>
    <t>Na faculdade ou algum curso que realizei.</t>
  </si>
  <si>
    <t>Validação e sanitização de entrada de dados., Política de acesso mínimo necessário ao banco de dados.</t>
  </si>
  <si>
    <t>Fatec-sp</t>
  </si>
  <si>
    <t>Análise e desenvolvimento de sistemas</t>
  </si>
  <si>
    <t>Arquiteto de negócios Sr</t>
  </si>
  <si>
    <t>SQL, Java, Python, C#, C, ASP</t>
  </si>
  <si>
    <t>Sql injection</t>
  </si>
  <si>
    <t>Sql injection acontece quando é possível enviar um comando externo para o banco de dados</t>
  </si>
  <si>
    <t>No trabalho.</t>
  </si>
  <si>
    <t>Validação e sanitização de entrada de dados., Utilização de gerenciador de senhas., Utilização de instruções preparadas (prepared statements).</t>
  </si>
  <si>
    <t xml:space="preserve">Análise e desenvolvimento de sistemas </t>
  </si>
  <si>
    <t xml:space="preserve">Sim, sou Analista de TI junior no Itaú </t>
  </si>
  <si>
    <t>Sim, como analista de suporte tecnico</t>
  </si>
  <si>
    <t>JavaScript, Python, C, COBOL</t>
  </si>
  <si>
    <t>fatec-sp</t>
  </si>
  <si>
    <t>ads</t>
  </si>
  <si>
    <t>suporte em informática</t>
  </si>
  <si>
    <t>Python, C++, C</t>
  </si>
  <si>
    <t>Fatec - SP</t>
  </si>
  <si>
    <t>Sim, trabalho como QA</t>
  </si>
  <si>
    <t>JavaScript, SQL, Java</t>
  </si>
  <si>
    <t xml:space="preserve">Não </t>
  </si>
  <si>
    <t>Nao</t>
  </si>
  <si>
    <t xml:space="preserve">Sim, injeção de comandos sql em formulários com intuito de conseguir informações do banco de dados </t>
  </si>
  <si>
    <t>Validação e sanitização de entrada de dados., Política de acesso mínimo necessário ao banco de dados., Utilização de listas brancas (whitelisting)., Monitoramento de logs.</t>
  </si>
  <si>
    <t xml:space="preserve">FATEC </t>
  </si>
  <si>
    <t xml:space="preserve">Sim, analista de sistemas </t>
  </si>
  <si>
    <t>-</t>
  </si>
  <si>
    <t>JavaScript, SQL, Java, C#, C</t>
  </si>
  <si>
    <t>Não tem validação nos parâmetros 
"username" e "password" da entrada do usuário ficando suscetível ao SQL Injection.</t>
  </si>
  <si>
    <t>Mesma coisa que o item anterior</t>
  </si>
  <si>
    <t>O hacker usa comandos SQL em entradas de usuário (digitação) para acessar o banco de dados e obter acesso a informações confidenciais.</t>
  </si>
  <si>
    <t>Validação e sanitização de entrada de dados., Utilização de instruções preparadas (prepared statements)., Utilização de procedimentos armazenados (stored procedures)., Política de acesso mínimo necessário ao banco de dados., Monitoramento de logs.</t>
  </si>
  <si>
    <t>Sim, conclui um técnico em informática ou outro curso técnico ligado a programação.</t>
  </si>
  <si>
    <t>ETEC</t>
  </si>
  <si>
    <t>Desenvolvimento de Sistemas</t>
  </si>
  <si>
    <t>Estagiário de Engenharia de Software</t>
  </si>
  <si>
    <t>JavaScript, SQL, Java, Python, C#, PHP, C, COBOL</t>
  </si>
  <si>
    <t>Não consegui</t>
  </si>
  <si>
    <t>FATEC-SP</t>
  </si>
  <si>
    <t>ADS</t>
  </si>
  <si>
    <t>Analista desenvolvedor de sistemas</t>
  </si>
  <si>
    <t>Não há sanitização dos dados de entrada</t>
  </si>
  <si>
    <t>Um tipo de ataque hacker que envolve a execução de rotinas maliciosas na base de dados através do input da interface de usuário</t>
  </si>
  <si>
    <t>Validação e sanitização de entrada de dados., Utilização de instruções preparadas (prepared statements)., Política de acesso mínimo necessário ao banco de dados.</t>
  </si>
  <si>
    <t>FATEC SP</t>
  </si>
  <si>
    <t xml:space="preserve">Desenvolvedor Full Stack </t>
  </si>
  <si>
    <t>50 a 99 colaboradores.</t>
  </si>
  <si>
    <t>JavaScript, SQL, Java, Python, C#, C</t>
  </si>
  <si>
    <t xml:space="preserve">Sim, interpolação do texto submetido em uma consulta SQL, sem realizar nenhum tratamento </t>
  </si>
  <si>
    <t>Sim, interpolação do texto submetido em uma consulta SQL, sem realizar nenhum tratamento</t>
  </si>
  <si>
    <t>Quando há injeção de código SQL em uma consulta SQL</t>
  </si>
  <si>
    <t>Validação e sanitização de entrada de dados., Utilização de instruções preparadas (prepared statements).</t>
  </si>
  <si>
    <t>Fatec sp</t>
  </si>
  <si>
    <t>Analista de suporte</t>
  </si>
  <si>
    <t>JavaScript, SQL, Java, C#, C, ASP, VB6, Delphi</t>
  </si>
  <si>
    <t>A senha está sem criptografia.</t>
  </si>
  <si>
    <t>Como está, o código permite SQL injection.</t>
  </si>
  <si>
    <t>Uma forma de invadir um sistema a partir da entrada de dados não previstos que executam instruções indevidas.</t>
  </si>
  <si>
    <t>Impacta e Global Code</t>
  </si>
  <si>
    <t>VB6 com SQL (Impacta) - Java (Global Code).</t>
  </si>
  <si>
    <t>Sim, programador em Clipper 5.2e e Supervisor de T.I.</t>
  </si>
  <si>
    <t>10 a 49 colaboradores.</t>
  </si>
  <si>
    <t>JavaScript, SQL, Java, Python, PHP, C, COBOL, Clipper 5.2 / VB6</t>
  </si>
  <si>
    <t xml:space="preserve">query = f"SELECT * FROM users ( pra mim essa query esta abrindo TODOS users ) </t>
  </si>
  <si>
    <t>É um tipo de ameaça de segurança que se aproveita de falhas em sistemas que trabalham com bases de dados realizando ataques com comandos SQL, onde o atacante consegue inserir uma instrução SQL.</t>
  </si>
  <si>
    <t>Validação e sanitização de entrada de dados., Utilização de instruções preparadas (prepared statements)., Utilização de procedimentos armazenados (stored procedures)., Política de acesso mínimo necessário ao banco de dados., Utilização de listas brancas (whitelisting)., Utilização de firewalls de aplicativos web (WAF)., Monitoramento de logs.</t>
  </si>
  <si>
    <t xml:space="preserve">Análise e Desenvolvimento de Sistemas </t>
  </si>
  <si>
    <t>C++, C, ASP, Assembler, Ladder</t>
  </si>
  <si>
    <t>Sim. O trecho de código está vulnerável a ataques de injeção de SQL. Para evitá-los, a query de consulta deve ser tratada, de forma que as variáveis username e password não sejam inseridas diretamente na string da consulta.</t>
  </si>
  <si>
    <t xml:space="preserve">Sim. Armazenamento das senhas em strings. </t>
  </si>
  <si>
    <t xml:space="preserve">Sim. É uma forma de ataque, aonde o invasor insere instruções SQL maliciosas em campos de entradas de dados, de forma a tentar manipular o comportamento do banco de dados. Estas instruções, uma vez executadas, podem permitir desde a leitura dos dados, até a sua alteração ou exclusão. </t>
  </si>
  <si>
    <t>Dgital Innovation</t>
  </si>
  <si>
    <t>Bootcamp FullStack</t>
  </si>
  <si>
    <t>Desenvolvedor Jr.</t>
  </si>
  <si>
    <t>JavaScript, SQL, Java, Python, C#, C, AutoLisp, VBA</t>
  </si>
  <si>
    <t>Sim. A concatenação simples de entrada de texto do usuário na formação da querye abre espaço pra um ataque de injeção de SQL.</t>
  </si>
  <si>
    <t>Vulnerabilidade a ataques de Injeção de SQL</t>
  </si>
  <si>
    <t>É uma vulnerabilidade que pode ser explorada por meio do uso de códigos SQL nos inputs de um usuário nos sistemas que não tratam as entradas de usuário.</t>
  </si>
  <si>
    <t>Validação e sanitização de entrada de dados., Utilização de procedimentos armazenados (stored procedures)., Utilização de “with (nolock)” em seleções no banco de dados., Política de acesso mínimo necessário ao banco de dados.</t>
  </si>
  <si>
    <t>Mackenzie</t>
  </si>
  <si>
    <t>Analista de Implantação</t>
  </si>
  <si>
    <t>JavaScript, SQL, Java, PL/SQL</t>
  </si>
  <si>
    <t>Não identifico, mas faria diferente, utilizando Hibernate JPA para evitar SQL Injection</t>
  </si>
  <si>
    <t>Ouvi falar</t>
  </si>
  <si>
    <t>Validação e sanitização de entrada de dados., Utilização de gerenciador de senhas., Utilização de instruções preparadas (prepared statements)., Utilização de procedimentos armazenados (stored procedures)., Utilização de “with (nolock)” em seleções no banco de dados., Política de acesso mínimo necessário ao banco de dados., Utilização de listas brancas (whitelisting)., Utilização de firewalls de aplicativos web (WAF)., Monitoramento de logs.</t>
  </si>
  <si>
    <t>Ads</t>
  </si>
  <si>
    <t>Sim, backend jr</t>
  </si>
  <si>
    <t>JavaScript, SQL, Java, Python, C#, Ruby</t>
  </si>
  <si>
    <t>Sim sql injection, vulnerabilidade clássico</t>
  </si>
  <si>
    <t xml:space="preserve">Sim sql injection clássica vulnerabilidade </t>
  </si>
  <si>
    <t>Sim</t>
  </si>
  <si>
    <t>Validação e sanitização de entrada de dados., Utilização de listas brancas (whitelisting)., Utilização de firewalls de aplicativos web (WAF).</t>
  </si>
  <si>
    <t>Ime usp</t>
  </si>
  <si>
    <t xml:space="preserve">ciência da computação </t>
  </si>
  <si>
    <t>Consultor</t>
  </si>
  <si>
    <t xml:space="preserve">JavaScript, SQL, Java, Python, PHP, C, Bash, Perl, Ruby </t>
  </si>
  <si>
    <t>SQL injection, senha não hasheada</t>
  </si>
  <si>
    <t>Sql injection de novo, e printar a stack trace em produção vai pode vazar informações sensíveis</t>
  </si>
  <si>
    <t>Sim, é quando se insere comandos sql em texto fornecido pelo usuário não propriamente satinizado</t>
  </si>
  <si>
    <t>Fundação Instituto Tecnológico de Osasco</t>
  </si>
  <si>
    <t>Informática com ênfase em Desenvolvimento de Sistemas</t>
  </si>
  <si>
    <t xml:space="preserve">Engenheira de Software </t>
  </si>
  <si>
    <t>JavaScript, SQL, Python, C#, C++, C, COBOL</t>
  </si>
  <si>
    <t>Não creio que seja prudente procurar de cara pelo usuário e senha. Talvez procurar pelo usuário e depois fazer uma verificação com a equivalência da senha.</t>
  </si>
  <si>
    <t>Ufrn</t>
  </si>
  <si>
    <t xml:space="preserve">Bacharel em tecnologia da informação </t>
  </si>
  <si>
    <t xml:space="preserve">Analisa de sistemas pleno </t>
  </si>
  <si>
    <t>JavaScript, SQL, Java, Python, C++, C</t>
  </si>
  <si>
    <t xml:space="preserve">Sim, sujeito a sql injection </t>
  </si>
  <si>
    <t>S</t>
  </si>
  <si>
    <t>Sei</t>
  </si>
  <si>
    <t>UNIP</t>
  </si>
  <si>
    <t>Técnico em Informática</t>
  </si>
  <si>
    <t>Sim, Aprendiz de TI</t>
  </si>
  <si>
    <t>JavaScript, SQL, Java, Python, C#, PHP, COBOL</t>
  </si>
  <si>
    <t>FATEC, ETEC, DIO</t>
  </si>
  <si>
    <t>Análise e desenvolvimento de sistemas, técnico em informática e na DIO diversos cursos relacionados a diversas linguagens e tecnologias no geral</t>
  </si>
  <si>
    <t xml:space="preserve">Sim, sou desenvolvedora Salesforce </t>
  </si>
  <si>
    <t>JavaScript, SQL, Java, Python, C#, PHP, C++, C, Apex</t>
  </si>
  <si>
    <t>SQL Injection e o systemScanner na senha</t>
  </si>
  <si>
    <t>Sim, inserir código malicioso em sql</t>
  </si>
  <si>
    <t>Validação e sanitização de entrada de dados., Utilização de instruções preparadas (prepared statements)., Política de acesso mínimo necessário ao banco de dados., Utilização de listas brancas (whitelisting)., Utilização de firewalls de aplicativos web (WAF).</t>
  </si>
  <si>
    <t>Coursera, FLAI - Inteligência Artificial</t>
  </si>
  <si>
    <t>Pensando como um Cientista da Computação com Python, Dominando Data Science</t>
  </si>
  <si>
    <t>Sim, sou tutora em um curso de Análise de Dados</t>
  </si>
  <si>
    <t>Python</t>
  </si>
  <si>
    <t>Não, pois não tenho experiência em trabalhar com o SQL no Python.</t>
  </si>
  <si>
    <t>Não.</t>
  </si>
  <si>
    <t>Uniesp/Fapepe</t>
  </si>
  <si>
    <t>Sistemas de Informação</t>
  </si>
  <si>
    <t>Sim, sou dev backend num projeto voluntariado e tb faço freela de webscrapping</t>
  </si>
  <si>
    <t>SQL, Python, PHP, Vuejs</t>
  </si>
  <si>
    <t>Sim passar um SQL dá forma que está pode ocasionar sql injection levando ao drop do BD</t>
  </si>
  <si>
    <t>Você passar um trecho de código e o mesmo não sendo tratado e vir a ser executado droparia o BD.</t>
  </si>
  <si>
    <t>ETEC JORGE STREET</t>
  </si>
  <si>
    <t>Técnico de Informática</t>
  </si>
  <si>
    <t>Sim. Cientista de Dados</t>
  </si>
  <si>
    <t>SQL, Java, Python, C#, C++, C</t>
  </si>
  <si>
    <t>Provavelmente esta maneira de senha na query do sql não deve ser segura. Mas não temho experiência nesse tema exatamente. Pensei em Sql Injection</t>
  </si>
  <si>
    <t>Falha de seguranca que permite realizar alteracoes na query sql</t>
  </si>
  <si>
    <t>Validação e sanitização de entrada de dados., Utilização de gerenciador de senhas.</t>
  </si>
  <si>
    <t>Uninter</t>
  </si>
  <si>
    <t xml:space="preserve">Análise de Sistemas </t>
  </si>
  <si>
    <t xml:space="preserve">Não tive </t>
  </si>
  <si>
    <t>JavaScript, Python, C++</t>
  </si>
  <si>
    <t>Monitoramento de logs.</t>
  </si>
  <si>
    <t>sao Judas</t>
  </si>
  <si>
    <t>JavaScript, Java</t>
  </si>
  <si>
    <t xml:space="preserve">Faculdade de Tecnologia de São Paulo </t>
  </si>
  <si>
    <t>C</t>
  </si>
  <si>
    <t>Técnica de ataque baseada em manipulação de código SQL.</t>
  </si>
  <si>
    <t>USJT e ETEC</t>
  </si>
  <si>
    <t>Ciência da computação e técnico em ADS</t>
  </si>
  <si>
    <t>Sim, estagiário em DevOps</t>
  </si>
  <si>
    <t>Sim, como suporte técnico.</t>
  </si>
  <si>
    <t>JavaScript, SQL, Java, Python</t>
  </si>
  <si>
    <t>Concatenando as string de username e password (dá pra fazer facil um sql inject dessa forma), além das senha provavelmente não estar em hash</t>
  </si>
  <si>
    <t>Concatenando as string de username e password na query (dá pra fazer facil um sql inject dessa forma)</t>
  </si>
  <si>
    <t>Sim, é um tipo de ataque onde é possível manipular consultas criadas pelo app</t>
  </si>
  <si>
    <t xml:space="preserve">IFSP </t>
  </si>
  <si>
    <t>Atualmente faço estágio como técnico de informática.</t>
  </si>
  <si>
    <t>SQL, Java, C</t>
  </si>
  <si>
    <t>Faltou o import da classe Scanner o que prejudicaria a leitura do usuário e senha.</t>
  </si>
  <si>
    <t>Injeção de sql é uma alteração do banco de dados, utilizando o próprio código do SQL.</t>
  </si>
  <si>
    <t>Fatec São Paulo</t>
  </si>
  <si>
    <t xml:space="preserve">Tecnologia em Análise e Desenvolvimento de Sistemas </t>
  </si>
  <si>
    <t>Java, Python, C, COBOL, As marcadas, em nível iniciante.</t>
  </si>
  <si>
    <t>Atitus</t>
  </si>
  <si>
    <t>Ciência da computação</t>
  </si>
  <si>
    <t>Sim, engenheiro de software</t>
  </si>
  <si>
    <t>JavaScript, SQL, Python</t>
  </si>
  <si>
    <t>sqlinjection</t>
  </si>
  <si>
    <t>Se aproveita de falhas em sistemas que trabalham com db fazendo ataques com injetando comandos por texto para serem executados dentro da base através do SQL</t>
  </si>
  <si>
    <t>FATEC - SP</t>
  </si>
  <si>
    <t>Analista de Dados Jr</t>
  </si>
  <si>
    <t>JavaScript, Python, R</t>
  </si>
  <si>
    <t>Não sei dizer</t>
  </si>
  <si>
    <t>Não sei ao certo, mas ouvi falar que é uma forma de enviar comandos não previstos, por uma requisição, com potencial para invadir um sistema</t>
  </si>
  <si>
    <t>Sim, estou cursando ou cursei e não terminei um técnico em informática ou outro curso técnico ligado a programação.</t>
  </si>
  <si>
    <t>https://www.pucrs.br/devs/</t>
  </si>
  <si>
    <t>dev</t>
  </si>
  <si>
    <t>dev freelancer, trabalhos solicitado por terceiros</t>
  </si>
  <si>
    <t>Técnico em Informática voltada para T.I</t>
  </si>
  <si>
    <t>SQL, Python, PHP, pascal, html, html5, css e VB</t>
  </si>
  <si>
    <t>as declarações deveriam ( em minha opinião ) estarem SEPARADAS = PREPARED STARTMENT , pois juntas elas oferecem possibilidades para um INJECTION DE SQL , deveriam serem implementadas SEPARADAMENTE . assim traria mais segurança ao script.</t>
  </si>
  <si>
    <t>não programo em JAVA.</t>
  </si>
  <si>
    <t>ou SQL_INJECTION ..... script malicioso que pode roubar dados explorando vulnerabilidades de um codigo, script ou pagina principalmente na PAGINA DE LOGIN .... como acima mostrado !</t>
  </si>
  <si>
    <t>No trabalho., Em estudos por conta própria.</t>
  </si>
  <si>
    <t>Utilização de instruções preparadas (prepared statements)., Política de acesso mínimo necessário ao banco de dados.</t>
  </si>
  <si>
    <t>Coordenadora de BI</t>
  </si>
  <si>
    <t>SQL</t>
  </si>
  <si>
    <t>Universidade Católica de Brasilia</t>
  </si>
  <si>
    <t>análise e desenvolvimento de sistemas</t>
  </si>
  <si>
    <t>Analista programador pleno</t>
  </si>
  <si>
    <t>Sim, sql injection</t>
  </si>
  <si>
    <t>Sim, quando não se trata os valores dos parametros dinamicos nas queries a fim de verificar se existe algum tipo de sql secundario sendo feito</t>
  </si>
  <si>
    <t>Na faculdade ou algum curso que realizei., No trabalho.</t>
  </si>
  <si>
    <t>Validação e sanitização de entrada de dados., Utilização de instruções preparadas (prepared statements)., Política de acesso mínimo necessário ao banco de dados., Utilização de firewalls de aplicativos web (WAF).</t>
  </si>
  <si>
    <t>Sim, estou cursando ou cursei e não terminei  um curso livre ou bootcamp de programação.</t>
  </si>
  <si>
    <t xml:space="preserve">Udemy </t>
  </si>
  <si>
    <t xml:space="preserve">Programação em Linguagem Python, Sistema Operacional Linux, Banco de dados </t>
  </si>
  <si>
    <t xml:space="preserve">Sim, Analista de Sistemas </t>
  </si>
  <si>
    <t>SQL, Python, C++, C</t>
  </si>
  <si>
    <t>Utilização de firewalls de aplicativos web (WAF)., Monitoramento de logs.</t>
  </si>
  <si>
    <t>Unipar</t>
  </si>
  <si>
    <t>Desenvolvedor fullstack, consultor de negócios, DBA</t>
  </si>
  <si>
    <t>SQL, PHP</t>
  </si>
  <si>
    <t>Formas de atacar falhas de segurança de um sistema usando comandos SQL</t>
  </si>
  <si>
    <t>Validação e sanitização de entrada de dados., Utilização de instruções preparadas (prepared statements)., Política de acesso mínimo necessário ao banco de dados., Monitoramento de logs.</t>
  </si>
  <si>
    <t>Etec</t>
  </si>
  <si>
    <t>Estou procurando emprego</t>
  </si>
  <si>
    <t>Sim tive como programador mobile</t>
  </si>
  <si>
    <t>JavaScript, SQL, Java, Python, C#, PHP, C++, C, ASP</t>
  </si>
  <si>
    <t xml:space="preserve">Main loop </t>
  </si>
  <si>
    <t xml:space="preserve">Tá usando node </t>
  </si>
  <si>
    <t xml:space="preserve">Seria o conectar a sua  app </t>
  </si>
  <si>
    <t>Validação e sanitização de entrada de dados., Utilização de gerenciador de senhas., Utilização de instruções preparadas (prepared statements)., Utilização de “with (nolock)” em seleções no banco de dados., Política de acesso mínimo necessário ao banco de dados., Utilização de firewalls de aplicativos web (WAF)., Monitoramento de logs.</t>
  </si>
  <si>
    <t xml:space="preserve">Estácio de Sá </t>
  </si>
  <si>
    <t xml:space="preserve">Sim. Técnico de telecomunicações </t>
  </si>
  <si>
    <t>Há um problema de validação de entra, permitindo que qualquer pessoa possa colocar um usuário ou senha qualquer para entrar. Além de parecer que a senha será exibida quando digitada.</t>
  </si>
  <si>
    <t>Através de comandos maliciosos de SQL, nos dados de entrada da página ou aplicativo, sendo capaz de destruir, alterar ou roubar dados de usuário.</t>
  </si>
  <si>
    <t>Validação e sanitização de entrada de dados., Utilização de instruções preparadas (prepared statements)., Utilização de procedimentos armazenados (stored procedures)., Utilização de firewalls de aplicativos web (WAF)., Monitoramento de logs.</t>
  </si>
  <si>
    <t xml:space="preserve">Curso em video </t>
  </si>
  <si>
    <t xml:space="preserve">Java e logica de programação </t>
  </si>
  <si>
    <t>Java</t>
  </si>
  <si>
    <t>Eu não tenho tanta, mas suponho que seja possível deduzir  a senha por bruteforce</t>
  </si>
  <si>
    <t xml:space="preserve">Brute force a princípio </t>
  </si>
  <si>
    <t>Faculdade Impacta</t>
  </si>
  <si>
    <t>Desenvolvedor de sistemas</t>
  </si>
  <si>
    <t>JavaScript, SQL, Python, C++</t>
  </si>
  <si>
    <t>Primeiro deveria utilizar uma lib como getpass para esconder a senha no terminal
import getpass
username = getpass.getuser()
password = getpass.getpass('Digite sua senha: ')
Segundo, a query não estará segura com f string (f"") pois poderia haver um SQL INJECTION. O melhor seria:
 query = 'SELECT * FROM users WHERE username = ? AND password = ?'
 params = (username, password)
 cursor.execute(query, params)</t>
  </si>
  <si>
    <t>É uma vulnerabilidade onde hackers invadem códigos SQL para acessar banco de dados</t>
  </si>
  <si>
    <t>Validação e sanitização de entrada de dados., Utilização de gerenciador de senhas., Utilização de instruções preparadas (prepared statements)., Política de acesso mínimo necessário ao banco de dados.</t>
  </si>
  <si>
    <t>TECNOLOGIA EM ANÁLISE E DESENVOLVIMENTO DE SISTEMAS</t>
  </si>
  <si>
    <t>SIM, SOU ANALISTA DE DADOS.</t>
  </si>
  <si>
    <t>JavaScript, SQL, Java, Python, C</t>
  </si>
  <si>
    <t xml:space="preserve">Desenvolvedor backend </t>
  </si>
  <si>
    <t>Java, Python, C</t>
  </si>
  <si>
    <t>Nunca fiz isso usando esse código. Como trabalho com backend, usamos o admin do Django ou ORM, pra trabalhar com banco de dados.Sei que fez uma query. Mas vou dar minha mera opinião.
Bom este database é o sql3, e pelo código, EU ACHO, que não tem nada errado.</t>
  </si>
  <si>
    <t>É uma vulnerabilidade no banco no qual o invasor faz consultas no no alvo vulnerável e consegue informações que não era pra ter acesso.</t>
  </si>
  <si>
    <t>Validação e sanitização de entrada de dados., Utilização de firewalls de aplicativos web (WAF)., Monitoramento de logs.</t>
  </si>
  <si>
    <t>Unesp</t>
  </si>
  <si>
    <t>Ciencia da Computação</t>
  </si>
  <si>
    <t>Sim. Desenvolvedor Pleno</t>
  </si>
  <si>
    <t>JavaScript, SQL, Python, C#, Delphi</t>
  </si>
  <si>
    <t>Sem tratamento nos campos username e password, possibilidade de Injection</t>
  </si>
  <si>
    <t>Inclusão de comandos extras na query a fim de executar comandos não previstos e não tratados na string</t>
  </si>
  <si>
    <t>Validação e sanitização de entrada de dados., Utilização de gerenciador de senhas., Utilização de instruções preparadas (prepared statements)., Monitoramento de logs.</t>
  </si>
  <si>
    <t>ADS na Estácio, Web Full Stack na Ada (antiga Let's Code), Engenharia da Computação (cursando) na Univesp</t>
  </si>
  <si>
    <t>Respondido na questão anterior</t>
  </si>
  <si>
    <t>Não</t>
  </si>
  <si>
    <t>Sim: dev junior backend Node.js, estágio em blockchain, dev junior full stack (node.js)</t>
  </si>
  <si>
    <t>JavaScript, SQL, Java, Python, C#, C++, C</t>
  </si>
  <si>
    <t>Raw query permite injeção, principalmente por causa do input não sanitizado.</t>
  </si>
  <si>
    <t>Dados de conexão com o banco direto no código e raw query.</t>
  </si>
  <si>
    <t>Sim, é alterar um comando SQL passando dados pelo input para desviar o fluxo pretendido pela aplicação.</t>
  </si>
  <si>
    <t>Validação e sanitização de entrada de dados., Utilização de instruções preparadas (prepared statements)., Política de acesso mínimo necessário ao banco de dados., Utilização de listas brancas (whitelisting)., Monitoramento de logs.</t>
  </si>
  <si>
    <t>Uninove</t>
  </si>
  <si>
    <t>Tads</t>
  </si>
  <si>
    <t>Desenvolvedor Jr</t>
  </si>
  <si>
    <t>JavaScript, SQL, Java, Python, C#, PHP</t>
  </si>
  <si>
    <t>Erro de SQL inject</t>
  </si>
  <si>
    <t>A mesma do python</t>
  </si>
  <si>
    <t xml:space="preserve">É não validar os campos que o usuário preenche passando direto para o sql executar no BD. </t>
  </si>
  <si>
    <t>Unicesumar</t>
  </si>
  <si>
    <t>Analise e desenvolvimento de sistemas</t>
  </si>
  <si>
    <t>Desenvolvedor pleno</t>
  </si>
  <si>
    <t>Desenvolvedor júnior</t>
  </si>
  <si>
    <t>Sql Injection, para sanar recomento o uso de parâmetros '?' ou  de preferencia o uso de um orm.</t>
  </si>
  <si>
    <t xml:space="preserve">Mesma situação anterior sqlinjection, uma parte do meu trabalho é backend java, então usamos  o jpa, nesse caso se a classe tem um model mapeado eu usaria criteria. </t>
  </si>
  <si>
    <t>Validação e sanitização de entrada de dados., Utilização de instruções preparadas (prepared statements)., Utilização de procedimentos armazenados (stored procedures)., Política de acesso mínimo necessário ao banco de dados., Utilização de listas brancas (whitelisting).</t>
  </si>
  <si>
    <t>UGS</t>
  </si>
  <si>
    <t>Engenharia Informática</t>
  </si>
  <si>
    <t>Técnico de TI</t>
  </si>
  <si>
    <t>JavaScript, SQL, Java, C#, PHP, C++, C, ASP, VB, Pascal</t>
  </si>
  <si>
    <t>Sim. Por questões de segurança você deve o usar os métodos da classe PreparedStatement</t>
  </si>
  <si>
    <t>Acontece geralmente quando o código é construído com uma consulta SQL diretamente, concatenando as strings do nome de usuário e senha (por exemplo) nas cláusulas SQL. Isso irá permitir que um potencial invasor faça testes diretamente e tente comprometer a segurança da aplicação</t>
  </si>
  <si>
    <t>Validação e sanitização de entrada de dados., Utilização de gerenciador de senhas., Utilização de instruções preparadas (prepared statements)., Utilização de procedimentos armazenados (stored procedures)., Política de acesso mínimo necessário ao banco de dados., Utilização de firewalls de aplicativos web (WAF)., Monitoramento de logs.</t>
  </si>
  <si>
    <t>Desenvolvedor Java</t>
  </si>
  <si>
    <t>Código SQL inserido na fonte</t>
  </si>
  <si>
    <t>Novamente, SQL inserido no código fonte possibilitando SQL Injection</t>
  </si>
  <si>
    <t>Inserção de um trecho de código SQL para acesso ao banco de ter acesso real as informações</t>
  </si>
  <si>
    <t>Validação e sanitização de entrada de dados., Utilização de instruções preparadas (prepared statements)., Monitoramento de logs.</t>
  </si>
  <si>
    <t>Informática</t>
  </si>
  <si>
    <t>Analista SRE PL</t>
  </si>
  <si>
    <t>Usar variáveis diretamente na query, sem usar algum tipo de tratamento ou framework. Sendo assim evitar ataques de SQL Injection</t>
  </si>
  <si>
    <t>Injetar código indesejado em uma query no banco de dados.</t>
  </si>
  <si>
    <t>Validação e sanitização de entrada de dados., Utilização de “with (nolock)” em seleções no banco de dados., Política de acesso mínimo necessário ao banco de dados., Utilização de listas brancas (whitelisting)., Utilização de firewalls de aplicativos web (WAF).</t>
  </si>
  <si>
    <t>Fatec-SP, curso em video, hastag programação, fundação bradesco</t>
  </si>
  <si>
    <t>Análise e desenvolvimento de sistemas, python, vba, algoritmos</t>
  </si>
  <si>
    <t>Análise de suporte computacional</t>
  </si>
  <si>
    <t>SQL, Java, Python, C, COBOL, VBA</t>
  </si>
  <si>
    <t>Não identifiquei nenhum erro de segurança.</t>
  </si>
  <si>
    <t>Utilização de gerenciador de senhas., Política de acesso mínimo necessário ao banco de dados., Monitoramento de logs.</t>
  </si>
  <si>
    <t>Univali</t>
  </si>
  <si>
    <t>Ciências da Computação</t>
  </si>
  <si>
    <t>Desenvolvedor Sênior</t>
  </si>
  <si>
    <t>JavaScript, SQL, Java, Python, C#, PHP, C++, C, COBOL, VFP, Delphi, BASIC</t>
  </si>
  <si>
    <t>Está aberto a injeção de código, se usar aspas simples em um dos inputs porque não são tratados.</t>
  </si>
  <si>
    <t>Colocar código em uma string, quando ela não é tratada, colocando SQL dentro de aspas.</t>
  </si>
  <si>
    <t>Validação e sanitização de entrada de dados., Utilização de instruções preparadas (prepared statements)., Utilização de procedimentos armazenados (stored procedures).</t>
  </si>
  <si>
    <t>Estudei ou estudo apenas por conta própria, nunca participei de nenhum curso.</t>
  </si>
  <si>
    <t>B7WEB</t>
  </si>
  <si>
    <t>php laravel</t>
  </si>
  <si>
    <t>sim , sou programador php laravel</t>
  </si>
  <si>
    <t>JavaScript, PHP, react</t>
  </si>
  <si>
    <t>é um ataque que utiliza os comando sql em sistemas com falhas de segurança que utilizam banco de dados</t>
  </si>
  <si>
    <t>Validação e sanitização de entrada de dados., Utilização de instruções preparadas (prepared statements)., Utilização de “with (nolock)” em seleções no banco de dados., Política de acesso mínimo necessário ao banco de dados., Monitoramento de logs.</t>
  </si>
  <si>
    <t>SQL, Java, Python, C</t>
  </si>
  <si>
    <t>A classe não deve ser public, deve ser private</t>
  </si>
  <si>
    <t>Devsuperior</t>
  </si>
  <si>
    <t>Java Completo 2023, Programação Orientado a objetos</t>
  </si>
  <si>
    <t>Sim, técnico em telecomunicações e redes.</t>
  </si>
  <si>
    <t>SQL, Java, COBOL</t>
  </si>
  <si>
    <t>Sim, o trecho de código apresenta uma vulnerabilidade de segurança conhecida como SQL Injection. Isso ocorre porque a consulta SQL é construída concatenando diretamente as strings de username e password na query, o que torna o código suscetível a ataques 
Por exemplo, você pode modificar o código da seguinte forma
query = "SELECT * FROM users WHERE username = ? AND password = ?"
cursor.execute(query, (username, password))</t>
  </si>
  <si>
    <t>O código atual é suscetível a ataques de injeção de SQL, pois constrói a consulta SQL concatenando diretamente as variáveis username e password. Isso pode permitir que um invasor execute comandos SQL maliciosos.</t>
  </si>
  <si>
    <t>A injeção de SQL é uma técnica de ataque em que um invasor insere código SQL malicioso em uma consulta, explorando vulnerabilidades em um sistema que não valida adequadamente as entradas do usuário. Isso pode levar à execução não autorizada de comandos no banco de dados, comprometendo a segurança do sistema.</t>
  </si>
  <si>
    <t>Validação e sanitização de entrada de dados., Utilização de procedimentos armazenados (stored procedures)., Política de acesso mínimo necessário ao banco de dados., Utilização de listas brancas (whitelisting)., Utilização de firewalls de aplicativos web (WAF)., Monitoramento de logs.</t>
  </si>
  <si>
    <t>Fatec</t>
  </si>
  <si>
    <t xml:space="preserve">Engenharia de software e programação </t>
  </si>
  <si>
    <t xml:space="preserve">Sim segurança public </t>
  </si>
  <si>
    <t>JavaScript, Java, Python, C#, PHP</t>
  </si>
  <si>
    <t>Validação e sanitização de entrada de dados., Utilização de gerenciador de senhas., Utilização de instruções preparadas (prepared statements)., Utilização de “with (nolock)” em seleções no banco de dados.</t>
  </si>
  <si>
    <t xml:space="preserve">Fatec são Paulo </t>
  </si>
  <si>
    <t xml:space="preserve">Técnico de celular </t>
  </si>
  <si>
    <t>JavaScript, SQL, Python, C++, COBOL</t>
  </si>
  <si>
    <t xml:space="preserve">Falha no banco de dados </t>
  </si>
  <si>
    <t>Política de acesso mínimo necessário ao banco de dados.</t>
  </si>
  <si>
    <t xml:space="preserve">Manutenção de eletrônicos </t>
  </si>
  <si>
    <t>JavaScript</t>
  </si>
  <si>
    <t>Desenvolver Salesforce Pleno</t>
  </si>
  <si>
    <t>JavaScript, Apex</t>
  </si>
  <si>
    <t>Nunca estudei nada relacionado a programação.</t>
  </si>
  <si>
    <t>Utilização de firewalls de aplicativos web (WAF).</t>
  </si>
  <si>
    <t xml:space="preserve">Senac </t>
  </si>
  <si>
    <t xml:space="preserve">Técnico de informática </t>
  </si>
  <si>
    <t>JavaScript, SQL, Java, PHP</t>
  </si>
  <si>
    <t>Se possui algum não consigo identificar , ainda não aprendi JDBC, já vi antes mas não identificar nesse caso.</t>
  </si>
  <si>
    <t>Sim , é quando o usuário insere no login um código SQL , assim ele acaba tendo um "acesso" ao banco. É possível que o usuário coloque lá drop table none da tabela e isso dá ruim.</t>
  </si>
  <si>
    <t>SENAI "Álvares Romi"</t>
  </si>
  <si>
    <t xml:space="preserve">Desenvolvimento de Sistemas </t>
  </si>
  <si>
    <t>Java, C#</t>
  </si>
  <si>
    <t>desculpa ai, mas n consegui não kkkkk sou bem novo na área</t>
  </si>
  <si>
    <t xml:space="preserve">Uninter </t>
  </si>
  <si>
    <t>Unicarioca</t>
  </si>
  <si>
    <t xml:space="preserve">Análise de sistemas </t>
  </si>
  <si>
    <t>Sim, dev Full stack</t>
  </si>
  <si>
    <t>Sim, suporte campo</t>
  </si>
  <si>
    <t>JavaScript, SQL, PHP</t>
  </si>
  <si>
    <t xml:space="preserve">Sim </t>
  </si>
  <si>
    <t>JavaScript, PHP</t>
  </si>
  <si>
    <t>SENAI</t>
  </si>
  <si>
    <t>Programador PHP</t>
  </si>
  <si>
    <t xml:space="preserve">Sim, desenvolvedor Php </t>
  </si>
  <si>
    <t>JavaScript, SQL, PHP, Processing</t>
  </si>
  <si>
    <t>Sim, as entradas (inputs) deveriam ter algum tipo de proteção</t>
  </si>
  <si>
    <t>Sem proteção SQL Inject</t>
  </si>
  <si>
    <t>Fatec - Faculdade de Tecnologia de Ribeirão Preto</t>
  </si>
  <si>
    <t>Desenvolvedor PHP Full Stack</t>
  </si>
  <si>
    <t>JavaScript, SQL, Python, PHP</t>
  </si>
  <si>
    <t>As entradas de usuário e senha não estão sanitizadas podendo haver o risco de SQL Injection.</t>
  </si>
  <si>
    <t>Injeção de SQL é ato de manipular informações do banco de dados usando queries maliciosas.</t>
  </si>
  <si>
    <t>Validação e sanitização de entrada de dados., Utilização de instruções preparadas (prepared statements)., Política de acesso mínimo necessário ao banco de dados., Utilização de listas brancas (whitelisting)., Utilização de firewalls de aplicativos web (WAF)., Monitoramento de logs.</t>
  </si>
  <si>
    <t>FATEC/SP</t>
  </si>
  <si>
    <t>Sim, Assitente Sênior em desenvolvimento de sistemas</t>
  </si>
  <si>
    <t>JavaScript, SQL, Python, C#, PHP</t>
  </si>
  <si>
    <t>Sim, a senha está sendo trafegado em texto simples pela rede</t>
  </si>
  <si>
    <t>Senha trafegando em texto puro</t>
  </si>
  <si>
    <t>Siom, quando o sistema recebe comando sql via url e um usuário usa esse recurso para fazer comandos indevidos no banco de dados.</t>
  </si>
  <si>
    <t>Univem &amp; UFSCar</t>
  </si>
  <si>
    <t>Mestrado em Ciência da Computação</t>
  </si>
  <si>
    <t>Engenheiro de Software</t>
  </si>
  <si>
    <t>JavaScript, SQL, Java, Python, PHP, C++, C, Rust, Kotlin, bash, Ansible, TypeScript</t>
  </si>
  <si>
    <t>SQLInjection</t>
  </si>
  <si>
    <t>Quando o sistema não trata as entradas do usuário, permitindo que ele execute códigos SQL</t>
  </si>
  <si>
    <t>Sim. Assistente de suporte técnico em uma empresa de hospedagem de sites</t>
  </si>
  <si>
    <t>JavaScript, SQL, Java, C#, PHP</t>
  </si>
  <si>
    <t>Unifai</t>
  </si>
  <si>
    <t>Tecnologia em Processamento de Dados</t>
  </si>
  <si>
    <t>Sim, eles acham brechas no seu código para invadir através de alguma falha no select</t>
  </si>
  <si>
    <t>Validação e sanitização de entrada de dados., Monitoramento de logs.</t>
  </si>
  <si>
    <t xml:space="preserve">Fiap </t>
  </si>
  <si>
    <t>Desenvolvedor de sistema</t>
  </si>
  <si>
    <t>Acho que a senha será mostrada na tela</t>
  </si>
  <si>
    <t xml:space="preserve">Mesma coisa, senha na tela </t>
  </si>
  <si>
    <t xml:space="preserve"> Instituto Federal de Educação, Ciência e Tecnologia de Pernambuco (IFPE)</t>
  </si>
  <si>
    <t>Licenciatura em Computação</t>
  </si>
  <si>
    <t>Professor de informática. Mas já atuei com suporte e programação.</t>
  </si>
  <si>
    <t>Acredito que criar uma conexão dentro da função login seja um erro, o correto seria criar uma conexão em outro local.</t>
  </si>
  <si>
    <t>Não tenho proficiência necessária em Java para responder essa questão.</t>
  </si>
  <si>
    <t xml:space="preserve">Injeção de SQL é um método para tentar derrubar um sistema através de comandos SQL a partir de possíveis falhas do mesmo. </t>
  </si>
  <si>
    <t>Suporte n2</t>
  </si>
  <si>
    <t>SQL, Java, C#, C++, C</t>
  </si>
  <si>
    <t>JavaScript, Java, PHP, C, VBA</t>
  </si>
  <si>
    <t>FTDS</t>
  </si>
  <si>
    <t>SQL, Java, Python, COBOL</t>
  </si>
  <si>
    <t>O valor de user trás consigo a senha, então se tiver aceso a variavel, é possível descobrir a senha de qualquer user</t>
  </si>
  <si>
    <t>SQL, C#, COBOL</t>
  </si>
  <si>
    <t>Estácio de Sá</t>
  </si>
  <si>
    <t>Desenvolvedor Junior</t>
  </si>
  <si>
    <t>JavaScript, SQL, C#, Groovy</t>
  </si>
  <si>
    <t>Eu tenho uma suspeita que é uma vulnerabilidade de sistema, aonde a pessoa pode fazer um dumping do banco de dados da empresa , por uma simples caixa de texto em um formulário.</t>
  </si>
  <si>
    <t>Utilização de gerenciador de senhas., Política de acesso mínimo necessário ao banco de dados., Utilização de firewalls de aplicativos web (WAF).</t>
  </si>
  <si>
    <t xml:space="preserve">Analise e Desenvolvimento de sistemas </t>
  </si>
  <si>
    <t>Sou iniciante. Não dou conta disso ainda nao</t>
  </si>
  <si>
    <t>Sei nao</t>
  </si>
  <si>
    <t>USP-SP</t>
  </si>
  <si>
    <t>Bacharelado em Física, duas matérias de programacao</t>
  </si>
  <si>
    <t>Sim, desenvolvedor pleno</t>
  </si>
  <si>
    <t>O banco de dados possui a senha do usuario</t>
  </si>
  <si>
    <t>Validação e sanitização de entrada de dados., Utilização de procedimentos armazenados (stored procedures)., Monitoramento de logs.</t>
  </si>
  <si>
    <t xml:space="preserve">Impacta Tecnologia </t>
  </si>
  <si>
    <t xml:space="preserve">Analista desenvolvedor sênior </t>
  </si>
  <si>
    <t>JavaScript, SQL, Python, PHP, ASP</t>
  </si>
  <si>
    <t xml:space="preserve">Sim. Nenhuma criptografia de senha. </t>
  </si>
  <si>
    <t xml:space="preserve">Sim. Método para executar SQL no sistema através de scapes nos inputs de sistema </t>
  </si>
  <si>
    <t>Udemy</t>
  </si>
  <si>
    <t>Desenvolvimento web Completo</t>
  </si>
  <si>
    <t>Sim, Desenvolvedor, Diretoria de Infraestruturas de tecnologia PMERj</t>
  </si>
  <si>
    <t>UNIFACS, DNC, UDEMY, YOUTUBE</t>
  </si>
  <si>
    <t>Sistemas de Informação, Ciencia de Dados nos dois primeiros</t>
  </si>
  <si>
    <t>Sim, Analista de Tecnologia da Informação</t>
  </si>
  <si>
    <t>JavaScript, SQL, Java, Python, C#, PHP, ASP</t>
  </si>
  <si>
    <t>Sim, a query abre espaço para um ataque de sql injection</t>
  </si>
  <si>
    <t>Sim, SQL injection é um ataque feito por racker, sendo capaz de inserir novos parametros à consulta, feita com a finalidade de driblar a segurança do sistema e conseguir acesso não autorizado ou alterar resultados de uma consulta.</t>
  </si>
  <si>
    <t>Validação e sanitização de entrada de dados., Utilização de instruções preparadas (prepared statements)., Utilização de procedimentos armazenados (stored procedures)., Política de acesso mínimo necessário ao banco de dados., Utilização de firewalls de aplicativos web (WAF).</t>
  </si>
  <si>
    <t>ETEC/FATEC</t>
  </si>
  <si>
    <t>Analista de Sistemas</t>
  </si>
  <si>
    <t>JavaScript, SQL, C#</t>
  </si>
  <si>
    <t>É uma forma de tentar executar código não autorizado em bancos de dados, através de campos acessíveis na aplicação.</t>
  </si>
  <si>
    <t>Validação e sanitização de entrada de dados., Utilização de procedimentos armazenados (stored procedures)., Política de acesso mínimo necessário ao banco de dados.</t>
  </si>
  <si>
    <t>Estácio</t>
  </si>
  <si>
    <t>Microlins</t>
  </si>
  <si>
    <t>Programador Avançado</t>
  </si>
  <si>
    <t>Sim, há um problema significativo de segurança no trecho de código fornecido. Este código está vulnerável a ataques de injeção de SQL. No momento, o código constrói a consulta SQL diretamente incorporando os valores de "username" e "password"na string de consulta. Isso abre uma brecha para ataques de SQL injection.</t>
  </si>
  <si>
    <t xml:space="preserve">
O código fornecido está vulnerável a ataques de injeção de SQL, semelhante ao problema discutido no exemplo Python. O trecho de código constrói a consulta SQL diretamente incorporando os valores de username e password na string de consulta, o que pode permitir ataques de injeção de SQL.
Um invasor pode explorar essa vulnerabilidade inserindo strings maliciosas como parte do username ou password. Por exemplo, se o usuário inserir ' OR '1'='1 como senha, a consulta SQL resultante será:
sql
Copy code
SELECT * FROM users WHERE username = 'algum-usuario' AND password = '' OR '1'='1'
Isso também levará a uma correspondência positiva, concedendo acesso indevido.</t>
  </si>
  <si>
    <t>Sim.
Injeção de SQL é uma técnica de ataque na qual um invasor insere código SQL malicioso em uma consulta, geralmente por meio de campos de entrada de dados de um aplicativo, como formulários web ou parâmetros de URL. O objetivo é enganar o sistema para que execute comandos SQL não intencionais.
Por exemplo, se um aplicativo não valida corretamente a entrada do usuário e constrói consultas SQL concatenando strings, um invasor pode inserir código SQL adicional para manipular o comportamento da consulta. Isso pode levar a ações não autorizadas, como leitura, modificação ou exclusão de dados no banco de dados.</t>
  </si>
  <si>
    <t>Analise e Desenvolvimento de sistemaa</t>
  </si>
  <si>
    <t>Sistemas interno da empresa</t>
  </si>
  <si>
    <t>unip</t>
  </si>
  <si>
    <t>analise e desenvolvimento de sistemas</t>
  </si>
  <si>
    <t>auxiliar de t.i</t>
  </si>
  <si>
    <t>JavaScript, Java, Python, C#, C</t>
  </si>
  <si>
    <t>nao</t>
  </si>
  <si>
    <t xml:space="preserve">UFMA </t>
  </si>
  <si>
    <t xml:space="preserve">Engenharia da computação </t>
  </si>
  <si>
    <t>SQL, Java, Python, C, C</t>
  </si>
  <si>
    <t>Monitor</t>
  </si>
  <si>
    <t xml:space="preserve">Estácio </t>
  </si>
  <si>
    <t xml:space="preserve">Sim, auxiliar de informática </t>
  </si>
  <si>
    <t>Fatec Praia Grande</t>
  </si>
  <si>
    <t>Apenas o estágio</t>
  </si>
  <si>
    <t xml:space="preserve">Não sei dizer </t>
  </si>
  <si>
    <t>Uniftec</t>
  </si>
  <si>
    <t>sim, na injeção de sql</t>
  </si>
  <si>
    <t>sim, na injeção do sql</t>
  </si>
  <si>
    <t>são vulnerabilidades de segurança onde são inseridas instruções sql</t>
  </si>
  <si>
    <t>Validação e sanitização de entrada de dados., Política de acesso mínimo necessário ao banco de dados., Utilização de firewalls de aplicativos web (WAF)., Monitoramento de logs.</t>
  </si>
  <si>
    <t>Fatec Jundiaí</t>
  </si>
  <si>
    <t xml:space="preserve">Informamatica para gestão de negócios </t>
  </si>
  <si>
    <t>JavaScript, SQL, Java, Python, C#, PHP, C++, C</t>
  </si>
  <si>
    <t>Utilização de instruções preparadas (prepared statements)., Monitoramento de logs.</t>
  </si>
  <si>
    <t>Piaget</t>
  </si>
  <si>
    <t>Engenharia Sistemas Informaticos</t>
  </si>
  <si>
    <t>Programador</t>
  </si>
  <si>
    <t xml:space="preserve">  String query = "SELECT * FROM users WHERE username = '" + username + "' AND password = '" + password + "'"; esta concatenando os valores diretamente tornando o vulneravel</t>
  </si>
  <si>
    <t>a pergunta anterior é um bom exemplo de como sofrer um injeção</t>
  </si>
  <si>
    <t>Utilização de instruções preparadas (prepared statements).</t>
  </si>
  <si>
    <t>Programadora</t>
  </si>
  <si>
    <t>JavaScript, SQL, Python, ASP, COBOL</t>
  </si>
  <si>
    <t>Não está sanitizado corretamente, dá para fazer injeção de sql.</t>
  </si>
  <si>
    <t>Sim, quando um código não sanitiza os campos corretamente e deixa vulnerável a inserir códigos de sql que não foram planejados pelo programador.</t>
  </si>
  <si>
    <t>nenhum curso</t>
  </si>
  <si>
    <t>curso livre</t>
  </si>
  <si>
    <t>curso citado não existe na instituição citada</t>
  </si>
  <si>
    <t>USJT</t>
  </si>
  <si>
    <t>etec</t>
  </si>
  <si>
    <t>USP</t>
  </si>
  <si>
    <t>IFPE</t>
  </si>
  <si>
    <t>Impacta</t>
  </si>
  <si>
    <t>Não especificou</t>
  </si>
  <si>
    <t>Coursera</t>
  </si>
  <si>
    <t>Uniesp</t>
  </si>
  <si>
    <t>UNIFACS</t>
  </si>
  <si>
    <t>PUCRS</t>
  </si>
  <si>
    <t xml:space="preserve"> UFSCar</t>
  </si>
  <si>
    <t>programador</t>
  </si>
  <si>
    <t>Analista de dados</t>
  </si>
  <si>
    <t>Arquiteto de negócios</t>
  </si>
  <si>
    <t>analista de sistemas</t>
  </si>
  <si>
    <t>Professor de informática</t>
  </si>
  <si>
    <t>técnico de informática.</t>
  </si>
  <si>
    <t>QA</t>
  </si>
  <si>
    <t>Cientista de Dados</t>
  </si>
  <si>
    <t>DevOps</t>
  </si>
  <si>
    <t>Técnico de telecomunicações</t>
  </si>
  <si>
    <t>Analista SRE</t>
  </si>
  <si>
    <t>Analista de Tecnologia da Informação</t>
  </si>
  <si>
    <t>PHP</t>
  </si>
  <si>
    <t>técnico em telecomunicações e redes</t>
  </si>
  <si>
    <t xml:space="preserve">segurança public </t>
  </si>
  <si>
    <t>monitor</t>
  </si>
  <si>
    <t>não especificou</t>
  </si>
  <si>
    <t>C#</t>
  </si>
  <si>
    <t>Java,</t>
  </si>
  <si>
    <t>C,</t>
  </si>
  <si>
    <t>Pascal</t>
  </si>
  <si>
    <t>ASP</t>
  </si>
  <si>
    <t>COBOL</t>
  </si>
  <si>
    <t>C++</t>
  </si>
  <si>
    <t>Delphi</t>
  </si>
  <si>
    <t>VB6,</t>
  </si>
  <si>
    <t xml:space="preserve"> R,</t>
  </si>
  <si>
    <t>Assembler</t>
  </si>
  <si>
    <t>Ladder</t>
  </si>
  <si>
    <t>AutoLisp</t>
  </si>
  <si>
    <t>Bash</t>
  </si>
  <si>
    <t>Perl</t>
  </si>
  <si>
    <t>Apex</t>
  </si>
  <si>
    <t>Vuejs</t>
  </si>
  <si>
    <t>VB,</t>
  </si>
  <si>
    <t>VBA,</t>
  </si>
  <si>
    <t>VFP,</t>
  </si>
  <si>
    <t>BASIC</t>
  </si>
  <si>
    <t>REACT</t>
  </si>
  <si>
    <t>Processing</t>
  </si>
  <si>
    <t>Rust</t>
  </si>
  <si>
    <t>TypeScript</t>
  </si>
  <si>
    <t>Ansible,</t>
  </si>
  <si>
    <t>Kotlin</t>
  </si>
  <si>
    <t>Identificou corretamente?</t>
  </si>
  <si>
    <t>Identificou corretamente o erro.</t>
  </si>
  <si>
    <t>Usuário não identificou o erro de haver vunerabilidades que permitam injeção de SQL no código</t>
  </si>
  <si>
    <t>Identificou erro que leva a injeção de sql?</t>
  </si>
  <si>
    <t>Row Labels</t>
  </si>
  <si>
    <t>(blank)</t>
  </si>
  <si>
    <t>Grand Total</t>
  </si>
  <si>
    <t>Count of #VALUE!</t>
  </si>
  <si>
    <t>curso</t>
  </si>
  <si>
    <t>Count of curso</t>
  </si>
  <si>
    <t>Foi programador?</t>
  </si>
  <si>
    <t>já foi programador</t>
  </si>
  <si>
    <t>Count of Foi programador?</t>
  </si>
  <si>
    <t>Emprego atual</t>
  </si>
  <si>
    <t>Count of Emprego atual</t>
  </si>
  <si>
    <t>Emprego anterior</t>
  </si>
  <si>
    <t>Count of Emprego anterior</t>
  </si>
  <si>
    <t>Count of Caso trabalhe ou tenha trabalhado na área de tecnologia, o porte da empresa em que trabalha ou trabalhou era de:</t>
  </si>
  <si>
    <t>Linguagens</t>
  </si>
  <si>
    <t>Count of Identificou corretamente?</t>
  </si>
  <si>
    <t>Count of Identificou erro que leva a injeção de sql?</t>
  </si>
  <si>
    <t>Acertou mínimamente definição de SQLi</t>
  </si>
  <si>
    <t>Count of Acertou mínimamente definição de SQLi</t>
  </si>
  <si>
    <t>Em estudos por conta própria</t>
  </si>
  <si>
    <t>Na faculdade ou algum curso que realizei</t>
  </si>
  <si>
    <t>No trabalho</t>
  </si>
  <si>
    <t>Validação e sanitização de entrada de dados</t>
  </si>
  <si>
    <t>Política de acesso mínimo necessário ao banco de dados</t>
  </si>
  <si>
    <t>Monitoramento de logs</t>
  </si>
  <si>
    <t>Utilização de instruções preparadas (prepared statements)</t>
  </si>
  <si>
    <t>Utilização de “with (nolock)” em seleções no banco de dados</t>
  </si>
  <si>
    <t>Utilização de listas brancas (whitelisting)</t>
  </si>
  <si>
    <t>Utilização de procedimentos armazenados (stored procedures)</t>
  </si>
  <si>
    <t>Utilização de gerenciador de senhas</t>
  </si>
  <si>
    <t>Utilização de firewalls de aplicativos web (WAF)</t>
  </si>
  <si>
    <t>Nota (máximo 7)</t>
  </si>
  <si>
    <t>Count of Nota (máximo 7)</t>
  </si>
  <si>
    <t>Count of Você diria que sabe como sanitizar campos e como usar prepared statements na linguagem que você mais programa?</t>
  </si>
  <si>
    <t>Count of Você estuda ou já estudou em algum curso sobre programação?</t>
  </si>
  <si>
    <t>Nenhum curso</t>
  </si>
  <si>
    <t>Curso livre ou bootcamp</t>
  </si>
  <si>
    <t>Curso citado não existe na instituição citada</t>
  </si>
  <si>
    <t xml:space="preserve">Ciência da computação </t>
  </si>
  <si>
    <t>Analista de sistemas</t>
  </si>
  <si>
    <t>Desenvolvedor</t>
  </si>
  <si>
    <t>Não possui emprego relacionado ligado à área de tecnologia</t>
  </si>
  <si>
    <t xml:space="preserve">Atualmente, você tem algum trabalho ligado à área de tecnologia? Se sim, qual o seu cargo atual? </t>
  </si>
  <si>
    <t>Porte da empresa em que trabalha ou tenha trabalhado na área de tecnologia</t>
  </si>
  <si>
    <t>Linguagem</t>
  </si>
  <si>
    <t>Número de respostas:</t>
  </si>
  <si>
    <t>VBA</t>
  </si>
  <si>
    <t xml:space="preserve"> R</t>
  </si>
  <si>
    <t>VB6</t>
  </si>
  <si>
    <t>VB</t>
  </si>
  <si>
    <t>VFP</t>
  </si>
  <si>
    <t>Ansible</t>
  </si>
  <si>
    <t>Todas as respostas</t>
  </si>
  <si>
    <t>Conseguiu identificar corretamente.</t>
  </si>
  <si>
    <t>Não conseguiu identificar corretamente.</t>
  </si>
  <si>
    <t xml:space="preserve"> </t>
  </si>
  <si>
    <t>Count of No trabalho</t>
  </si>
  <si>
    <t>Apenas as pessoas que deram uma definição correta sobre SQLi</t>
  </si>
  <si>
    <t>Pessoas que responderam a entrevista</t>
  </si>
  <si>
    <t>Nunca ouviram falar sobre SQLi</t>
  </si>
  <si>
    <t>Nota</t>
  </si>
  <si>
    <t>Quantidade de pessoas</t>
  </si>
  <si>
    <t>Não respondeu.</t>
  </si>
  <si>
    <t>Mesmo filtrando as respotas dessa terceira pergunta por apenas aqueles que antes responderam que trabalham ou já trabalharam como desenvolvedor, ainda assim a maior parte respondeu que não sabe (31%) ou acha que sim, mas não tem certeza (26%).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</si>
</sst>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5" x14ac:knownFonts="1">
    <font>
      <sz val="10"/>
      <color rgb="FF000000"/>
      <name val="Arial"/>
      <scheme val="minor"/>
    </font>
    <font>
      <sz val="10"/>
      <color theme="1"/>
      <name val="Arial"/>
      <family val="2"/>
      <scheme val="minor"/>
    </font>
    <font>
      <u/>
      <sz val="10"/>
      <color rgb="FF0000FF"/>
      <name val="Arial"/>
      <family val="2"/>
    </font>
    <font>
      <sz val="10"/>
      <color rgb="FF000000"/>
      <name val="Arial"/>
      <family val="2"/>
      <scheme val="minor"/>
    </font>
    <font>
      <sz val="10"/>
      <color rgb="FF000000"/>
      <name val="Arial"/>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18">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applyAlignment="1"/>
    <xf numFmtId="0" fontId="1" fillId="0" borderId="0" xfId="0" applyFont="1" applyAlignment="1">
      <alignment wrapText="1"/>
    </xf>
    <xf numFmtId="0" fontId="0" fillId="0" borderId="0" xfId="0" applyFont="1" applyAlignment="1">
      <alignment wrapText="1"/>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9" fontId="0" fillId="0" borderId="0" xfId="1" applyFont="1" applyAlignment="1"/>
    <xf numFmtId="10" fontId="0" fillId="0" borderId="0" xfId="1" applyNumberFormat="1" applyFont="1" applyAlignment="1"/>
    <xf numFmtId="0" fontId="0" fillId="2" borderId="0" xfId="0" applyFont="1" applyFill="1" applyAlignment="1"/>
    <xf numFmtId="0" fontId="3" fillId="0" borderId="0" xfId="0" applyFont="1" applyAlignment="1">
      <alignment horizontal="left"/>
    </xf>
    <xf numFmtId="10" fontId="0" fillId="0" borderId="0" xfId="0" applyNumberFormat="1" applyFont="1" applyAlignment="1"/>
    <xf numFmtId="0" fontId="3" fillId="0" borderId="0" xfId="0" applyFont="1" applyAlignment="1">
      <alignment horizontal="center"/>
    </xf>
    <xf numFmtId="9" fontId="0" fillId="0" borderId="0" xfId="1" applyNumberFormat="1" applyFont="1" applyAlignment="1"/>
  </cellXfs>
  <cellStyles count="2">
    <cellStyle name="Normal" xfId="0" builtinId="0"/>
    <cellStyle name="Percent" xfId="1" builtinId="5"/>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10" Type="http://schemas.openxmlformats.org/officeDocument/2006/relationships/pivotCacheDefinition" Target="pivotCache/pivotCacheDefinition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Onde você ouviu falar sobre injeção de SQL?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Sheet3!$BB$13</c:f>
              <c:strCache>
                <c:ptCount val="1"/>
                <c:pt idx="0">
                  <c:v>Pessoas que responderam a entrevista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Sheet3!$BA$14:$BA$17</c:f>
              <c:strCache>
                <c:ptCount val="4"/>
                <c:pt idx="0">
                  <c:v>Em estudos por conta própria</c:v>
                </c:pt>
                <c:pt idx="1">
                  <c:v>Na faculdade ou algum curso que realizei</c:v>
                </c:pt>
                <c:pt idx="2">
                  <c:v>No trabalho</c:v>
                </c:pt>
                <c:pt idx="3">
                  <c:v>Nunca ouviram falar sobre SQLi</c:v>
                </c:pt>
              </c:strCache>
            </c:strRef>
          </c:cat>
          <c:val>
            <c:numRef>
              <c:f>Sheet3!$BB$14:$BB$17</c:f>
              <c:numCache>
                <c:formatCode>General</c:formatCode>
                <c:ptCount val="4"/>
                <c:pt idx="0">
                  <c:v>44</c:v>
                </c:pt>
                <c:pt idx="1">
                  <c:v>42</c:v>
                </c:pt>
                <c:pt idx="2">
                  <c:v>27</c:v>
                </c:pt>
                <c:pt idx="3">
                  <c:v>32</c:v>
                </c:pt>
              </c:numCache>
            </c:numRef>
          </c:val>
        </c:ser>
        <c:ser>
          <c:idx val="1"/>
          <c:order val="1"/>
          <c:tx>
            <c:strRef>
              <c:f>Sheet3!$BC$13</c:f>
              <c:strCache>
                <c:ptCount val="1"/>
                <c:pt idx="0">
                  <c:v>Apenas as pessoas que deram uma definição correta sobre SQLi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Sheet3!$BA$14:$BA$17</c:f>
              <c:strCache>
                <c:ptCount val="4"/>
                <c:pt idx="0">
                  <c:v>Em estudos por conta própria</c:v>
                </c:pt>
                <c:pt idx="1">
                  <c:v>Na faculdade ou algum curso que realizei</c:v>
                </c:pt>
                <c:pt idx="2">
                  <c:v>No trabalho</c:v>
                </c:pt>
                <c:pt idx="3">
                  <c:v>Nunca ouviram falar sobre SQLi</c:v>
                </c:pt>
              </c:strCache>
            </c:strRef>
          </c:cat>
          <c:val>
            <c:numRef>
              <c:f>Sheet3!$BC$14:$BC$17</c:f>
              <c:numCache>
                <c:formatCode>General</c:formatCode>
                <c:ptCount val="4"/>
                <c:pt idx="0">
                  <c:v>28</c:v>
                </c:pt>
                <c:pt idx="1">
                  <c:v>25</c:v>
                </c:pt>
                <c:pt idx="2">
                  <c:v>18</c:v>
                </c:pt>
                <c:pt idx="3">
                  <c:v>0</c:v>
                </c:pt>
              </c:numCache>
            </c:numRef>
          </c:val>
        </c:ser>
        <c:dLbls>
          <c:showLegendKey val="0"/>
          <c:showVal val="1"/>
          <c:showCatName val="0"/>
          <c:showSerName val="0"/>
          <c:showPercent val="0"/>
          <c:showBubbleSize val="0"/>
        </c:dLbls>
        <c:gapWidth val="150"/>
        <c:overlap val="-25"/>
        <c:axId val="-359965952"/>
        <c:axId val="-359963776"/>
      </c:barChart>
      <c:catAx>
        <c:axId val="-35996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9963776"/>
        <c:crosses val="autoZero"/>
        <c:auto val="1"/>
        <c:lblAlgn val="ctr"/>
        <c:lblOffset val="100"/>
        <c:noMultiLvlLbl val="0"/>
      </c:catAx>
      <c:valAx>
        <c:axId val="-359963776"/>
        <c:scaling>
          <c:orientation val="minMax"/>
        </c:scaling>
        <c:delete val="1"/>
        <c:axPos val="l"/>
        <c:numFmt formatCode="General" sourceLinked="1"/>
        <c:majorTickMark val="none"/>
        <c:minorTickMark val="none"/>
        <c:tickLblPos val="nextTo"/>
        <c:crossAx val="-35996595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pt-BR" sz="1800" b="0" i="0" baseline="0">
                <a:effectLst/>
              </a:rPr>
              <a:t>Você diria que sabe como sanitizar campos e como usar prepared statements na linguagem que você mais programa? (Filtrado por apenas quem já trabalhou como desenvolvedor)</a:t>
            </a:r>
            <a:endParaRPr lang="pt-BR">
              <a:effectLst/>
            </a:endParaRPr>
          </a:p>
        </c:rich>
      </c:tx>
      <c:layout/>
      <c:overlay val="0"/>
      <c:spPr>
        <a:noFill/>
        <a:ln>
          <a:no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8764277939827118"/>
          <c:y val="0.322956089411017"/>
          <c:w val="0.31936665583050317"/>
          <c:h val="0.61282761157149501"/>
        </c:manualLayout>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Sheet2!$F$60:$F$62</c:f>
              <c:strCache>
                <c:ptCount val="3"/>
                <c:pt idx="0">
                  <c:v>Acho que sim, mas não tenho certeza.</c:v>
                </c:pt>
                <c:pt idx="1">
                  <c:v>Não sei.</c:v>
                </c:pt>
                <c:pt idx="2">
                  <c:v>Sei e estou acostumado a realizar isso.</c:v>
                </c:pt>
              </c:strCache>
            </c:strRef>
          </c:cat>
          <c:val>
            <c:numRef>
              <c:f>Sheet2!$G$60:$G$62</c:f>
              <c:numCache>
                <c:formatCode>0%</c:formatCode>
                <c:ptCount val="3"/>
                <c:pt idx="0">
                  <c:v>0.25641025641025639</c:v>
                </c:pt>
                <c:pt idx="1">
                  <c:v>0.30769230769230771</c:v>
                </c:pt>
                <c:pt idx="2">
                  <c:v>0.4358974358974359</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644939049354107"/>
          <c:y val="0.50667751043015874"/>
          <c:w val="0.39298257633670358"/>
          <c:h val="0.229314993321558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pt-BR"/>
              <a:t>Caso haja, qual curso foi realizado nessa instituição?</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pt-BR"/>
        </a:p>
      </c:txPr>
    </c:title>
    <c:autoTitleDeleted val="0"/>
    <c:plotArea>
      <c:layout>
        <c:manualLayout>
          <c:layoutTarget val="inner"/>
          <c:xMode val="edge"/>
          <c:yMode val="edge"/>
          <c:x val="7.7811676991877965E-2"/>
          <c:y val="0.15281154512114442"/>
          <c:w val="0.38722499389082582"/>
          <c:h val="0.74907851775269974"/>
        </c:manualLayout>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Sheet1!$I$22:$I$35</c:f>
              <c:strCache>
                <c:ptCount val="14"/>
                <c:pt idx="0">
                  <c:v>Análise e Desenvolvimento de Sistemas</c:v>
                </c:pt>
                <c:pt idx="1">
                  <c:v>Bacharel em tecnologia da informação </c:v>
                </c:pt>
                <c:pt idx="2">
                  <c:v>Bacharelado em Física, duas matérias de programacao</c:v>
                </c:pt>
                <c:pt idx="3">
                  <c:v>Ciência da computação </c:v>
                </c:pt>
                <c:pt idx="4">
                  <c:v>Curso citado não existe na instituição citada</c:v>
                </c:pt>
                <c:pt idx="5">
                  <c:v>Curso livre ou bootcamp</c:v>
                </c:pt>
                <c:pt idx="6">
                  <c:v>Engenharia da computação </c:v>
                </c:pt>
                <c:pt idx="7">
                  <c:v>Engenharia Informática</c:v>
                </c:pt>
                <c:pt idx="8">
                  <c:v>Engenharia Sistemas Informaticos</c:v>
                </c:pt>
                <c:pt idx="9">
                  <c:v>Licenciatura em Computação</c:v>
                </c:pt>
                <c:pt idx="10">
                  <c:v>Nenhum curso</c:v>
                </c:pt>
                <c:pt idx="11">
                  <c:v>Sistemas de Informação</c:v>
                </c:pt>
                <c:pt idx="12">
                  <c:v>Técnico em Informática</c:v>
                </c:pt>
                <c:pt idx="13">
                  <c:v>Tecnologia em Processamento de Dados</c:v>
                </c:pt>
              </c:strCache>
            </c:strRef>
          </c:cat>
          <c:val>
            <c:numRef>
              <c:f>Sheet1!$J$22:$J$35</c:f>
              <c:numCache>
                <c:formatCode>0%</c:formatCode>
                <c:ptCount val="14"/>
                <c:pt idx="0">
                  <c:v>0.59</c:v>
                </c:pt>
                <c:pt idx="1">
                  <c:v>0.01</c:v>
                </c:pt>
                <c:pt idx="2">
                  <c:v>0.01</c:v>
                </c:pt>
                <c:pt idx="3">
                  <c:v>0.06</c:v>
                </c:pt>
                <c:pt idx="4">
                  <c:v>0.01</c:v>
                </c:pt>
                <c:pt idx="5">
                  <c:v>0.14000000000000001</c:v>
                </c:pt>
                <c:pt idx="6">
                  <c:v>0.01</c:v>
                </c:pt>
                <c:pt idx="7">
                  <c:v>0.01</c:v>
                </c:pt>
                <c:pt idx="8">
                  <c:v>0.01</c:v>
                </c:pt>
                <c:pt idx="9">
                  <c:v>0.01</c:v>
                </c:pt>
                <c:pt idx="10">
                  <c:v>0.06</c:v>
                </c:pt>
                <c:pt idx="11">
                  <c:v>0.03</c:v>
                </c:pt>
                <c:pt idx="12">
                  <c:v>0.04</c:v>
                </c:pt>
                <c:pt idx="13">
                  <c:v>0.01</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5521816764229539"/>
          <c:y val="0.13799870934492423"/>
          <c:w val="0.37110081535081685"/>
          <c:h val="0.843066381765036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pt-BR"/>
              <a:t>Atualmente, você tem algum trabalho ligado à área de tecnologia? Se sim, qual o seu cargo atual?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pt-BR"/>
        </a:p>
      </c:txPr>
    </c:title>
    <c:autoTitleDeleted val="0"/>
    <c:plotArea>
      <c:layout>
        <c:manualLayout>
          <c:layoutTarget val="inner"/>
          <c:xMode val="edge"/>
          <c:yMode val="edge"/>
          <c:x val="0.24703037694736607"/>
          <c:y val="0.13264732733797907"/>
          <c:w val="0.53289735470774968"/>
          <c:h val="0.53289742629727954"/>
        </c:manualLayout>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Sheet1!$T$24:$T$41</c:f>
              <c:strCache>
                <c:ptCount val="18"/>
                <c:pt idx="0">
                  <c:v>Analista de dados</c:v>
                </c:pt>
                <c:pt idx="1">
                  <c:v>Analista de Implantação</c:v>
                </c:pt>
                <c:pt idx="2">
                  <c:v>Analista de sistemas</c:v>
                </c:pt>
                <c:pt idx="3">
                  <c:v>Analista de suporte</c:v>
                </c:pt>
                <c:pt idx="4">
                  <c:v>Analista de Tecnologia da Informação</c:v>
                </c:pt>
                <c:pt idx="5">
                  <c:v>Analista SRE</c:v>
                </c:pt>
                <c:pt idx="6">
                  <c:v>Arquiteto de negócios</c:v>
                </c:pt>
                <c:pt idx="7">
                  <c:v>Cientista de Dados</c:v>
                </c:pt>
                <c:pt idx="8">
                  <c:v>Consultor</c:v>
                </c:pt>
                <c:pt idx="9">
                  <c:v>Coordenadora de BI</c:v>
                </c:pt>
                <c:pt idx="10">
                  <c:v>DevOps</c:v>
                </c:pt>
                <c:pt idx="11">
                  <c:v>Professor de informática</c:v>
                </c:pt>
                <c:pt idx="12">
                  <c:v>Desenvolvedor</c:v>
                </c:pt>
                <c:pt idx="13">
                  <c:v>QA</c:v>
                </c:pt>
                <c:pt idx="14">
                  <c:v>Técnico de celular </c:v>
                </c:pt>
                <c:pt idx="15">
                  <c:v>técnico de informática.</c:v>
                </c:pt>
                <c:pt idx="16">
                  <c:v>Técnico de telecomunicações</c:v>
                </c:pt>
                <c:pt idx="17">
                  <c:v>Não possui emprego relacionado ligado à área de tecnologia</c:v>
                </c:pt>
              </c:strCache>
            </c:strRef>
          </c:cat>
          <c:val>
            <c:numRef>
              <c:f>Sheet1!$U$24:$U$41</c:f>
              <c:numCache>
                <c:formatCode>0%</c:formatCode>
                <c:ptCount val="18"/>
                <c:pt idx="0">
                  <c:v>0.03</c:v>
                </c:pt>
                <c:pt idx="1">
                  <c:v>0.01</c:v>
                </c:pt>
                <c:pt idx="2">
                  <c:v>0.06</c:v>
                </c:pt>
                <c:pt idx="3">
                  <c:v>0.04</c:v>
                </c:pt>
                <c:pt idx="4">
                  <c:v>0.01</c:v>
                </c:pt>
                <c:pt idx="5">
                  <c:v>0.01</c:v>
                </c:pt>
                <c:pt idx="6">
                  <c:v>0.01</c:v>
                </c:pt>
                <c:pt idx="7">
                  <c:v>0.01</c:v>
                </c:pt>
                <c:pt idx="8">
                  <c:v>0.01</c:v>
                </c:pt>
                <c:pt idx="9">
                  <c:v>0.01</c:v>
                </c:pt>
                <c:pt idx="10">
                  <c:v>0.01</c:v>
                </c:pt>
                <c:pt idx="11">
                  <c:v>0.02</c:v>
                </c:pt>
                <c:pt idx="12">
                  <c:v>0.32</c:v>
                </c:pt>
                <c:pt idx="13">
                  <c:v>0.01</c:v>
                </c:pt>
                <c:pt idx="14">
                  <c:v>0.01</c:v>
                </c:pt>
                <c:pt idx="15">
                  <c:v>0.04</c:v>
                </c:pt>
                <c:pt idx="16">
                  <c:v>0.01</c:v>
                </c:pt>
                <c:pt idx="17">
                  <c:v>0.38</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pt-BR"/>
              <a:t>Porte da empresa em que trabalha ou tenha trabalhou na área de tecnologia</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pt-BR"/>
        </a:p>
      </c:txPr>
    </c:title>
    <c:autoTitleDeleted val="0"/>
    <c:plotArea>
      <c:layout>
        <c:manualLayout>
          <c:layoutTarget val="inner"/>
          <c:xMode val="edge"/>
          <c:yMode val="edge"/>
          <c:x val="9.3435784646102596E-2"/>
          <c:y val="0.24617999373282498"/>
          <c:w val="0.4912892817107285"/>
          <c:h val="0.67185980166371362"/>
        </c:manualLayout>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Sheet1!$AA$4:$AA$8</c15:sqref>
                  </c15:fullRef>
                </c:ext>
              </c:extLst>
              <c:f>Sheet1!$AA$5:$AA$8</c:f>
              <c:strCache>
                <c:ptCount val="4"/>
                <c:pt idx="0">
                  <c:v>10 a 49 colaboradores.</c:v>
                </c:pt>
                <c:pt idx="1">
                  <c:v>50 a 99 colaboradores.</c:v>
                </c:pt>
                <c:pt idx="2">
                  <c:v>até 9 colaboradores.</c:v>
                </c:pt>
                <c:pt idx="3">
                  <c:v>mais de 100 colaboradores.</c:v>
                </c:pt>
              </c:strCache>
            </c:strRef>
          </c:cat>
          <c:val>
            <c:numRef>
              <c:extLst>
                <c:ext xmlns:c15="http://schemas.microsoft.com/office/drawing/2012/chart" uri="{02D57815-91ED-43cb-92C2-25804820EDAC}">
                  <c15:fullRef>
                    <c15:sqref>Sheet1!$AB$4:$AB$8</c15:sqref>
                  </c15:fullRef>
                </c:ext>
              </c:extLst>
              <c:f>Sheet1!$AB$5:$AB$8</c:f>
              <c:numCache>
                <c:formatCode>0%</c:formatCode>
                <c:ptCount val="4"/>
                <c:pt idx="0">
                  <c:v>0.16666666666666666</c:v>
                </c:pt>
                <c:pt idx="1">
                  <c:v>0.11538461538461539</c:v>
                </c:pt>
                <c:pt idx="2">
                  <c:v>0.17948717948717949</c:v>
                </c:pt>
                <c:pt idx="3">
                  <c:v>0.53846153846153844</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61331791821839998"/>
          <c:y val="0.37346655157430736"/>
          <c:w val="0.35754278695283304"/>
          <c:h val="0.312155407302307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0"/>
          <a:lstStyle/>
          <a:p>
            <a:pPr>
              <a:defRPr sz="1600" b="1" i="0" u="none" strike="noStrike" kern="1200" baseline="0">
                <a:solidFill>
                  <a:srgbClr val="000000"/>
                </a:solidFill>
                <a:latin typeface="+mn-lt"/>
                <a:ea typeface="+mn-ea"/>
                <a:cs typeface="+mn-cs"/>
              </a:defRPr>
            </a:pPr>
            <a:r>
              <a:rPr lang="pt-BR">
                <a:solidFill>
                  <a:srgbClr val="000000"/>
                </a:solidFill>
              </a:rPr>
              <a:t>Você estuda ou já estudou em algum curso sobre programação?</a:t>
            </a:r>
          </a:p>
        </c:rich>
      </c:tx>
      <c:layout>
        <c:manualLayout>
          <c:xMode val="edge"/>
          <c:yMode val="edge"/>
          <c:x val="0.19891992285843191"/>
          <c:y val="1.3283518396104059E-2"/>
        </c:manualLayout>
      </c:layout>
      <c:overlay val="0"/>
      <c:spPr>
        <a:noFill/>
        <a:ln>
          <a:noFill/>
        </a:ln>
        <a:effectLst/>
      </c:spPr>
      <c:txPr>
        <a:bodyPr rot="0" spcFirstLastPara="1" vertOverflow="ellipsis" vert="horz" wrap="square" anchor="t" anchorCtr="0"/>
        <a:lstStyle/>
        <a:p>
          <a:pPr>
            <a:defRPr sz="1600" b="1" i="0" u="none" strike="noStrike" kern="1200" baseline="0">
              <a:solidFill>
                <a:srgbClr val="000000"/>
              </a:solidFill>
              <a:latin typeface="+mn-lt"/>
              <a:ea typeface="+mn-ea"/>
              <a:cs typeface="+mn-cs"/>
            </a:defRPr>
          </a:pPr>
          <a:endParaRPr lang="pt-BR"/>
        </a:p>
      </c:txPr>
    </c:title>
    <c:autoTitleDeleted val="0"/>
    <c:plotArea>
      <c:layout>
        <c:manualLayout>
          <c:layoutTarget val="inner"/>
          <c:xMode val="edge"/>
          <c:yMode val="edge"/>
          <c:x val="3.9046304678397856E-2"/>
          <c:y val="0.1563621777439356"/>
          <c:w val="0.41499318399153595"/>
          <c:h val="0.80001166230158394"/>
        </c:manualLayout>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dLbl>
              <c:idx val="3"/>
              <c:layout/>
              <c:showLegendKey val="0"/>
              <c:showVal val="1"/>
              <c:showCatName val="0"/>
              <c:showSerName val="0"/>
              <c:showPercent val="0"/>
              <c:showBubbleSize val="0"/>
              <c:extLst>
                <c:ext xmlns:c15="http://schemas.microsoft.com/office/drawing/2012/chart" uri="{CE6537A1-D6FC-4f65-9D91-7224C49458BB}">
                  <c15:layout/>
                </c:ext>
              </c:extLst>
            </c:dLbl>
            <c:dLbl>
              <c:idx val="4"/>
              <c:layout/>
              <c:showLegendKey val="0"/>
              <c:showVal val="1"/>
              <c:showCatName val="0"/>
              <c:showSerName val="0"/>
              <c:showPercent val="0"/>
              <c:showBubbleSize val="0"/>
              <c:extLst>
                <c:ext xmlns:c15="http://schemas.microsoft.com/office/drawing/2012/chart" uri="{CE6537A1-D6FC-4f65-9D91-7224C49458BB}">
                  <c15:layout/>
                </c:ext>
              </c:extLst>
            </c:dLbl>
            <c:dLbl>
              <c:idx val="5"/>
              <c:layout/>
              <c:showLegendKey val="0"/>
              <c:showVal val="1"/>
              <c:showCatName val="0"/>
              <c:showSerName val="0"/>
              <c:showPercent val="0"/>
              <c:showBubbleSize val="0"/>
              <c:extLst>
                <c:ext xmlns:c15="http://schemas.microsoft.com/office/drawing/2012/chart" uri="{CE6537A1-D6FC-4f65-9D91-7224C49458BB}">
                  <c15:layout/>
                </c:ext>
              </c:extLst>
            </c:dLbl>
            <c:dLbl>
              <c:idx val="6"/>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s>
          <c:cat>
            <c:strRef>
              <c:f>Sheet2!$R$24:$R$30</c:f>
              <c:strCache>
                <c:ptCount val="7"/>
                <c:pt idx="0">
                  <c:v>Estudei ou estudo apenas por conta própria, nunca participei de nenhum curso.</c:v>
                </c:pt>
                <c:pt idx="1">
                  <c:v>Sim,  conclui ensino superior em ciências da computação, análise e desenvolvimento de sistemas ou outro curso superior ligado a programação.</c:v>
                </c:pt>
                <c:pt idx="2">
                  <c:v>Sim, conclui um curso livre ou bootcamp de programação.</c:v>
                </c:pt>
                <c:pt idx="3">
                  <c:v>Sim, conclui um técnico em informática ou outro curso técnico ligado a programação.</c:v>
                </c:pt>
                <c:pt idx="4">
                  <c:v>Sim, estou cursando ou cursei e não terminei  um curso livre ou bootcamp de programação.</c:v>
                </c:pt>
                <c:pt idx="5">
                  <c:v>Sim, estou cursando ou cursei e não terminei um ensino superior em ciências da computação, análise e desenvolvimento de sistemas ou outro curso superior ligado a programação.</c:v>
                </c:pt>
                <c:pt idx="6">
                  <c:v>Sim, estou cursando ou cursei e não terminei um técnico em informática ou outro curso técnico ligado a programação.</c:v>
                </c:pt>
              </c:strCache>
            </c:strRef>
          </c:cat>
          <c:val>
            <c:numRef>
              <c:f>Sheet2!$S$24:$S$30</c:f>
              <c:numCache>
                <c:formatCode>0%</c:formatCode>
                <c:ptCount val="7"/>
                <c:pt idx="0">
                  <c:v>0.06</c:v>
                </c:pt>
                <c:pt idx="1">
                  <c:v>0.3</c:v>
                </c:pt>
                <c:pt idx="2">
                  <c:v>0.06</c:v>
                </c:pt>
                <c:pt idx="3">
                  <c:v>0.11</c:v>
                </c:pt>
                <c:pt idx="4">
                  <c:v>0.05</c:v>
                </c:pt>
                <c:pt idx="5">
                  <c:v>0.39</c:v>
                </c:pt>
                <c:pt idx="6">
                  <c:v>0.03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47915107319700068"/>
          <c:y val="0.17887793774061994"/>
          <c:w val="0.50269179390261343"/>
          <c:h val="0.799234100314119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Linguagens em que programa ou já programou</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Sheet2!$B$1</c:f>
              <c:strCache>
                <c:ptCount val="1"/>
                <c:pt idx="0">
                  <c:v>Número de respostas: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Sheet2!$A$2:$A$33</c:f>
              <c:strCache>
                <c:ptCount val="32"/>
                <c:pt idx="0">
                  <c:v>SQL</c:v>
                </c:pt>
                <c:pt idx="1">
                  <c:v>JavaScript</c:v>
                </c:pt>
                <c:pt idx="2">
                  <c:v>Python</c:v>
                </c:pt>
                <c:pt idx="3">
                  <c:v>Java</c:v>
                </c:pt>
                <c:pt idx="4">
                  <c:v>C</c:v>
                </c:pt>
                <c:pt idx="5">
                  <c:v>C#</c:v>
                </c:pt>
                <c:pt idx="6">
                  <c:v>PHP</c:v>
                </c:pt>
                <c:pt idx="7">
                  <c:v>C++</c:v>
                </c:pt>
                <c:pt idx="8">
                  <c:v>COBOL</c:v>
                </c:pt>
                <c:pt idx="9">
                  <c:v>ASP</c:v>
                </c:pt>
                <c:pt idx="10">
                  <c:v>Ruby</c:v>
                </c:pt>
                <c:pt idx="11">
                  <c:v>Pascal</c:v>
                </c:pt>
                <c:pt idx="12">
                  <c:v>Delphi</c:v>
                </c:pt>
                <c:pt idx="13">
                  <c:v>VBA</c:v>
                </c:pt>
                <c:pt idx="14">
                  <c:v> R</c:v>
                </c:pt>
                <c:pt idx="15">
                  <c:v>VB6</c:v>
                </c:pt>
                <c:pt idx="16">
                  <c:v>Bash</c:v>
                </c:pt>
                <c:pt idx="17">
                  <c:v>Apex</c:v>
                </c:pt>
                <c:pt idx="18">
                  <c:v>VB</c:v>
                </c:pt>
                <c:pt idx="19">
                  <c:v>Assembler</c:v>
                </c:pt>
                <c:pt idx="20">
                  <c:v>Ladder</c:v>
                </c:pt>
                <c:pt idx="21">
                  <c:v>AutoLisp</c:v>
                </c:pt>
                <c:pt idx="22">
                  <c:v>Perl</c:v>
                </c:pt>
                <c:pt idx="23">
                  <c:v>Vuejs</c:v>
                </c:pt>
                <c:pt idx="24">
                  <c:v>VFP</c:v>
                </c:pt>
                <c:pt idx="25">
                  <c:v>BASIC</c:v>
                </c:pt>
                <c:pt idx="26">
                  <c:v>REACT</c:v>
                </c:pt>
                <c:pt idx="27">
                  <c:v>Processing</c:v>
                </c:pt>
                <c:pt idx="28">
                  <c:v>Rust</c:v>
                </c:pt>
                <c:pt idx="29">
                  <c:v>TypeScript</c:v>
                </c:pt>
                <c:pt idx="30">
                  <c:v>Ansible</c:v>
                </c:pt>
                <c:pt idx="31">
                  <c:v>Kotlin</c:v>
                </c:pt>
              </c:strCache>
            </c:strRef>
          </c:cat>
          <c:val>
            <c:numRef>
              <c:f>Sheet2!$B$2:$B$33</c:f>
              <c:numCache>
                <c:formatCode>General</c:formatCode>
                <c:ptCount val="32"/>
                <c:pt idx="0">
                  <c:v>74</c:v>
                </c:pt>
                <c:pt idx="1">
                  <c:v>69</c:v>
                </c:pt>
                <c:pt idx="2">
                  <c:v>62</c:v>
                </c:pt>
                <c:pt idx="3">
                  <c:v>56</c:v>
                </c:pt>
                <c:pt idx="4">
                  <c:v>39</c:v>
                </c:pt>
                <c:pt idx="5">
                  <c:v>31</c:v>
                </c:pt>
                <c:pt idx="6">
                  <c:v>28</c:v>
                </c:pt>
                <c:pt idx="7">
                  <c:v>18</c:v>
                </c:pt>
                <c:pt idx="8">
                  <c:v>13</c:v>
                </c:pt>
                <c:pt idx="9">
                  <c:v>8</c:v>
                </c:pt>
                <c:pt idx="10">
                  <c:v>3</c:v>
                </c:pt>
                <c:pt idx="11">
                  <c:v>3</c:v>
                </c:pt>
                <c:pt idx="12">
                  <c:v>3</c:v>
                </c:pt>
                <c:pt idx="13">
                  <c:v>3</c:v>
                </c:pt>
                <c:pt idx="14">
                  <c:v>2</c:v>
                </c:pt>
                <c:pt idx="15">
                  <c:v>2</c:v>
                </c:pt>
                <c:pt idx="16">
                  <c:v>2</c:v>
                </c:pt>
                <c:pt idx="17">
                  <c:v>2</c:v>
                </c:pt>
                <c:pt idx="18">
                  <c:v>2</c:v>
                </c:pt>
                <c:pt idx="19">
                  <c:v>1</c:v>
                </c:pt>
                <c:pt idx="20">
                  <c:v>1</c:v>
                </c:pt>
                <c:pt idx="21">
                  <c:v>1</c:v>
                </c:pt>
                <c:pt idx="22">
                  <c:v>1</c:v>
                </c:pt>
                <c:pt idx="23">
                  <c:v>1</c:v>
                </c:pt>
                <c:pt idx="24">
                  <c:v>1</c:v>
                </c:pt>
                <c:pt idx="25">
                  <c:v>1</c:v>
                </c:pt>
                <c:pt idx="26">
                  <c:v>1</c:v>
                </c:pt>
                <c:pt idx="27">
                  <c:v>1</c:v>
                </c:pt>
                <c:pt idx="28">
                  <c:v>1</c:v>
                </c:pt>
                <c:pt idx="29">
                  <c:v>1</c:v>
                </c:pt>
                <c:pt idx="30">
                  <c:v>1</c:v>
                </c:pt>
                <c:pt idx="31">
                  <c:v>1</c:v>
                </c:pt>
              </c:numCache>
            </c:numRef>
          </c:val>
        </c:ser>
        <c:dLbls>
          <c:showLegendKey val="0"/>
          <c:showVal val="1"/>
          <c:showCatName val="0"/>
          <c:showSerName val="0"/>
          <c:showPercent val="0"/>
          <c:showBubbleSize val="0"/>
        </c:dLbls>
        <c:gapWidth val="150"/>
        <c:overlap val="-25"/>
        <c:axId val="-359969216"/>
        <c:axId val="-359954528"/>
      </c:barChart>
      <c:catAx>
        <c:axId val="-359969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9954528"/>
        <c:crosses val="autoZero"/>
        <c:auto val="1"/>
        <c:lblAlgn val="ctr"/>
        <c:lblOffset val="100"/>
        <c:noMultiLvlLbl val="0"/>
      </c:catAx>
      <c:valAx>
        <c:axId val="-359954528"/>
        <c:scaling>
          <c:orientation val="minMax"/>
        </c:scaling>
        <c:delete val="1"/>
        <c:axPos val="b"/>
        <c:numFmt formatCode="General" sourceLinked="1"/>
        <c:majorTickMark val="none"/>
        <c:minorTickMark val="none"/>
        <c:tickLblPos val="nextTo"/>
        <c:crossAx val="-359969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Entre as pessoas que marcaram que programam em Python,</a:t>
            </a:r>
            <a:r>
              <a:rPr lang="pt-BR" baseline="0"/>
              <a:t> porcentagem que coneguiu identificar vunerabilidade a SQLi  </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1315290466441946"/>
          <c:y val="0.27390329778725592"/>
          <c:w val="0.46094863921592016"/>
          <c:h val="0.69800790195837592"/>
        </c:manualLayout>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Sheet2!$H$26:$H$27</c:f>
              <c:strCache>
                <c:ptCount val="2"/>
                <c:pt idx="0">
                  <c:v>Conseguiu identificar corretamente.</c:v>
                </c:pt>
                <c:pt idx="1">
                  <c:v>Não conseguiu identificar corretamente.</c:v>
                </c:pt>
              </c:strCache>
            </c:strRef>
          </c:cat>
          <c:val>
            <c:numRef>
              <c:f>Sheet2!$I$26:$I$27</c:f>
              <c:numCache>
                <c:formatCode>0.00%</c:formatCode>
                <c:ptCount val="2"/>
                <c:pt idx="0">
                  <c:v>0.4032</c:v>
                </c:pt>
                <c:pt idx="1">
                  <c:v>0.5968</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400" b="0" i="0" baseline="0">
                <a:effectLst/>
              </a:rPr>
              <a:t>Entre as pessoas que marcaram que programam em Java, porcentagem que coneguiu identificar vunerabilidade a SQLi  </a:t>
            </a:r>
            <a:endParaRPr lang="pt-BR"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0345575265208437"/>
          <c:y val="0.24718783017910545"/>
          <c:w val="0.42778045770847267"/>
          <c:h val="0.68482121606174018"/>
        </c:manualLayout>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Sheet2!$H$52:$H$53</c:f>
              <c:strCache>
                <c:ptCount val="2"/>
                <c:pt idx="0">
                  <c:v>Conseguiu identificar corretamente.</c:v>
                </c:pt>
                <c:pt idx="1">
                  <c:v>Não conseguiu identificar corretamente.</c:v>
                </c:pt>
              </c:strCache>
            </c:strRef>
          </c:cat>
          <c:val>
            <c:numRef>
              <c:f>Sheet2!$I$52:$I$53</c:f>
              <c:numCache>
                <c:formatCode>0%</c:formatCode>
                <c:ptCount val="2"/>
                <c:pt idx="0">
                  <c:v>0.39285714285714285</c:v>
                </c:pt>
                <c:pt idx="1">
                  <c:v>0.6071428571428571</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0326253112960548"/>
          <c:y val="0.4100180321409122"/>
          <c:w val="0.3701433342001334"/>
          <c:h val="0.324327421257568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pt-BR" sz="1600"/>
              <a:t>Conseguiu dar uma definição de injeção de SQL correta</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21337839020122487"/>
          <c:y val="0.26128463108778066"/>
          <c:w val="0.41923622047244091"/>
          <c:h val="0.69872703412073478"/>
        </c:manualLayout>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Sheet2!$F$25:$F$26</c:f>
              <c:strCache>
                <c:ptCount val="2"/>
                <c:pt idx="0">
                  <c:v>Não</c:v>
                </c:pt>
                <c:pt idx="1">
                  <c:v>Sim</c:v>
                </c:pt>
              </c:strCache>
            </c:strRef>
          </c:cat>
          <c:val>
            <c:numRef>
              <c:f>Sheet2!$G$25:$G$26</c:f>
              <c:numCache>
                <c:formatCode>0%</c:formatCode>
                <c:ptCount val="2"/>
                <c:pt idx="0">
                  <c:v>0.59</c:v>
                </c:pt>
                <c:pt idx="1">
                  <c:v>0.41</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6790244969378829"/>
          <c:y val="0.43819663167104111"/>
          <c:w val="0.21543088363954505"/>
          <c:h val="0.2310141440653252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 Itens que podem fazer parte de uma estratégia de proteção a ataques de injeção de SQL.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1.9477647691320137E-2"/>
          <c:y val="0.16134463271187147"/>
          <c:w val="0.96104470461735969"/>
          <c:h val="0.56337755626285313"/>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Sheet2!$R$36:$R$44</c:f>
              <c:strCache>
                <c:ptCount val="9"/>
                <c:pt idx="0">
                  <c:v>Validação e sanitização de entrada de dados</c:v>
                </c:pt>
                <c:pt idx="1">
                  <c:v>Política de acesso mínimo necessário ao banco de dados</c:v>
                </c:pt>
                <c:pt idx="2">
                  <c:v>Monitoramento de logs</c:v>
                </c:pt>
                <c:pt idx="3">
                  <c:v>Utilização de instruções preparadas (prepared statements)</c:v>
                </c:pt>
                <c:pt idx="4">
                  <c:v>Utilização de “with (nolock)” em seleções no banco de dados</c:v>
                </c:pt>
                <c:pt idx="5">
                  <c:v>Utilização de listas brancas (whitelisting)</c:v>
                </c:pt>
                <c:pt idx="6">
                  <c:v>Utilização de procedimentos armazenados (stored procedures)</c:v>
                </c:pt>
                <c:pt idx="7">
                  <c:v>Utilização de gerenciador de senhas</c:v>
                </c:pt>
                <c:pt idx="8">
                  <c:v>Utilização de firewalls de aplicativos web (WAF)</c:v>
                </c:pt>
              </c:strCache>
            </c:strRef>
          </c:cat>
          <c:val>
            <c:numRef>
              <c:f>Sheet2!$S$36:$S$44</c:f>
              <c:numCache>
                <c:formatCode>General</c:formatCode>
                <c:ptCount val="9"/>
                <c:pt idx="0">
                  <c:v>58</c:v>
                </c:pt>
                <c:pt idx="1">
                  <c:v>41</c:v>
                </c:pt>
                <c:pt idx="2">
                  <c:v>30</c:v>
                </c:pt>
                <c:pt idx="3">
                  <c:v>40</c:v>
                </c:pt>
                <c:pt idx="4">
                  <c:v>7</c:v>
                </c:pt>
                <c:pt idx="5">
                  <c:v>15</c:v>
                </c:pt>
                <c:pt idx="6">
                  <c:v>17</c:v>
                </c:pt>
                <c:pt idx="7">
                  <c:v>10</c:v>
                </c:pt>
                <c:pt idx="8">
                  <c:v>24</c:v>
                </c:pt>
              </c:numCache>
            </c:numRef>
          </c:val>
        </c:ser>
        <c:dLbls>
          <c:showLegendKey val="0"/>
          <c:showVal val="1"/>
          <c:showCatName val="0"/>
          <c:showSerName val="0"/>
          <c:showPercent val="0"/>
          <c:showBubbleSize val="0"/>
        </c:dLbls>
        <c:gapWidth val="150"/>
        <c:overlap val="-25"/>
        <c:axId val="-159107216"/>
        <c:axId val="-159109392"/>
      </c:barChart>
      <c:catAx>
        <c:axId val="-15910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9109392"/>
        <c:crosses val="autoZero"/>
        <c:auto val="1"/>
        <c:lblAlgn val="ctr"/>
        <c:lblOffset val="100"/>
        <c:noMultiLvlLbl val="0"/>
      </c:catAx>
      <c:valAx>
        <c:axId val="-159109392"/>
        <c:scaling>
          <c:orientation val="minMax"/>
        </c:scaling>
        <c:delete val="1"/>
        <c:axPos val="l"/>
        <c:numFmt formatCode="General" sourceLinked="1"/>
        <c:majorTickMark val="none"/>
        <c:minorTickMark val="none"/>
        <c:tickLblPos val="nextTo"/>
        <c:crossAx val="-159107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Notas baseadas nos acertos e erros de identificação das</a:t>
            </a:r>
            <a:r>
              <a:rPr lang="en-US" baseline="0"/>
              <a:t> estratégias de prevenção a SQLi</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Sheet2!$AD$52</c:f>
              <c:strCache>
                <c:ptCount val="1"/>
                <c:pt idx="0">
                  <c:v>Quantidade de pessoas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Sheet2!$AC$53:$AC$60</c:f>
              <c:numCache>
                <c:formatCode>General</c:formatCode>
                <c:ptCount val="8"/>
                <c:pt idx="0">
                  <c:v>0</c:v>
                </c:pt>
                <c:pt idx="1">
                  <c:v>1</c:v>
                </c:pt>
                <c:pt idx="2">
                  <c:v>2</c:v>
                </c:pt>
                <c:pt idx="3">
                  <c:v>3</c:v>
                </c:pt>
                <c:pt idx="4">
                  <c:v>4</c:v>
                </c:pt>
                <c:pt idx="5">
                  <c:v>5</c:v>
                </c:pt>
                <c:pt idx="6">
                  <c:v>6</c:v>
                </c:pt>
                <c:pt idx="7">
                  <c:v>7</c:v>
                </c:pt>
              </c:numCache>
            </c:numRef>
          </c:cat>
          <c:val>
            <c:numRef>
              <c:f>Sheet2!$AD$53:$AD$60</c:f>
              <c:numCache>
                <c:formatCode>General</c:formatCode>
                <c:ptCount val="8"/>
                <c:pt idx="0">
                  <c:v>35</c:v>
                </c:pt>
                <c:pt idx="1">
                  <c:v>12</c:v>
                </c:pt>
                <c:pt idx="2">
                  <c:v>15</c:v>
                </c:pt>
                <c:pt idx="3">
                  <c:v>16</c:v>
                </c:pt>
                <c:pt idx="4">
                  <c:v>6</c:v>
                </c:pt>
                <c:pt idx="5">
                  <c:v>8</c:v>
                </c:pt>
                <c:pt idx="6">
                  <c:v>2</c:v>
                </c:pt>
                <c:pt idx="7">
                  <c:v>6</c:v>
                </c:pt>
              </c:numCache>
            </c:numRef>
          </c:val>
        </c:ser>
        <c:dLbls>
          <c:showLegendKey val="0"/>
          <c:showVal val="1"/>
          <c:showCatName val="0"/>
          <c:showSerName val="0"/>
          <c:showPercent val="0"/>
          <c:showBubbleSize val="0"/>
        </c:dLbls>
        <c:gapWidth val="150"/>
        <c:overlap val="-25"/>
        <c:axId val="-159120816"/>
        <c:axId val="-159131152"/>
      </c:barChart>
      <c:catAx>
        <c:axId val="-15912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Notas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9131152"/>
        <c:crosses val="autoZero"/>
        <c:auto val="1"/>
        <c:lblAlgn val="ctr"/>
        <c:lblOffset val="100"/>
        <c:noMultiLvlLbl val="0"/>
      </c:catAx>
      <c:valAx>
        <c:axId val="-159131152"/>
        <c:scaling>
          <c:orientation val="minMax"/>
        </c:scaling>
        <c:delete val="1"/>
        <c:axPos val="l"/>
        <c:numFmt formatCode="General" sourceLinked="1"/>
        <c:majorTickMark val="none"/>
        <c:minorTickMark val="none"/>
        <c:tickLblPos val="nextTo"/>
        <c:crossAx val="-159120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Você diria que sabe como sanitizar campos e como usar prepared statements na linguagem que você mais programa?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9.7326934699916767E-2"/>
          <c:y val="0.23810686577923335"/>
          <c:w val="0.45428140991156452"/>
          <c:h val="0.72263833792030896"/>
        </c:manualLayout>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Sheet2!$F$72:$F$75</c:f>
              <c:strCache>
                <c:ptCount val="4"/>
                <c:pt idx="0">
                  <c:v>Acho que sim, mas não tenho certeza.</c:v>
                </c:pt>
                <c:pt idx="1">
                  <c:v>Não sei.</c:v>
                </c:pt>
                <c:pt idx="2">
                  <c:v>Sei e estou acostumado a realizar isso.</c:v>
                </c:pt>
                <c:pt idx="3">
                  <c:v>Não respondeu.</c:v>
                </c:pt>
              </c:strCache>
            </c:strRef>
          </c:cat>
          <c:val>
            <c:numRef>
              <c:f>Sheet2!$G$72:$G$75</c:f>
              <c:numCache>
                <c:formatCode>0%</c:formatCode>
                <c:ptCount val="4"/>
                <c:pt idx="0">
                  <c:v>0.2</c:v>
                </c:pt>
                <c:pt idx="1">
                  <c:v>0.46</c:v>
                </c:pt>
                <c:pt idx="2">
                  <c:v>0.28000000000000003</c:v>
                </c:pt>
                <c:pt idx="3">
                  <c:v>0.06</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53</xdr:col>
      <xdr:colOff>747712</xdr:colOff>
      <xdr:row>18</xdr:row>
      <xdr:rowOff>119062</xdr:rowOff>
    </xdr:from>
    <xdr:to>
      <xdr:col>54</xdr:col>
      <xdr:colOff>14287</xdr:colOff>
      <xdr:row>35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24</xdr:col>
      <xdr:colOff>438150</xdr:colOff>
      <xdr:row>14</xdr:row>
      <xdr:rowOff>57150</xdr:rowOff>
    </xdr:from>
    <xdr:to>
      <xdr:col>36</xdr:col>
      <xdr:colOff>266699</xdr:colOff>
      <xdr:row>40</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71436</xdr:rowOff>
    </xdr:from>
    <xdr:to>
      <xdr:col>4</xdr:col>
      <xdr:colOff>1209675</xdr:colOff>
      <xdr:row>67</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52387</xdr:colOff>
      <xdr:row>30</xdr:row>
      <xdr:rowOff>100011</xdr:rowOff>
    </xdr:from>
    <xdr:to>
      <xdr:col>15</xdr:col>
      <xdr:colOff>466725</xdr:colOff>
      <xdr:row>50</xdr:row>
      <xdr:rowOff>28574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290512</xdr:colOff>
      <xdr:row>50</xdr:row>
      <xdr:rowOff>147636</xdr:rowOff>
    </xdr:from>
    <xdr:to>
      <xdr:col>16</xdr:col>
      <xdr:colOff>247650</xdr:colOff>
      <xdr:row>71</xdr:row>
      <xdr:rowOff>28574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3467100</xdr:colOff>
      <xdr:row>29</xdr:row>
      <xdr:rowOff>71437</xdr:rowOff>
    </xdr:from>
    <xdr:to>
      <xdr:col>6</xdr:col>
      <xdr:colOff>371475</xdr:colOff>
      <xdr:row>46</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1266826</xdr:colOff>
      <xdr:row>50</xdr:row>
      <xdr:rowOff>38100</xdr:rowOff>
    </xdr:from>
    <xdr:to>
      <xdr:col>26</xdr:col>
      <xdr:colOff>123825</xdr:colOff>
      <xdr:row>71</xdr:row>
      <xdr:rowOff>38098</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309561</xdr:colOff>
      <xdr:row>61</xdr:row>
      <xdr:rowOff>109536</xdr:rowOff>
    </xdr:from>
    <xdr:to>
      <xdr:col>34</xdr:col>
      <xdr:colOff>447674</xdr:colOff>
      <xdr:row>79</xdr:row>
      <xdr:rowOff>152399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357186</xdr:colOff>
      <xdr:row>74</xdr:row>
      <xdr:rowOff>42862</xdr:rowOff>
    </xdr:from>
    <xdr:to>
      <xdr:col>14</xdr:col>
      <xdr:colOff>209549</xdr:colOff>
      <xdr:row>96</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57151</xdr:colOff>
      <xdr:row>98</xdr:row>
      <xdr:rowOff>4761</xdr:rowOff>
    </xdr:from>
    <xdr:to>
      <xdr:col>16</xdr:col>
      <xdr:colOff>180975</xdr:colOff>
      <xdr:row>121</xdr:row>
      <xdr:rowOff>38099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195262</xdr:colOff>
      <xdr:row>24</xdr:row>
      <xdr:rowOff>23812</xdr:rowOff>
    </xdr:from>
    <xdr:to>
      <xdr:col>18</xdr:col>
      <xdr:colOff>1047750</xdr:colOff>
      <xdr:row>49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595310</xdr:colOff>
      <xdr:row>23</xdr:row>
      <xdr:rowOff>71436</xdr:rowOff>
    </xdr:from>
    <xdr:to>
      <xdr:col>34</xdr:col>
      <xdr:colOff>419100</xdr:colOff>
      <xdr:row>63</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285751</xdr:colOff>
      <xdr:row>3</xdr:row>
      <xdr:rowOff>147636</xdr:rowOff>
    </xdr:from>
    <xdr:to>
      <xdr:col>37</xdr:col>
      <xdr:colOff>104775</xdr:colOff>
      <xdr:row>25</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Gabriela Visani" refreshedDate="45250.771978472221" createdVersion="5" refreshedVersion="5" minRefreshableVersion="3" recordCount="102">
  <cacheSource type="worksheet">
    <worksheetSource ref="Q1:AV1048576" sheet="Respostas ao formulário 1"/>
  </cacheSource>
  <cacheFields count="32">
    <cacheField name="Python" numFmtId="0">
      <sharedItems containsString="0" containsBlank="1" containsNumber="1" containsInteger="1" minValue="0" maxValue="1" count="3">
        <n v="1"/>
        <n v="0"/>
        <m/>
      </sharedItems>
    </cacheField>
    <cacheField name="C#" numFmtId="0">
      <sharedItems containsString="0" containsBlank="1" containsNumber="1" containsInteger="1" minValue="0" maxValue="1"/>
    </cacheField>
    <cacheField name=" R," numFmtId="0">
      <sharedItems containsString="0" containsBlank="1" containsNumber="1" containsInteger="1" minValue="0" maxValue="1"/>
    </cacheField>
    <cacheField name="Ruby" numFmtId="0">
      <sharedItems containsString="0" containsBlank="1" containsNumber="1" containsInteger="1" minValue="0" maxValue="1"/>
    </cacheField>
    <cacheField name="JavaScript" numFmtId="0">
      <sharedItems containsString="0" containsBlank="1" containsNumber="1" containsInteger="1" minValue="0" maxValue="1"/>
    </cacheField>
    <cacheField name="C," numFmtId="0">
      <sharedItems containsString="0" containsBlank="1" containsNumber="1" containsInteger="1" minValue="0" maxValue="1"/>
    </cacheField>
    <cacheField name="Pascal" numFmtId="0">
      <sharedItems containsString="0" containsBlank="1" containsNumber="1" containsInteger="1" minValue="0" maxValue="1"/>
    </cacheField>
    <cacheField name="ASP" numFmtId="0">
      <sharedItems containsString="0" containsBlank="1" containsNumber="1" containsInteger="1" minValue="0" maxValue="1"/>
    </cacheField>
    <cacheField name="COBOL" numFmtId="0">
      <sharedItems containsString="0" containsBlank="1" containsNumber="1" containsInteger="1" minValue="0" maxValue="1"/>
    </cacheField>
    <cacheField name="C++" numFmtId="0">
      <sharedItems containsString="0" containsBlank="1" containsNumber="1" containsInteger="1" minValue="0" maxValue="1"/>
    </cacheField>
    <cacheField name="PHP" numFmtId="0">
      <sharedItems containsString="0" containsBlank="1" containsNumber="1" containsInteger="1" minValue="0" maxValue="1"/>
    </cacheField>
    <cacheField name="VB6," numFmtId="0">
      <sharedItems containsString="0" containsBlank="1" containsNumber="1" containsInteger="1" minValue="0" maxValue="1"/>
    </cacheField>
    <cacheField name="Delphi" numFmtId="0">
      <sharedItems containsString="0" containsBlank="1" containsNumber="1" containsInteger="1" minValue="0" maxValue="1"/>
    </cacheField>
    <cacheField name="Assembler" numFmtId="0">
      <sharedItems containsString="0" containsBlank="1" containsNumber="1" containsInteger="1" minValue="0" maxValue="1"/>
    </cacheField>
    <cacheField name="Ladder" numFmtId="0">
      <sharedItems containsString="0" containsBlank="1" containsNumber="1" containsInteger="1" minValue="0" maxValue="1"/>
    </cacheField>
    <cacheField name="AutoLisp" numFmtId="0">
      <sharedItems containsString="0" containsBlank="1" containsNumber="1" containsInteger="1" minValue="0" maxValue="1"/>
    </cacheField>
    <cacheField name="Bash" numFmtId="0">
      <sharedItems containsString="0" containsBlank="1" containsNumber="1" containsInteger="1" minValue="0" maxValue="1"/>
    </cacheField>
    <cacheField name="Perl" numFmtId="0">
      <sharedItems containsString="0" containsBlank="1" containsNumber="1" containsInteger="1" minValue="0" maxValue="1"/>
    </cacheField>
    <cacheField name="Apex" numFmtId="0">
      <sharedItems containsString="0" containsBlank="1" containsNumber="1" containsInteger="1" minValue="0" maxValue="1"/>
    </cacheField>
    <cacheField name="Vuejs" numFmtId="0">
      <sharedItems containsString="0" containsBlank="1" containsNumber="1" containsInteger="1" minValue="0" maxValue="1"/>
    </cacheField>
    <cacheField name="VB," numFmtId="0">
      <sharedItems containsString="0" containsBlank="1" containsNumber="1" containsInteger="1" minValue="0" maxValue="1"/>
    </cacheField>
    <cacheField name="VBA," numFmtId="0">
      <sharedItems containsString="0" containsBlank="1" containsNumber="1" containsInteger="1" minValue="0" maxValue="1"/>
    </cacheField>
    <cacheField name="VFP," numFmtId="0">
      <sharedItems containsString="0" containsBlank="1" containsNumber="1" containsInteger="1" minValue="0" maxValue="1"/>
    </cacheField>
    <cacheField name="BASIC" numFmtId="0">
      <sharedItems containsString="0" containsBlank="1" containsNumber="1" containsInteger="1" minValue="0" maxValue="1"/>
    </cacheField>
    <cacheField name="REACT" numFmtId="0">
      <sharedItems containsString="0" containsBlank="1" containsNumber="1" containsInteger="1" minValue="0" maxValue="1"/>
    </cacheField>
    <cacheField name="Processing" numFmtId="0">
      <sharedItems containsString="0" containsBlank="1" containsNumber="1" containsInteger="1" minValue="0" maxValue="1"/>
    </cacheField>
    <cacheField name="Rust" numFmtId="0">
      <sharedItems containsString="0" containsBlank="1" containsNumber="1" containsInteger="1" minValue="0" maxValue="1"/>
    </cacheField>
    <cacheField name="TypeScript" numFmtId="0">
      <sharedItems containsString="0" containsBlank="1" containsNumber="1" containsInteger="1" minValue="0" maxValue="1"/>
    </cacheField>
    <cacheField name="Ansible," numFmtId="0">
      <sharedItems containsString="0" containsBlank="1" containsNumber="1" containsInteger="1" minValue="0" maxValue="1"/>
    </cacheField>
    <cacheField name="Kotlin" numFmtId="0">
      <sharedItems containsString="0" containsBlank="1" containsNumber="1" containsInteger="1" minValue="0" maxValue="1"/>
    </cacheField>
    <cacheField name="Caso você tenha alguma familiaridade com Python, você identifica algum erro de segurança (não relacionado à falta de criptografia) no seguinte trecho de código de login?_x000a_import sqlite3_x000a_def login_sistema(username, password):_x000a_    conn = sqlite3.connect(&quot;database.db&quot;)_x000a_    cursor = conn.cursor()_x000a_    query = f&quot;SELECT * FROM users WHERE username = '{username}' AND password = '{password}'&quot;_x000a_    cursor.execute(query)_x000a_    user = cursor.fetchone()_x000a_    conn.close()_x000a_    return user_x000a_username = input(&quot;Digite seu nome de usuário: &quot;)_x000a_password = input(&quot;Digite sua senha: &quot;)_x000a_user = login_sistema(username, password)" numFmtId="0">
      <sharedItems containsBlank="1" longText="1"/>
    </cacheField>
    <cacheField name="Identificou corretamente?" numFmtId="0">
      <sharedItems containsBlank="1" count="3">
        <s v="Identificou corretamente o erro."/>
        <s v="Usuário não identificou o erro de haver vunerabilidades que permitam injeção de SQL no código"/>
        <m/>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Gabriela Visani" refreshedDate="45250.773960879633" createdVersion="5" refreshedVersion="5" minRefreshableVersion="3" recordCount="102">
  <cacheSource type="worksheet">
    <worksheetSource ref="J1:J1048576" sheet="Respostas ao formulário 1"/>
  </cacheSource>
  <cacheFields count="1">
    <cacheField name="Emprego anterior" numFmtId="0">
      <sharedItems containsBlank="1" count="9">
        <m/>
        <s v="técnico de informática."/>
        <s v="programador"/>
        <s v="técnico em telecomunicações e redes"/>
        <s v="segurança public "/>
        <s v="Manutenção de eletrônicos "/>
        <s v="FTDS"/>
        <s v="monitor"/>
        <s v="não especificou"/>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r:id="rId1" refreshedBy="Gabriela Visani" refreshedDate="45250.77401828704" createdVersion="5" refreshedVersion="5" minRefreshableVersion="3" recordCount="102">
  <cacheSource type="worksheet">
    <worksheetSource ref="L1:L1048576" sheet="Respostas ao formulário 1"/>
  </cacheSource>
  <cacheFields count="1">
    <cacheField name="Caso trabalhe ou tenha trabalhado na área de tecnologia, o porte da empresa em que trabalha ou trabalhou era de:" numFmtId="0">
      <sharedItems containsBlank="1" count="5">
        <s v="mais de 100 colaboradores."/>
        <s v="até 9 colaboradores."/>
        <s v="50 a 99 colaboradores."/>
        <s v="10 a 49 colaboradores."/>
        <m/>
      </sharedItems>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r:id="rId1" refreshedBy="Gabriela Visani" refreshedDate="45250.779385532405" createdVersion="5" refreshedVersion="5" minRefreshableVersion="3" recordCount="102">
  <cacheSource type="worksheet">
    <worksheetSource ref="B1:B1048576" sheet="Respostas ao formulário 1"/>
  </cacheSource>
  <cacheFields count="1">
    <cacheField name="Você estuda ou já estudou em algum curso sobre programação?" numFmtId="0">
      <sharedItems containsBlank="1" count="9">
        <s v="Estudei ou estudo apenas por conta própria, nunca participei de nenhum curso."/>
        <s v="Sim, estou cursando ou cursei e não terminei um ensino superior em ciências da computação, análise e desenvolvimento de sistemas ou outro curso superior ligado a programação."/>
        <s v="Sim, conclui um curso livre ou bootcamp de programação."/>
        <s v="Sim,  conclui ensino superior em ciências da computação, análise e desenvolvimento de sistemas ou outro curso superior ligado a programação."/>
        <s v="Sim, conclui um técnico em informática ou outro curso técnico ligado a programação."/>
        <s v="Sim, estou cursando ou cursei e não terminei um técnico em informática ou outro curso técnico ligado a programação."/>
        <s v="Sim, estou cursando ou cursei e não terminei  um curso livre ou bootcamp de programação."/>
        <m/>
        <s v="Estudei ou estudo por conta própria, nunca participei de nenhum curso." u="1"/>
      </sharedItems>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r:id="rId1" refreshedBy="Gabriela Visani" refreshedDate="45251.374996759259" createdVersion="5" refreshedVersion="5" minRefreshableVersion="3" recordCount="101">
  <cacheSource type="worksheet">
    <worksheetSource ref="BA1:BE1048576" sheet="Respostas ao formulário 1"/>
  </cacheSource>
  <cacheFields count="5">
    <cacheField name="Se sim, onde você ouviu falar sobre injeção de SQL? (permitido selecionar mais de uma alternativa)" numFmtId="0">
      <sharedItems containsBlank="1"/>
    </cacheField>
    <cacheField name="Em estudos por conta própria" numFmtId="0">
      <sharedItems containsString="0" containsBlank="1" containsNumber="1" containsInteger="1" minValue="0" maxValue="1"/>
    </cacheField>
    <cacheField name="Na faculdade ou algum curso que realizei" numFmtId="0">
      <sharedItems containsString="0" containsBlank="1" containsNumber="1" containsInteger="1" minValue="0" maxValue="1" count="3">
        <n v="0"/>
        <n v="1"/>
        <m/>
      </sharedItems>
    </cacheField>
    <cacheField name="No trabalho" numFmtId="0">
      <sharedItems containsString="0" containsBlank="1" containsNumber="1" containsInteger="1" minValue="0" maxValue="1" count="3">
        <n v="0"/>
        <n v="1"/>
        <m/>
      </sharedItems>
    </cacheField>
    <cacheField name="Assinale os itens que podem fazer parte de uma estratégia de proteção a ataques de injeção de SQL. (permitido selecionar mais de uma alternativa)"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Gabriela Visani" refreshedDate="45250.772040509262" createdVersion="5" refreshedVersion="5" minRefreshableVersion="3" recordCount="102">
  <cacheSource type="worksheet">
    <worksheetSource ref="AZ1:AZ1048576" sheet="Respostas ao formulário 1"/>
  </cacheSource>
  <cacheFields count="1">
    <cacheField name="Acertou mínimamente definição de SQLi" numFmtId="0">
      <sharedItems containsBlank="1" count="3">
        <s v="Sim"/>
        <s v="Não"/>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Gabriela Visani" refreshedDate="45250.772083449076" createdVersion="5" refreshedVersion="5" minRefreshableVersion="3" recordCount="102">
  <cacheSource type="worksheet">
    <worksheetSource ref="K1:BP1048576" sheet="Respostas ao formulário 1"/>
  </cacheSource>
  <cacheFields count="58">
    <cacheField name="Foi programador?" numFmtId="0">
      <sharedItems containsBlank="1" count="3">
        <s v="já foi programador"/>
        <s v=""/>
        <m/>
      </sharedItems>
    </cacheField>
    <cacheField name="Caso trabalhe ou tenha trabalhado na área de tecnologia, o porte da empresa em que trabalha ou trabalhou era de:" numFmtId="0">
      <sharedItems containsBlank="1"/>
    </cacheField>
    <cacheField name="Você programa ou já programou em quais linguagens:" numFmtId="0">
      <sharedItems containsBlank="1"/>
    </cacheField>
    <cacheField name="Linguagens" numFmtId="0">
      <sharedItems containsBlank="1"/>
    </cacheField>
    <cacheField name="SQL" numFmtId="0">
      <sharedItems containsString="0" containsBlank="1" containsNumber="1" containsInteger="1" minValue="0" maxValue="1"/>
    </cacheField>
    <cacheField name="Java," numFmtId="0">
      <sharedItems containsString="0" containsBlank="1" containsNumber="1" containsInteger="1" minValue="0" maxValue="1"/>
    </cacheField>
    <cacheField name="Python" numFmtId="0">
      <sharedItems containsString="0" containsBlank="1" containsNumber="1" containsInteger="1" minValue="0" maxValue="1"/>
    </cacheField>
    <cacheField name="C#" numFmtId="0">
      <sharedItems containsString="0" containsBlank="1" containsNumber="1" containsInteger="1" minValue="0" maxValue="1"/>
    </cacheField>
    <cacheField name=" R," numFmtId="0">
      <sharedItems containsString="0" containsBlank="1" containsNumber="1" containsInteger="1" minValue="0" maxValue="1"/>
    </cacheField>
    <cacheField name="Ruby" numFmtId="0">
      <sharedItems containsString="0" containsBlank="1" containsNumber="1" containsInteger="1" minValue="0" maxValue="1"/>
    </cacheField>
    <cacheField name="JavaScript" numFmtId="0">
      <sharedItems containsString="0" containsBlank="1" containsNumber="1" containsInteger="1" minValue="0" maxValue="1"/>
    </cacheField>
    <cacheField name="C," numFmtId="0">
      <sharedItems containsString="0" containsBlank="1" containsNumber="1" containsInteger="1" minValue="0" maxValue="1"/>
    </cacheField>
    <cacheField name="Pascal" numFmtId="0">
      <sharedItems containsString="0" containsBlank="1" containsNumber="1" containsInteger="1" minValue="0" maxValue="1"/>
    </cacheField>
    <cacheField name="ASP" numFmtId="0">
      <sharedItems containsString="0" containsBlank="1" containsNumber="1" containsInteger="1" minValue="0" maxValue="1"/>
    </cacheField>
    <cacheField name="COBOL" numFmtId="0">
      <sharedItems containsString="0" containsBlank="1" containsNumber="1" containsInteger="1" minValue="0" maxValue="1"/>
    </cacheField>
    <cacheField name="C++" numFmtId="0">
      <sharedItems containsString="0" containsBlank="1" containsNumber="1" containsInteger="1" minValue="0" maxValue="1"/>
    </cacheField>
    <cacheField name="PHP" numFmtId="0">
      <sharedItems containsString="0" containsBlank="1" containsNumber="1" containsInteger="1" minValue="0" maxValue="1"/>
    </cacheField>
    <cacheField name="VB6," numFmtId="0">
      <sharedItems containsString="0" containsBlank="1" containsNumber="1" containsInteger="1" minValue="0" maxValue="1"/>
    </cacheField>
    <cacheField name="Delphi" numFmtId="0">
      <sharedItems containsString="0" containsBlank="1" containsNumber="1" containsInteger="1" minValue="0" maxValue="1"/>
    </cacheField>
    <cacheField name="Assembler" numFmtId="0">
      <sharedItems containsString="0" containsBlank="1" containsNumber="1" containsInteger="1" minValue="0" maxValue="1"/>
    </cacheField>
    <cacheField name="Ladder" numFmtId="0">
      <sharedItems containsString="0" containsBlank="1" containsNumber="1" containsInteger="1" minValue="0" maxValue="1"/>
    </cacheField>
    <cacheField name="AutoLisp" numFmtId="0">
      <sharedItems containsString="0" containsBlank="1" containsNumber="1" containsInteger="1" minValue="0" maxValue="1"/>
    </cacheField>
    <cacheField name="Bash" numFmtId="0">
      <sharedItems containsString="0" containsBlank="1" containsNumber="1" containsInteger="1" minValue="0" maxValue="1"/>
    </cacheField>
    <cacheField name="Perl" numFmtId="0">
      <sharedItems containsString="0" containsBlank="1" containsNumber="1" containsInteger="1" minValue="0" maxValue="1"/>
    </cacheField>
    <cacheField name="Apex" numFmtId="0">
      <sharedItems containsString="0" containsBlank="1" containsNumber="1" containsInteger="1" minValue="0" maxValue="1"/>
    </cacheField>
    <cacheField name="Vuejs" numFmtId="0">
      <sharedItems containsString="0" containsBlank="1" containsNumber="1" containsInteger="1" minValue="0" maxValue="1"/>
    </cacheField>
    <cacheField name="VB," numFmtId="0">
      <sharedItems containsString="0" containsBlank="1" containsNumber="1" containsInteger="1" minValue="0" maxValue="1"/>
    </cacheField>
    <cacheField name="VBA," numFmtId="0">
      <sharedItems containsString="0" containsBlank="1" containsNumber="1" containsInteger="1" minValue="0" maxValue="1"/>
    </cacheField>
    <cacheField name="VFP," numFmtId="0">
      <sharedItems containsString="0" containsBlank="1" containsNumber="1" containsInteger="1" minValue="0" maxValue="1"/>
    </cacheField>
    <cacheField name="BASIC" numFmtId="0">
      <sharedItems containsString="0" containsBlank="1" containsNumber="1" containsInteger="1" minValue="0" maxValue="1"/>
    </cacheField>
    <cacheField name="REACT" numFmtId="0">
      <sharedItems containsString="0" containsBlank="1" containsNumber="1" containsInteger="1" minValue="0" maxValue="1"/>
    </cacheField>
    <cacheField name="Processing" numFmtId="0">
      <sharedItems containsString="0" containsBlank="1" containsNumber="1" containsInteger="1" minValue="0" maxValue="1"/>
    </cacheField>
    <cacheField name="Rust" numFmtId="0">
      <sharedItems containsString="0" containsBlank="1" containsNumber="1" containsInteger="1" minValue="0" maxValue="1"/>
    </cacheField>
    <cacheField name="TypeScript" numFmtId="0">
      <sharedItems containsString="0" containsBlank="1" containsNumber="1" containsInteger="1" minValue="0" maxValue="1"/>
    </cacheField>
    <cacheField name="Ansible," numFmtId="0">
      <sharedItems containsString="0" containsBlank="1" containsNumber="1" containsInteger="1" minValue="0" maxValue="1"/>
    </cacheField>
    <cacheField name="Kotlin" numFmtId="0">
      <sharedItems containsString="0" containsBlank="1" containsNumber="1" containsInteger="1" minValue="0" maxValue="1"/>
    </cacheField>
    <cacheField name="Caso você tenha alguma familiaridade com Python, você identifica algum erro de segurança (não relacionado à falta de criptografia) no seguinte trecho de código de login?_x000a_import sqlite3_x000a_def login_sistema(username, password):_x000a_    conn = sqlite3.connect(&quot;database.db&quot;)_x000a_    cursor = conn.cursor()_x000a_    query = f&quot;SELECT * FROM users WHERE username = '{username}' AND password = '{password}'&quot;_x000a_    cursor.execute(query)_x000a_    user = cursor.fetchone()_x000a_    conn.close()_x000a_    return user_x000a_username = input(&quot;Digite seu nome de usuário: &quot;)_x000a_password = input(&quot;Digite sua senha: &quot;)_x000a_user = login_sistema(username, password)" numFmtId="0">
      <sharedItems containsBlank="1" longText="1"/>
    </cacheField>
    <cacheField name="Identificou corretamente?" numFmtId="0">
      <sharedItems containsBlank="1"/>
    </cacheField>
    <cacheField name="Caso tenha algum nível de familiaridade com Java, você consegue identificar mais algum erro de segurança no seguinte trecho código de login, que não esteja relacionado à falta de criptografia nem ao modo como está estabelecida a conexão com o banco de dados?_x000a_public class LoginPage {_x000a_    public static void main(String[] args) {_x000a_        Scanner scanner = new Scanner(System.in);_x000a_        System.out.print(&quot;Usuário: &quot;);_x000a_        String username = scanner.nextLine();_x000a_        System.out.print(&quot;Senha: &quot;);_x000a_        String password = scanner.nextLine();_x000a_        String jdbcURL = &quot;jdbc:mysql://localhost:3306/mydb&quot;;_x000a_        String dbUser = &quot;seu_usuario&quot;;_x000a_        String dbPassword = &quot;sua_senha&quot;;_x000a_        try {_x000a_            Connection connection = DriverManager.getConnection(jdbcURL, dbUser, dbPassword);_x000a_            String query = &quot;SELECT * FROM users WHERE username = '&quot; + username + &quot;' AND password = '&quot; + password + &quot;'&quot;;_x000a_            Statement statement = connection.createStatement();_x000a_            ResultSet resultSet = statement.executeQuery(query);_x000a_            if (resultSet.next()) {_x000a_                System.out.println(&quot;Login bem-sucedido!&quot;);_x000a_            } else {_x000a_                System.out.println(&quot;Falha no login. Tente novamente.&quot;);_x000a_            }_x000a_            resultSet.close();_x000a_            statement.close();_x000a_            connection.close();_x000a_        } catch (SQLException e) {_x000a_            e.printStackTrace();_x000a_        }_x000a_    }_x000a_}_x000a_" numFmtId="0">
      <sharedItems containsBlank="1" longText="1"/>
    </cacheField>
    <cacheField name="Identificou erro que leva a injeção de sql?" numFmtId="0">
      <sharedItems containsBlank="1"/>
    </cacheField>
    <cacheField name="Você sabe o que é injeção de SQL? Se sim, descreva brevemente. Se não, deixe em branco." numFmtId="0">
      <sharedItems containsBlank="1" longText="1"/>
    </cacheField>
    <cacheField name="Acertou mínimamente definição de SQLi" numFmtId="0">
      <sharedItems containsBlank="1"/>
    </cacheField>
    <cacheField name="Se sim, onde você ouviu falar sobre injeção de SQL? (permitido selecionar mais de uma alternativa)" numFmtId="0">
      <sharedItems containsBlank="1"/>
    </cacheField>
    <cacheField name="Em estudos por conta própria" numFmtId="0">
      <sharedItems containsString="0" containsBlank="1" containsNumber="1" containsInteger="1" minValue="0" maxValue="1"/>
    </cacheField>
    <cacheField name="Na faculdade ou algum curso que realizei" numFmtId="0">
      <sharedItems containsString="0" containsBlank="1" containsNumber="1" containsInteger="1" minValue="0" maxValue="1"/>
    </cacheField>
    <cacheField name="No trabalho" numFmtId="0">
      <sharedItems containsString="0" containsBlank="1" containsNumber="1" containsInteger="1" minValue="0" maxValue="1"/>
    </cacheField>
    <cacheField name="Assinale os itens que podem fazer parte de uma estratégia de proteção a ataques de injeção de SQL. (permitido selecionar mais de uma alternativa)" numFmtId="0">
      <sharedItems containsBlank="1" longText="1"/>
    </cacheField>
    <cacheField name="Validação e sanitização de entrada de dados" numFmtId="0">
      <sharedItems containsString="0" containsBlank="1" containsNumber="1" containsInteger="1" minValue="0" maxValue="1"/>
    </cacheField>
    <cacheField name="Política de acesso mínimo necessário ao banco de dados" numFmtId="0">
      <sharedItems containsString="0" containsBlank="1" containsNumber="1" containsInteger="1" minValue="0" maxValue="1"/>
    </cacheField>
    <cacheField name="Monitoramento de logs" numFmtId="0">
      <sharedItems containsString="0" containsBlank="1" containsNumber="1" containsInteger="1" minValue="0" maxValue="1"/>
    </cacheField>
    <cacheField name="Utilização de instruções preparadas (prepared statements)" numFmtId="0">
      <sharedItems containsString="0" containsBlank="1" containsNumber="1" containsInteger="1" minValue="0" maxValue="1"/>
    </cacheField>
    <cacheField name="Utilização de “with (nolock)” em seleções no banco de dados" numFmtId="0">
      <sharedItems containsString="0" containsBlank="1" containsNumber="1" containsInteger="1" minValue="0" maxValue="1"/>
    </cacheField>
    <cacheField name="Utilização de listas brancas (whitelisting)" numFmtId="0">
      <sharedItems containsString="0" containsBlank="1" containsNumber="1" containsInteger="1" minValue="0" maxValue="1"/>
    </cacheField>
    <cacheField name="Utilização de procedimentos armazenados (stored procedures)" numFmtId="0">
      <sharedItems containsString="0" containsBlank="1" containsNumber="1" containsInteger="1" minValue="0" maxValue="1"/>
    </cacheField>
    <cacheField name="Utilização de gerenciador de senhas" numFmtId="0">
      <sharedItems containsString="0" containsBlank="1" containsNumber="1" containsInteger="1" minValue="0" maxValue="1"/>
    </cacheField>
    <cacheField name="Utilização de firewalls de aplicativos web (WAF)" numFmtId="0">
      <sharedItems containsString="0" containsBlank="1" containsNumber="1" containsInteger="1" minValue="0" maxValue="1"/>
    </cacheField>
    <cacheField name="Nota (máximo 7)" numFmtId="0">
      <sharedItems containsString="0" containsBlank="1" containsNumber="1" containsInteger="1" minValue="0" maxValue="7"/>
    </cacheField>
    <cacheField name="Você diria que sabe como sanitizar campos e como usar prepared statements na linguagem que você mais programa?" numFmtId="0">
      <sharedItems containsBlank="1" count="4">
        <s v="Sei e estou acostumado a realizar isso."/>
        <s v="Não sei."/>
        <s v="Acho que sim, mas não tenho certeza."/>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Gabriela Visani" refreshedDate="45250.772250000002" createdVersion="5" refreshedVersion="5" minRefreshableVersion="3" recordCount="102">
  <cacheSource type="worksheet">
    <worksheetSource ref="P1:AX1048576" sheet="Respostas ao formulário 1"/>
  </cacheSource>
  <cacheFields count="35">
    <cacheField name="Java," numFmtId="0">
      <sharedItems containsString="0" containsBlank="1" containsNumber="1" containsInteger="1" minValue="0" maxValue="1" count="3">
        <n v="1"/>
        <n v="0"/>
        <m/>
      </sharedItems>
    </cacheField>
    <cacheField name="Python" numFmtId="0">
      <sharedItems containsString="0" containsBlank="1" containsNumber="1" containsInteger="1" minValue="0" maxValue="1"/>
    </cacheField>
    <cacheField name="C#" numFmtId="0">
      <sharedItems containsString="0" containsBlank="1" containsNumber="1" containsInteger="1" minValue="0" maxValue="1"/>
    </cacheField>
    <cacheField name=" R," numFmtId="0">
      <sharedItems containsString="0" containsBlank="1" containsNumber="1" containsInteger="1" minValue="0" maxValue="1"/>
    </cacheField>
    <cacheField name="Ruby" numFmtId="0">
      <sharedItems containsString="0" containsBlank="1" containsNumber="1" containsInteger="1" minValue="0" maxValue="1"/>
    </cacheField>
    <cacheField name="JavaScript" numFmtId="0">
      <sharedItems containsString="0" containsBlank="1" containsNumber="1" containsInteger="1" minValue="0" maxValue="1"/>
    </cacheField>
    <cacheField name="C," numFmtId="0">
      <sharedItems containsString="0" containsBlank="1" containsNumber="1" containsInteger="1" minValue="0" maxValue="1"/>
    </cacheField>
    <cacheField name="Pascal" numFmtId="0">
      <sharedItems containsString="0" containsBlank="1" containsNumber="1" containsInteger="1" minValue="0" maxValue="1"/>
    </cacheField>
    <cacheField name="ASP" numFmtId="0">
      <sharedItems containsString="0" containsBlank="1" containsNumber="1" containsInteger="1" minValue="0" maxValue="1"/>
    </cacheField>
    <cacheField name="COBOL" numFmtId="0">
      <sharedItems containsString="0" containsBlank="1" containsNumber="1" containsInteger="1" minValue="0" maxValue="1"/>
    </cacheField>
    <cacheField name="C++" numFmtId="0">
      <sharedItems containsString="0" containsBlank="1" containsNumber="1" containsInteger="1" minValue="0" maxValue="1"/>
    </cacheField>
    <cacheField name="PHP" numFmtId="0">
      <sharedItems containsString="0" containsBlank="1" containsNumber="1" containsInteger="1" minValue="0" maxValue="1"/>
    </cacheField>
    <cacheField name="VB6," numFmtId="0">
      <sharedItems containsString="0" containsBlank="1" containsNumber="1" containsInteger="1" minValue="0" maxValue="1"/>
    </cacheField>
    <cacheField name="Delphi" numFmtId="0">
      <sharedItems containsString="0" containsBlank="1" containsNumber="1" containsInteger="1" minValue="0" maxValue="1"/>
    </cacheField>
    <cacheField name="Assembler" numFmtId="0">
      <sharedItems containsString="0" containsBlank="1" containsNumber="1" containsInteger="1" minValue="0" maxValue="1"/>
    </cacheField>
    <cacheField name="Ladder" numFmtId="0">
      <sharedItems containsString="0" containsBlank="1" containsNumber="1" containsInteger="1" minValue="0" maxValue="1"/>
    </cacheField>
    <cacheField name="AutoLisp" numFmtId="0">
      <sharedItems containsString="0" containsBlank="1" containsNumber="1" containsInteger="1" minValue="0" maxValue="1"/>
    </cacheField>
    <cacheField name="Bash" numFmtId="0">
      <sharedItems containsString="0" containsBlank="1" containsNumber="1" containsInteger="1" minValue="0" maxValue="1"/>
    </cacheField>
    <cacheField name="Perl" numFmtId="0">
      <sharedItems containsString="0" containsBlank="1" containsNumber="1" containsInteger="1" minValue="0" maxValue="1"/>
    </cacheField>
    <cacheField name="Apex" numFmtId="0">
      <sharedItems containsString="0" containsBlank="1" containsNumber="1" containsInteger="1" minValue="0" maxValue="1"/>
    </cacheField>
    <cacheField name="Vuejs" numFmtId="0">
      <sharedItems containsString="0" containsBlank="1" containsNumber="1" containsInteger="1" minValue="0" maxValue="1"/>
    </cacheField>
    <cacheField name="VB," numFmtId="0">
      <sharedItems containsString="0" containsBlank="1" containsNumber="1" containsInteger="1" minValue="0" maxValue="1"/>
    </cacheField>
    <cacheField name="VBA," numFmtId="0">
      <sharedItems containsString="0" containsBlank="1" containsNumber="1" containsInteger="1" minValue="0" maxValue="1"/>
    </cacheField>
    <cacheField name="VFP," numFmtId="0">
      <sharedItems containsString="0" containsBlank="1" containsNumber="1" containsInteger="1" minValue="0" maxValue="1"/>
    </cacheField>
    <cacheField name="BASIC" numFmtId="0">
      <sharedItems containsString="0" containsBlank="1" containsNumber="1" containsInteger="1" minValue="0" maxValue="1"/>
    </cacheField>
    <cacheField name="REACT" numFmtId="0">
      <sharedItems containsString="0" containsBlank="1" containsNumber="1" containsInteger="1" minValue="0" maxValue="1"/>
    </cacheField>
    <cacheField name="Processing" numFmtId="0">
      <sharedItems containsString="0" containsBlank="1" containsNumber="1" containsInteger="1" minValue="0" maxValue="1"/>
    </cacheField>
    <cacheField name="Rust" numFmtId="0">
      <sharedItems containsString="0" containsBlank="1" containsNumber="1" containsInteger="1" minValue="0" maxValue="1"/>
    </cacheField>
    <cacheField name="TypeScript" numFmtId="0">
      <sharedItems containsString="0" containsBlank="1" containsNumber="1" containsInteger="1" minValue="0" maxValue="1"/>
    </cacheField>
    <cacheField name="Ansible," numFmtId="0">
      <sharedItems containsString="0" containsBlank="1" containsNumber="1" containsInteger="1" minValue="0" maxValue="1"/>
    </cacheField>
    <cacheField name="Kotlin" numFmtId="0">
      <sharedItems containsString="0" containsBlank="1" containsNumber="1" containsInteger="1" minValue="0" maxValue="1"/>
    </cacheField>
    <cacheField name="Caso você tenha alguma familiaridade com Python, você identifica algum erro de segurança (não relacionado à falta de criptografia) no seguinte trecho de código de login?_x000a_import sqlite3_x000a_def login_sistema(username, password):_x000a_    conn = sqlite3.connect(&quot;database.db&quot;)_x000a_    cursor = conn.cursor()_x000a_    query = f&quot;SELECT * FROM users WHERE username = '{username}' AND password = '{password}'&quot;_x000a_    cursor.execute(query)_x000a_    user = cursor.fetchone()_x000a_    conn.close()_x000a_    return user_x000a_username = input(&quot;Digite seu nome de usuário: &quot;)_x000a_password = input(&quot;Digite sua senha: &quot;)_x000a_user = login_sistema(username, password)" numFmtId="0">
      <sharedItems containsBlank="1" longText="1"/>
    </cacheField>
    <cacheField name="Identificou corretamente?" numFmtId="0">
      <sharedItems containsBlank="1"/>
    </cacheField>
    <cacheField name="Caso tenha algum nível de familiaridade com Java, você consegue identificar mais algum erro de segurança no seguinte trecho código de login, que não esteja relacionado à falta de criptografia nem ao modo como está estabelecida a conexão com o banco de dados?_x000a_public class LoginPage {_x000a_    public static void main(String[] args) {_x000a_        Scanner scanner = new Scanner(System.in);_x000a_        System.out.print(&quot;Usuário: &quot;);_x000a_        String username = scanner.nextLine();_x000a_        System.out.print(&quot;Senha: &quot;);_x000a_        String password = scanner.nextLine();_x000a_        String jdbcURL = &quot;jdbc:mysql://localhost:3306/mydb&quot;;_x000a_        String dbUser = &quot;seu_usuario&quot;;_x000a_        String dbPassword = &quot;sua_senha&quot;;_x000a_        try {_x000a_            Connection connection = DriverManager.getConnection(jdbcURL, dbUser, dbPassword);_x000a_            String query = &quot;SELECT * FROM users WHERE username = '&quot; + username + &quot;' AND password = '&quot; + password + &quot;'&quot;;_x000a_            Statement statement = connection.createStatement();_x000a_            ResultSet resultSet = statement.executeQuery(query);_x000a_            if (resultSet.next()) {_x000a_                System.out.println(&quot;Login bem-sucedido!&quot;);_x000a_            } else {_x000a_                System.out.println(&quot;Falha no login. Tente novamente.&quot;);_x000a_            }_x000a_            resultSet.close();_x000a_            statement.close();_x000a_            connection.close();_x000a_        } catch (SQLException e) {_x000a_            e.printStackTrace();_x000a_        }_x000a_    }_x000a_}_x000a_" numFmtId="0">
      <sharedItems containsBlank="1" longText="1"/>
    </cacheField>
    <cacheField name="Identificou erro que leva a injeção de sql?" numFmtId="0">
      <sharedItems containsBlank="1" count="3">
        <s v="Sim"/>
        <s v="Não"/>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Gabriela Visani" refreshedDate="45250.773286689815" createdVersion="5" refreshedVersion="5" minRefreshableVersion="3" recordCount="102">
  <cacheSource type="worksheet">
    <worksheetSource ref="BO1:BO1048576" sheet="Respostas ao formulário 1"/>
  </cacheSource>
  <cacheFields count="1">
    <cacheField name="Nota (máximo 7)" numFmtId="0">
      <sharedItems containsString="0" containsBlank="1" containsNumber="1" containsInteger="1" minValue="0" maxValue="7" count="9">
        <n v="1"/>
        <n v="0"/>
        <n v="3"/>
        <n v="2"/>
        <n v="4"/>
        <n v="5"/>
        <n v="7"/>
        <n v="6"/>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Gabriela Visani" refreshedDate="45250.773555902779" createdVersion="5" refreshedVersion="5" minRefreshableVersion="3" recordCount="102">
  <cacheSource type="worksheet">
    <worksheetSource ref="B1:D1048576" sheet="Respostas ao formulário 1"/>
  </cacheSource>
  <cacheFields count="3">
    <cacheField name="Você estuda ou já estudou em algum curso sobre programação?" numFmtId="0">
      <sharedItems containsBlank="1"/>
    </cacheField>
    <cacheField name="Caso haja, qual a instituição de ensino que você estuda ou estudou seu curso relacionado a programação?" numFmtId="0">
      <sharedItems containsBlank="1"/>
    </cacheField>
    <cacheField name="#VALUE!" numFmtId="0">
      <sharedItems containsBlank="1" count="42">
        <m/>
        <s v="FATEC"/>
        <s v="Não especificou"/>
        <s v="etec"/>
        <s v="Impacta"/>
        <s v="Dgital Innovation"/>
        <s v="Mackenzie"/>
        <s v="USP"/>
        <s v="Fundação Instituto Tecnológico de Osasco"/>
        <s v="Ufrn"/>
        <s v="UNIP"/>
        <s v="Coursera"/>
        <s v="Uniesp"/>
        <s v="Uninter"/>
        <s v="sao Judas"/>
        <s v="USJT"/>
        <s v="IFSP "/>
        <s v="Atitus"/>
        <s v="PUCRS"/>
        <s v="Universidade Católica de Brasilia"/>
        <s v="Udemy "/>
        <s v="Unipar"/>
        <s v="Estácio"/>
        <s v="Unesp"/>
        <s v="Uninove"/>
        <s v="Unicesumar"/>
        <s v="UGS"/>
        <s v="Univali"/>
        <s v="B7WEB"/>
        <s v="Devsuperior"/>
        <s v="Senac "/>
        <s v="SENAI"/>
        <s v="Unicarioca"/>
        <s v=" UFSCar"/>
        <s v="Unifai"/>
        <s v="Fiap "/>
        <s v="IFPE"/>
        <s v="UNIFACS"/>
        <s v="Microlins"/>
        <s v="UFMA "/>
        <s v="Uniftec"/>
        <s v="Piaget"/>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Gabriela Visani" refreshedDate="45250.773794907407" createdVersion="5" refreshedVersion="5" minRefreshableVersion="3" recordCount="102">
  <cacheSource type="worksheet">
    <worksheetSource ref="F1:F1048576" sheet="Respostas ao formulário 1"/>
  </cacheSource>
  <cacheFields count="1">
    <cacheField name="curso" numFmtId="0">
      <sharedItems containsBlank="1" count="15">
        <s v="nenhum curso"/>
        <s v="ADS"/>
        <s v="curso livre"/>
        <s v="ciência da computação "/>
        <s v="Bacharel em tecnologia da informação "/>
        <s v="Técnico em Informática"/>
        <s v="Sistemas de Informação"/>
        <s v="Engenharia Informática"/>
        <s v="curso citado não existe na instituição citada"/>
        <s v="Tecnologia em Processamento de Dados"/>
        <s v="Licenciatura em Computação"/>
        <s v="Bacharelado em Física, duas matérias de programacao"/>
        <s v="Engenharia da computação "/>
        <s v="Engenharia Sistemas Informaticos"/>
        <m/>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Gabriela Visani" refreshedDate="45250.77389733796" createdVersion="5" refreshedVersion="5" minRefreshableVersion="3" recordCount="102">
  <cacheSource type="worksheet">
    <worksheetSource ref="K1:K1048576" sheet="Respostas ao formulário 1"/>
  </cacheSource>
  <cacheFields count="1">
    <cacheField name="Foi programador?" numFmtId="0">
      <sharedItems containsBlank="1" count="3">
        <s v="já foi programador"/>
        <s v=""/>
        <m/>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Gabriela Visani" refreshedDate="45250.773924768517" createdVersion="5" refreshedVersion="5" minRefreshableVersion="3" recordCount="102">
  <cacheSource type="worksheet">
    <worksheetSource ref="H1:H1048576" sheet="Respostas ao formulário 1"/>
  </cacheSource>
  <cacheFields count="1">
    <cacheField name="Emprego atual" numFmtId="0">
      <sharedItems containsBlank="1" count="18">
        <s v="programador"/>
        <s v="Analista de dados"/>
        <m/>
        <s v="Arquiteto de negócios"/>
        <s v="técnico de informática."/>
        <s v="QA"/>
        <s v="analista de sistemas"/>
        <s v="Analista de suporte"/>
        <s v="Analista de Implantação"/>
        <s v="Consultor"/>
        <s v="Professor de informática"/>
        <s v="Cientista de Dados"/>
        <s v="DevOps"/>
        <s v="Coordenadora de BI"/>
        <s v="Técnico de telecomunicações"/>
        <s v="Analista SRE"/>
        <s v="Técnico de celular "/>
        <s v="Analista de Tecnologia da Informaçã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
  <r>
    <x v="0"/>
    <n v="1"/>
    <n v="0"/>
    <n v="0"/>
    <n v="0"/>
    <n v="0"/>
    <n v="0"/>
    <n v="0"/>
    <n v="0"/>
    <n v="0"/>
    <n v="0"/>
    <n v="0"/>
    <n v="0"/>
    <n v="0"/>
    <n v="0"/>
    <n v="0"/>
    <n v="0"/>
    <n v="0"/>
    <n v="0"/>
    <n v="0"/>
    <n v="0"/>
    <n v="0"/>
    <n v="0"/>
    <n v="0"/>
    <n v="0"/>
    <n v="0"/>
    <n v="0"/>
    <n v="0"/>
    <n v="0"/>
    <n v="0"/>
    <s v="A query sql não tratada podendo executar outros códigos com manipulação de string"/>
    <x v="0"/>
  </r>
  <r>
    <x v="0"/>
    <n v="0"/>
    <n v="1"/>
    <n v="0"/>
    <n v="0"/>
    <n v="0"/>
    <n v="0"/>
    <n v="0"/>
    <n v="0"/>
    <n v="0"/>
    <n v="0"/>
    <n v="0"/>
    <n v="0"/>
    <n v="0"/>
    <n v="0"/>
    <n v="0"/>
    <n v="0"/>
    <n v="0"/>
    <n v="0"/>
    <n v="0"/>
    <n v="0"/>
    <n v="0"/>
    <n v="0"/>
    <n v="0"/>
    <n v="0"/>
    <n v="0"/>
    <n v="0"/>
    <n v="0"/>
    <n v="0"/>
    <n v="0"/>
    <m/>
    <x v="1"/>
  </r>
  <r>
    <x v="1"/>
    <n v="0"/>
    <n v="0"/>
    <n v="1"/>
    <n v="0"/>
    <n v="0"/>
    <n v="0"/>
    <n v="0"/>
    <n v="0"/>
    <n v="0"/>
    <n v="0"/>
    <n v="0"/>
    <n v="0"/>
    <n v="0"/>
    <n v="0"/>
    <n v="0"/>
    <n v="0"/>
    <n v="0"/>
    <n v="0"/>
    <n v="0"/>
    <n v="0"/>
    <n v="0"/>
    <n v="0"/>
    <n v="0"/>
    <n v="0"/>
    <n v="0"/>
    <n v="0"/>
    <n v="0"/>
    <n v="0"/>
    <n v="0"/>
    <s v="Password não deveria sair por aí por texto na aplicação e não sei como tá esta conexão de banco aí. "/>
    <x v="1"/>
  </r>
  <r>
    <x v="0"/>
    <n v="0"/>
    <n v="0"/>
    <n v="0"/>
    <n v="1"/>
    <n v="0"/>
    <n v="0"/>
    <n v="0"/>
    <n v="0"/>
    <n v="0"/>
    <n v="0"/>
    <n v="0"/>
    <n v="0"/>
    <n v="0"/>
    <n v="0"/>
    <n v="0"/>
    <n v="0"/>
    <n v="0"/>
    <n v="0"/>
    <n v="0"/>
    <n v="0"/>
    <n v="0"/>
    <n v="0"/>
    <n v="0"/>
    <n v="0"/>
    <n v="0"/>
    <n v="0"/>
    <n v="0"/>
    <n v="0"/>
    <n v="0"/>
    <s v="Possibilidade de SQLInjection nos campos de usuario e senha. Não existe validação de quantidade de tentativas, portanto um brute force provavelmente passaria."/>
    <x v="0"/>
  </r>
  <r>
    <x v="0"/>
    <n v="0"/>
    <n v="0"/>
    <n v="0"/>
    <n v="1"/>
    <n v="1"/>
    <n v="1"/>
    <n v="0"/>
    <n v="0"/>
    <n v="0"/>
    <n v="0"/>
    <n v="0"/>
    <n v="0"/>
    <n v="0"/>
    <n v="0"/>
    <n v="0"/>
    <n v="0"/>
    <n v="0"/>
    <n v="0"/>
    <n v="0"/>
    <n v="0"/>
    <n v="0"/>
    <n v="0"/>
    <n v="0"/>
    <n v="0"/>
    <n v="0"/>
    <n v="0"/>
    <n v="0"/>
    <n v="0"/>
    <n v="0"/>
    <s v="Vulnerável ao SQL Injection."/>
    <x v="0"/>
  </r>
  <r>
    <x v="0"/>
    <n v="1"/>
    <n v="0"/>
    <n v="0"/>
    <n v="0"/>
    <n v="1"/>
    <n v="0"/>
    <n v="1"/>
    <n v="0"/>
    <n v="0"/>
    <n v="0"/>
    <n v="0"/>
    <n v="0"/>
    <n v="0"/>
    <n v="0"/>
    <n v="0"/>
    <n v="0"/>
    <n v="0"/>
    <n v="0"/>
    <n v="0"/>
    <n v="0"/>
    <n v="0"/>
    <n v="0"/>
    <n v="0"/>
    <n v="0"/>
    <n v="0"/>
    <n v="0"/>
    <n v="0"/>
    <n v="0"/>
    <n v="0"/>
    <s v="Sql injection"/>
    <x v="0"/>
  </r>
  <r>
    <x v="0"/>
    <n v="0"/>
    <n v="0"/>
    <n v="0"/>
    <n v="1"/>
    <n v="1"/>
    <n v="0"/>
    <n v="0"/>
    <n v="1"/>
    <n v="0"/>
    <n v="0"/>
    <n v="0"/>
    <n v="0"/>
    <n v="0"/>
    <n v="0"/>
    <n v="0"/>
    <n v="0"/>
    <n v="0"/>
    <n v="0"/>
    <n v="0"/>
    <n v="0"/>
    <n v="0"/>
    <n v="0"/>
    <n v="0"/>
    <n v="0"/>
    <n v="0"/>
    <n v="0"/>
    <n v="0"/>
    <n v="0"/>
    <n v="0"/>
    <m/>
    <x v="1"/>
  </r>
  <r>
    <x v="0"/>
    <n v="0"/>
    <n v="0"/>
    <n v="0"/>
    <n v="0"/>
    <n v="1"/>
    <n v="0"/>
    <n v="0"/>
    <n v="0"/>
    <n v="1"/>
    <n v="0"/>
    <n v="0"/>
    <n v="0"/>
    <n v="0"/>
    <n v="0"/>
    <n v="0"/>
    <n v="0"/>
    <n v="0"/>
    <n v="0"/>
    <n v="0"/>
    <n v="0"/>
    <n v="0"/>
    <n v="0"/>
    <n v="0"/>
    <n v="0"/>
    <n v="0"/>
    <n v="0"/>
    <n v="0"/>
    <n v="0"/>
    <n v="0"/>
    <m/>
    <x v="1"/>
  </r>
  <r>
    <x v="1"/>
    <n v="0"/>
    <n v="0"/>
    <n v="0"/>
    <n v="1"/>
    <n v="0"/>
    <n v="0"/>
    <n v="0"/>
    <n v="0"/>
    <n v="0"/>
    <n v="0"/>
    <n v="0"/>
    <n v="0"/>
    <n v="0"/>
    <n v="0"/>
    <n v="0"/>
    <n v="0"/>
    <n v="0"/>
    <n v="0"/>
    <n v="0"/>
    <n v="0"/>
    <n v="0"/>
    <n v="0"/>
    <n v="0"/>
    <n v="0"/>
    <n v="0"/>
    <n v="0"/>
    <n v="0"/>
    <n v="0"/>
    <n v="0"/>
    <s v="Não "/>
    <x v="1"/>
  </r>
  <r>
    <x v="1"/>
    <n v="1"/>
    <n v="0"/>
    <n v="0"/>
    <n v="1"/>
    <n v="1"/>
    <n v="0"/>
    <n v="0"/>
    <n v="0"/>
    <n v="0"/>
    <n v="0"/>
    <n v="0"/>
    <n v="0"/>
    <n v="0"/>
    <n v="0"/>
    <n v="0"/>
    <n v="0"/>
    <n v="0"/>
    <n v="0"/>
    <n v="0"/>
    <n v="0"/>
    <n v="0"/>
    <n v="0"/>
    <n v="0"/>
    <n v="0"/>
    <n v="0"/>
    <n v="0"/>
    <n v="0"/>
    <n v="0"/>
    <n v="0"/>
    <s v="Não tem validação nos parâmetros _x000a_&quot;username&quot; e &quot;password&quot; da entrada do usuário ficando suscetível ao SQL Injection."/>
    <x v="0"/>
  </r>
  <r>
    <x v="0"/>
    <n v="1"/>
    <n v="0"/>
    <n v="0"/>
    <n v="1"/>
    <n v="1"/>
    <n v="0"/>
    <n v="0"/>
    <n v="1"/>
    <n v="0"/>
    <n v="1"/>
    <n v="0"/>
    <n v="0"/>
    <n v="0"/>
    <n v="0"/>
    <n v="0"/>
    <n v="0"/>
    <n v="0"/>
    <n v="0"/>
    <n v="0"/>
    <n v="0"/>
    <n v="0"/>
    <n v="0"/>
    <n v="0"/>
    <n v="0"/>
    <n v="0"/>
    <n v="0"/>
    <n v="0"/>
    <n v="0"/>
    <n v="0"/>
    <m/>
    <x v="1"/>
  </r>
  <r>
    <x v="1"/>
    <n v="0"/>
    <n v="0"/>
    <n v="0"/>
    <n v="1"/>
    <n v="0"/>
    <n v="0"/>
    <n v="0"/>
    <n v="0"/>
    <n v="0"/>
    <n v="0"/>
    <n v="0"/>
    <n v="0"/>
    <n v="0"/>
    <n v="0"/>
    <n v="0"/>
    <n v="0"/>
    <n v="0"/>
    <n v="0"/>
    <n v="0"/>
    <n v="0"/>
    <n v="0"/>
    <n v="0"/>
    <n v="0"/>
    <n v="0"/>
    <n v="0"/>
    <n v="0"/>
    <n v="0"/>
    <n v="0"/>
    <n v="0"/>
    <m/>
    <x v="1"/>
  </r>
  <r>
    <x v="0"/>
    <n v="1"/>
    <n v="0"/>
    <n v="0"/>
    <n v="1"/>
    <n v="1"/>
    <n v="0"/>
    <n v="0"/>
    <n v="0"/>
    <n v="0"/>
    <n v="0"/>
    <n v="0"/>
    <n v="0"/>
    <n v="0"/>
    <n v="0"/>
    <n v="0"/>
    <n v="0"/>
    <n v="0"/>
    <n v="0"/>
    <n v="0"/>
    <n v="0"/>
    <n v="0"/>
    <n v="0"/>
    <n v="0"/>
    <n v="0"/>
    <n v="0"/>
    <n v="0"/>
    <n v="0"/>
    <n v="0"/>
    <n v="0"/>
    <s v="Sim, interpolação do texto submetido em uma consulta SQL, sem realizar nenhum tratamento "/>
    <x v="0"/>
  </r>
  <r>
    <x v="1"/>
    <n v="1"/>
    <n v="0"/>
    <n v="0"/>
    <n v="1"/>
    <n v="1"/>
    <n v="0"/>
    <n v="1"/>
    <n v="0"/>
    <n v="0"/>
    <n v="0"/>
    <n v="1"/>
    <n v="1"/>
    <n v="0"/>
    <n v="0"/>
    <n v="0"/>
    <n v="0"/>
    <n v="0"/>
    <n v="0"/>
    <n v="0"/>
    <n v="0"/>
    <n v="0"/>
    <n v="0"/>
    <n v="0"/>
    <n v="0"/>
    <n v="0"/>
    <n v="0"/>
    <n v="0"/>
    <n v="0"/>
    <n v="0"/>
    <s v="A senha está sem criptografia."/>
    <x v="1"/>
  </r>
  <r>
    <x v="0"/>
    <n v="0"/>
    <n v="0"/>
    <n v="0"/>
    <n v="1"/>
    <n v="1"/>
    <n v="0"/>
    <n v="0"/>
    <n v="1"/>
    <n v="0"/>
    <n v="1"/>
    <n v="1"/>
    <n v="0"/>
    <n v="0"/>
    <n v="0"/>
    <n v="0"/>
    <n v="0"/>
    <n v="0"/>
    <n v="0"/>
    <n v="0"/>
    <n v="0"/>
    <n v="0"/>
    <n v="0"/>
    <n v="0"/>
    <n v="0"/>
    <n v="0"/>
    <n v="0"/>
    <n v="0"/>
    <n v="0"/>
    <n v="0"/>
    <s v="query = f&quot;SELECT * FROM users ( pra mim essa query esta abrindo TODOS users ) "/>
    <x v="1"/>
  </r>
  <r>
    <x v="1"/>
    <n v="0"/>
    <n v="0"/>
    <n v="0"/>
    <n v="0"/>
    <n v="1"/>
    <n v="0"/>
    <n v="1"/>
    <n v="0"/>
    <n v="1"/>
    <n v="0"/>
    <n v="0"/>
    <n v="0"/>
    <n v="1"/>
    <n v="1"/>
    <n v="0"/>
    <n v="0"/>
    <n v="0"/>
    <n v="0"/>
    <n v="0"/>
    <n v="0"/>
    <n v="0"/>
    <n v="0"/>
    <n v="0"/>
    <n v="0"/>
    <n v="0"/>
    <n v="0"/>
    <n v="0"/>
    <n v="0"/>
    <n v="0"/>
    <s v="Sim. O trecho de código está vulnerável a ataques de injeção de SQL. Para evitá-los, a query de consulta deve ser tratada, de forma que as variáveis username e password não sejam inseridas diretamente na string da consulta."/>
    <x v="0"/>
  </r>
  <r>
    <x v="0"/>
    <n v="1"/>
    <n v="0"/>
    <n v="0"/>
    <n v="1"/>
    <n v="1"/>
    <n v="0"/>
    <n v="0"/>
    <n v="0"/>
    <n v="0"/>
    <n v="0"/>
    <n v="0"/>
    <n v="0"/>
    <n v="0"/>
    <n v="0"/>
    <n v="1"/>
    <n v="0"/>
    <n v="0"/>
    <n v="0"/>
    <n v="0"/>
    <n v="0"/>
    <n v="1"/>
    <n v="0"/>
    <n v="0"/>
    <n v="0"/>
    <n v="0"/>
    <n v="0"/>
    <n v="0"/>
    <n v="0"/>
    <n v="0"/>
    <s v="Sim. A concatenação simples de entrada de texto do usuário na formação da querye abre espaço pra um ataque de injeção de SQL."/>
    <x v="0"/>
  </r>
  <r>
    <x v="1"/>
    <n v="0"/>
    <n v="0"/>
    <n v="0"/>
    <n v="1"/>
    <n v="0"/>
    <n v="0"/>
    <n v="0"/>
    <n v="0"/>
    <n v="0"/>
    <n v="0"/>
    <n v="0"/>
    <n v="0"/>
    <n v="0"/>
    <n v="0"/>
    <n v="0"/>
    <n v="0"/>
    <n v="0"/>
    <n v="0"/>
    <n v="0"/>
    <n v="0"/>
    <n v="0"/>
    <n v="0"/>
    <n v="0"/>
    <n v="0"/>
    <n v="0"/>
    <n v="0"/>
    <n v="0"/>
    <n v="0"/>
    <n v="0"/>
    <m/>
    <x v="1"/>
  </r>
  <r>
    <x v="0"/>
    <n v="1"/>
    <n v="0"/>
    <n v="1"/>
    <n v="1"/>
    <n v="0"/>
    <n v="0"/>
    <n v="0"/>
    <n v="0"/>
    <n v="0"/>
    <n v="0"/>
    <n v="0"/>
    <n v="0"/>
    <n v="0"/>
    <n v="0"/>
    <n v="0"/>
    <n v="0"/>
    <n v="0"/>
    <n v="0"/>
    <n v="0"/>
    <n v="0"/>
    <n v="0"/>
    <n v="0"/>
    <n v="0"/>
    <n v="0"/>
    <n v="0"/>
    <n v="0"/>
    <n v="0"/>
    <n v="0"/>
    <n v="0"/>
    <s v="Sim sql injection, vulnerabilidade clássico"/>
    <x v="0"/>
  </r>
  <r>
    <x v="0"/>
    <n v="0"/>
    <n v="0"/>
    <n v="1"/>
    <n v="1"/>
    <n v="1"/>
    <n v="0"/>
    <n v="0"/>
    <n v="0"/>
    <n v="0"/>
    <n v="1"/>
    <n v="0"/>
    <n v="0"/>
    <n v="0"/>
    <n v="0"/>
    <n v="0"/>
    <n v="1"/>
    <n v="1"/>
    <n v="0"/>
    <n v="0"/>
    <n v="0"/>
    <n v="0"/>
    <n v="0"/>
    <n v="0"/>
    <n v="0"/>
    <n v="0"/>
    <n v="0"/>
    <n v="0"/>
    <n v="0"/>
    <n v="0"/>
    <s v="SQL injection, senha não hasheada"/>
    <x v="0"/>
  </r>
  <r>
    <x v="0"/>
    <n v="1"/>
    <n v="0"/>
    <n v="0"/>
    <n v="1"/>
    <n v="1"/>
    <n v="0"/>
    <n v="0"/>
    <n v="1"/>
    <n v="1"/>
    <n v="0"/>
    <n v="0"/>
    <n v="0"/>
    <n v="0"/>
    <n v="0"/>
    <n v="0"/>
    <n v="0"/>
    <n v="0"/>
    <n v="0"/>
    <n v="0"/>
    <n v="0"/>
    <n v="0"/>
    <n v="0"/>
    <n v="0"/>
    <n v="0"/>
    <n v="0"/>
    <n v="0"/>
    <n v="0"/>
    <n v="0"/>
    <n v="0"/>
    <s v="Não creio que seja prudente procurar de cara pelo usuário e senha. Talvez procurar pelo usuário e depois fazer uma verificação com a equivalência da senha."/>
    <x v="1"/>
  </r>
  <r>
    <x v="0"/>
    <n v="0"/>
    <n v="0"/>
    <n v="0"/>
    <n v="1"/>
    <n v="1"/>
    <n v="0"/>
    <n v="0"/>
    <n v="0"/>
    <n v="1"/>
    <n v="0"/>
    <n v="0"/>
    <n v="0"/>
    <n v="0"/>
    <n v="0"/>
    <n v="0"/>
    <n v="0"/>
    <n v="0"/>
    <n v="0"/>
    <n v="0"/>
    <n v="0"/>
    <n v="0"/>
    <n v="0"/>
    <n v="0"/>
    <n v="0"/>
    <n v="0"/>
    <n v="0"/>
    <n v="0"/>
    <n v="0"/>
    <n v="0"/>
    <s v="Sim, sujeito a sql injection "/>
    <x v="0"/>
  </r>
  <r>
    <x v="0"/>
    <n v="1"/>
    <n v="0"/>
    <n v="0"/>
    <n v="1"/>
    <n v="0"/>
    <n v="0"/>
    <n v="0"/>
    <n v="1"/>
    <n v="0"/>
    <n v="1"/>
    <n v="0"/>
    <n v="0"/>
    <n v="0"/>
    <n v="0"/>
    <n v="0"/>
    <n v="0"/>
    <n v="0"/>
    <n v="0"/>
    <n v="0"/>
    <n v="0"/>
    <n v="0"/>
    <n v="0"/>
    <n v="0"/>
    <n v="0"/>
    <n v="0"/>
    <n v="0"/>
    <n v="0"/>
    <n v="0"/>
    <n v="0"/>
    <m/>
    <x v="1"/>
  </r>
  <r>
    <x v="0"/>
    <n v="1"/>
    <n v="0"/>
    <n v="0"/>
    <n v="1"/>
    <n v="1"/>
    <n v="0"/>
    <n v="0"/>
    <n v="0"/>
    <n v="1"/>
    <n v="1"/>
    <n v="0"/>
    <n v="0"/>
    <n v="0"/>
    <n v="0"/>
    <n v="0"/>
    <n v="0"/>
    <n v="0"/>
    <n v="1"/>
    <n v="0"/>
    <n v="0"/>
    <n v="0"/>
    <n v="0"/>
    <n v="0"/>
    <n v="0"/>
    <n v="0"/>
    <n v="0"/>
    <n v="0"/>
    <n v="0"/>
    <n v="0"/>
    <m/>
    <x v="1"/>
  </r>
  <r>
    <x v="0"/>
    <n v="0"/>
    <n v="0"/>
    <n v="0"/>
    <n v="0"/>
    <n v="0"/>
    <n v="0"/>
    <n v="0"/>
    <n v="0"/>
    <n v="0"/>
    <n v="0"/>
    <n v="0"/>
    <n v="0"/>
    <n v="0"/>
    <n v="0"/>
    <n v="0"/>
    <n v="0"/>
    <n v="0"/>
    <n v="0"/>
    <n v="0"/>
    <n v="0"/>
    <n v="0"/>
    <n v="0"/>
    <n v="0"/>
    <n v="0"/>
    <n v="0"/>
    <n v="0"/>
    <n v="0"/>
    <n v="0"/>
    <n v="0"/>
    <s v="Não, pois não tenho experiência em trabalhar com o SQL no Python."/>
    <x v="1"/>
  </r>
  <r>
    <x v="0"/>
    <n v="0"/>
    <n v="0"/>
    <n v="0"/>
    <n v="0"/>
    <n v="0"/>
    <n v="0"/>
    <n v="0"/>
    <n v="0"/>
    <n v="0"/>
    <n v="1"/>
    <n v="0"/>
    <n v="0"/>
    <n v="0"/>
    <n v="0"/>
    <n v="0"/>
    <n v="0"/>
    <n v="0"/>
    <n v="0"/>
    <n v="1"/>
    <n v="0"/>
    <n v="0"/>
    <n v="0"/>
    <n v="0"/>
    <n v="0"/>
    <n v="0"/>
    <n v="0"/>
    <n v="0"/>
    <n v="0"/>
    <n v="0"/>
    <s v="Sim passar um SQL dá forma que está pode ocasionar sql injection levando ao drop do BD"/>
    <x v="0"/>
  </r>
  <r>
    <x v="0"/>
    <n v="1"/>
    <n v="0"/>
    <n v="0"/>
    <n v="0"/>
    <n v="1"/>
    <n v="0"/>
    <n v="0"/>
    <n v="0"/>
    <n v="1"/>
    <n v="0"/>
    <n v="0"/>
    <n v="0"/>
    <n v="0"/>
    <n v="0"/>
    <n v="0"/>
    <n v="0"/>
    <n v="0"/>
    <n v="0"/>
    <n v="0"/>
    <n v="0"/>
    <n v="0"/>
    <n v="0"/>
    <n v="0"/>
    <n v="0"/>
    <n v="0"/>
    <n v="0"/>
    <n v="0"/>
    <n v="0"/>
    <n v="0"/>
    <s v="Provavelmente esta maneira de senha na query do sql não deve ser segura. Mas não temho experiência nesse tema exatamente. Pensei em Sql Injection"/>
    <x v="0"/>
  </r>
  <r>
    <x v="0"/>
    <n v="0"/>
    <n v="0"/>
    <n v="0"/>
    <n v="1"/>
    <n v="0"/>
    <n v="0"/>
    <n v="0"/>
    <n v="0"/>
    <n v="1"/>
    <n v="0"/>
    <n v="0"/>
    <n v="0"/>
    <n v="0"/>
    <n v="0"/>
    <n v="0"/>
    <n v="0"/>
    <n v="0"/>
    <n v="0"/>
    <n v="0"/>
    <n v="0"/>
    <n v="0"/>
    <n v="0"/>
    <n v="0"/>
    <n v="0"/>
    <n v="0"/>
    <n v="0"/>
    <n v="0"/>
    <n v="0"/>
    <n v="0"/>
    <m/>
    <x v="1"/>
  </r>
  <r>
    <x v="1"/>
    <n v="0"/>
    <n v="0"/>
    <n v="0"/>
    <n v="1"/>
    <n v="0"/>
    <n v="0"/>
    <n v="0"/>
    <n v="0"/>
    <n v="0"/>
    <n v="0"/>
    <n v="0"/>
    <n v="0"/>
    <n v="0"/>
    <n v="0"/>
    <n v="0"/>
    <n v="0"/>
    <n v="0"/>
    <n v="0"/>
    <n v="0"/>
    <n v="0"/>
    <n v="0"/>
    <n v="0"/>
    <n v="0"/>
    <n v="0"/>
    <n v="0"/>
    <n v="0"/>
    <n v="0"/>
    <n v="0"/>
    <n v="0"/>
    <m/>
    <x v="1"/>
  </r>
  <r>
    <x v="1"/>
    <n v="0"/>
    <n v="0"/>
    <n v="0"/>
    <n v="0"/>
    <n v="1"/>
    <n v="0"/>
    <n v="0"/>
    <n v="0"/>
    <n v="0"/>
    <n v="0"/>
    <n v="0"/>
    <n v="0"/>
    <n v="0"/>
    <n v="0"/>
    <n v="0"/>
    <n v="0"/>
    <n v="0"/>
    <n v="0"/>
    <n v="0"/>
    <n v="0"/>
    <n v="0"/>
    <n v="0"/>
    <n v="0"/>
    <n v="0"/>
    <n v="0"/>
    <n v="0"/>
    <n v="0"/>
    <n v="0"/>
    <n v="0"/>
    <m/>
    <x v="1"/>
  </r>
  <r>
    <x v="0"/>
    <n v="0"/>
    <n v="0"/>
    <n v="0"/>
    <n v="1"/>
    <n v="0"/>
    <n v="0"/>
    <n v="0"/>
    <n v="0"/>
    <n v="0"/>
    <n v="0"/>
    <n v="0"/>
    <n v="0"/>
    <n v="0"/>
    <n v="0"/>
    <n v="0"/>
    <n v="0"/>
    <n v="0"/>
    <n v="0"/>
    <n v="0"/>
    <n v="0"/>
    <n v="0"/>
    <n v="0"/>
    <n v="0"/>
    <n v="0"/>
    <n v="0"/>
    <n v="0"/>
    <n v="0"/>
    <n v="0"/>
    <n v="0"/>
    <s v="Concatenando as string de username e password (dá pra fazer facil um sql inject dessa forma), além das senha provavelmente não estar em hash"/>
    <x v="0"/>
  </r>
  <r>
    <x v="1"/>
    <n v="0"/>
    <n v="0"/>
    <n v="0"/>
    <n v="0"/>
    <n v="1"/>
    <n v="0"/>
    <n v="0"/>
    <n v="0"/>
    <n v="0"/>
    <n v="0"/>
    <n v="0"/>
    <n v="0"/>
    <n v="0"/>
    <n v="0"/>
    <n v="0"/>
    <n v="0"/>
    <n v="0"/>
    <n v="0"/>
    <n v="0"/>
    <n v="0"/>
    <n v="0"/>
    <n v="0"/>
    <n v="0"/>
    <n v="0"/>
    <n v="0"/>
    <n v="0"/>
    <n v="0"/>
    <n v="0"/>
    <n v="0"/>
    <m/>
    <x v="1"/>
  </r>
  <r>
    <x v="0"/>
    <n v="0"/>
    <n v="0"/>
    <n v="0"/>
    <n v="0"/>
    <n v="1"/>
    <n v="0"/>
    <n v="0"/>
    <n v="1"/>
    <n v="0"/>
    <n v="0"/>
    <n v="0"/>
    <n v="0"/>
    <n v="0"/>
    <n v="0"/>
    <n v="0"/>
    <n v="0"/>
    <n v="0"/>
    <n v="0"/>
    <n v="0"/>
    <n v="0"/>
    <n v="0"/>
    <n v="0"/>
    <n v="0"/>
    <n v="0"/>
    <n v="0"/>
    <n v="0"/>
    <n v="0"/>
    <n v="0"/>
    <n v="0"/>
    <m/>
    <x v="1"/>
  </r>
  <r>
    <x v="0"/>
    <n v="0"/>
    <n v="0"/>
    <n v="0"/>
    <n v="1"/>
    <n v="0"/>
    <n v="0"/>
    <n v="0"/>
    <n v="0"/>
    <n v="0"/>
    <n v="0"/>
    <n v="0"/>
    <n v="0"/>
    <n v="0"/>
    <n v="0"/>
    <n v="0"/>
    <n v="0"/>
    <n v="0"/>
    <n v="0"/>
    <n v="0"/>
    <n v="0"/>
    <n v="0"/>
    <n v="0"/>
    <n v="0"/>
    <n v="0"/>
    <n v="0"/>
    <n v="0"/>
    <n v="0"/>
    <n v="0"/>
    <n v="0"/>
    <s v="sqlinjection"/>
    <x v="0"/>
  </r>
  <r>
    <x v="0"/>
    <n v="0"/>
    <n v="1"/>
    <n v="0"/>
    <n v="1"/>
    <n v="0"/>
    <n v="0"/>
    <n v="0"/>
    <n v="0"/>
    <n v="0"/>
    <n v="0"/>
    <n v="0"/>
    <n v="0"/>
    <n v="0"/>
    <n v="0"/>
    <n v="0"/>
    <n v="0"/>
    <n v="0"/>
    <n v="0"/>
    <n v="0"/>
    <n v="0"/>
    <n v="0"/>
    <n v="0"/>
    <n v="0"/>
    <n v="0"/>
    <n v="0"/>
    <n v="0"/>
    <n v="0"/>
    <n v="0"/>
    <n v="0"/>
    <s v="Não sei dizer"/>
    <x v="1"/>
  </r>
  <r>
    <x v="0"/>
    <n v="0"/>
    <n v="0"/>
    <n v="0"/>
    <n v="0"/>
    <n v="0"/>
    <n v="1"/>
    <n v="0"/>
    <n v="0"/>
    <n v="0"/>
    <n v="1"/>
    <n v="0"/>
    <n v="0"/>
    <n v="0"/>
    <n v="0"/>
    <n v="0"/>
    <n v="0"/>
    <n v="0"/>
    <n v="0"/>
    <n v="0"/>
    <n v="1"/>
    <n v="0"/>
    <n v="0"/>
    <n v="0"/>
    <n v="0"/>
    <n v="0"/>
    <n v="0"/>
    <n v="0"/>
    <n v="0"/>
    <n v="0"/>
    <s v="as declarações deveriam ( em minha opinião ) estarem SEPARADAS = PREPARED STARTMENT , pois juntas elas oferecem possibilidades para um INJECTION DE SQL , deveriam serem implementadas SEPARADAMENTE . assim traria mais segurança ao script."/>
    <x v="1"/>
  </r>
  <r>
    <x v="1"/>
    <n v="0"/>
    <n v="0"/>
    <n v="0"/>
    <n v="0"/>
    <n v="0"/>
    <n v="0"/>
    <n v="0"/>
    <n v="0"/>
    <n v="0"/>
    <n v="0"/>
    <n v="0"/>
    <n v="0"/>
    <n v="0"/>
    <n v="0"/>
    <n v="0"/>
    <n v="0"/>
    <n v="0"/>
    <n v="0"/>
    <n v="0"/>
    <n v="0"/>
    <n v="0"/>
    <n v="0"/>
    <n v="0"/>
    <n v="0"/>
    <n v="0"/>
    <n v="0"/>
    <n v="0"/>
    <n v="0"/>
    <n v="0"/>
    <m/>
    <x v="1"/>
  </r>
  <r>
    <x v="1"/>
    <n v="0"/>
    <n v="0"/>
    <n v="0"/>
    <n v="1"/>
    <n v="0"/>
    <n v="0"/>
    <n v="0"/>
    <n v="0"/>
    <n v="0"/>
    <n v="0"/>
    <n v="0"/>
    <n v="0"/>
    <n v="0"/>
    <n v="0"/>
    <n v="0"/>
    <n v="0"/>
    <n v="0"/>
    <n v="0"/>
    <n v="0"/>
    <n v="0"/>
    <n v="0"/>
    <n v="0"/>
    <n v="0"/>
    <n v="0"/>
    <n v="0"/>
    <n v="0"/>
    <n v="0"/>
    <n v="0"/>
    <n v="0"/>
    <m/>
    <x v="1"/>
  </r>
  <r>
    <x v="0"/>
    <n v="0"/>
    <n v="0"/>
    <n v="0"/>
    <n v="0"/>
    <n v="1"/>
    <n v="0"/>
    <n v="0"/>
    <n v="0"/>
    <n v="1"/>
    <n v="0"/>
    <n v="0"/>
    <n v="0"/>
    <n v="0"/>
    <n v="0"/>
    <n v="0"/>
    <n v="0"/>
    <n v="0"/>
    <n v="0"/>
    <n v="0"/>
    <n v="0"/>
    <n v="0"/>
    <n v="0"/>
    <n v="0"/>
    <n v="0"/>
    <n v="0"/>
    <n v="0"/>
    <n v="0"/>
    <n v="0"/>
    <n v="0"/>
    <s v="Não "/>
    <x v="1"/>
  </r>
  <r>
    <x v="1"/>
    <n v="0"/>
    <n v="0"/>
    <n v="0"/>
    <n v="0"/>
    <n v="0"/>
    <n v="0"/>
    <n v="0"/>
    <n v="0"/>
    <n v="0"/>
    <n v="1"/>
    <n v="0"/>
    <n v="0"/>
    <n v="0"/>
    <n v="0"/>
    <n v="0"/>
    <n v="0"/>
    <n v="0"/>
    <n v="0"/>
    <n v="0"/>
    <n v="0"/>
    <n v="0"/>
    <n v="0"/>
    <n v="0"/>
    <n v="0"/>
    <n v="0"/>
    <n v="0"/>
    <n v="0"/>
    <n v="0"/>
    <n v="0"/>
    <m/>
    <x v="1"/>
  </r>
  <r>
    <x v="0"/>
    <n v="1"/>
    <n v="0"/>
    <n v="0"/>
    <n v="1"/>
    <n v="1"/>
    <n v="0"/>
    <n v="1"/>
    <n v="0"/>
    <n v="1"/>
    <n v="1"/>
    <n v="0"/>
    <n v="0"/>
    <n v="0"/>
    <n v="0"/>
    <n v="0"/>
    <n v="0"/>
    <n v="0"/>
    <n v="0"/>
    <n v="0"/>
    <n v="0"/>
    <n v="0"/>
    <n v="0"/>
    <n v="0"/>
    <n v="0"/>
    <n v="0"/>
    <n v="0"/>
    <n v="0"/>
    <n v="0"/>
    <n v="0"/>
    <s v="Main loop "/>
    <x v="1"/>
  </r>
  <r>
    <x v="0"/>
    <n v="0"/>
    <n v="0"/>
    <n v="0"/>
    <n v="1"/>
    <n v="0"/>
    <n v="0"/>
    <n v="0"/>
    <n v="0"/>
    <n v="0"/>
    <n v="0"/>
    <n v="0"/>
    <n v="0"/>
    <n v="0"/>
    <n v="0"/>
    <n v="0"/>
    <n v="0"/>
    <n v="0"/>
    <n v="0"/>
    <n v="0"/>
    <n v="0"/>
    <n v="0"/>
    <n v="0"/>
    <n v="0"/>
    <n v="0"/>
    <n v="0"/>
    <n v="0"/>
    <n v="0"/>
    <n v="0"/>
    <n v="0"/>
    <s v="Há um problema de validação de entra, permitindo que qualquer pessoa possa colocar um usuário ou senha qualquer para entrar. Além de parecer que a senha será exibida quando digitada."/>
    <x v="1"/>
  </r>
  <r>
    <x v="1"/>
    <n v="0"/>
    <n v="0"/>
    <n v="0"/>
    <n v="0"/>
    <n v="0"/>
    <n v="0"/>
    <n v="0"/>
    <n v="0"/>
    <n v="0"/>
    <n v="0"/>
    <n v="0"/>
    <n v="0"/>
    <n v="0"/>
    <n v="0"/>
    <n v="0"/>
    <n v="0"/>
    <n v="0"/>
    <n v="0"/>
    <n v="0"/>
    <n v="0"/>
    <n v="0"/>
    <n v="0"/>
    <n v="0"/>
    <n v="0"/>
    <n v="0"/>
    <n v="0"/>
    <n v="0"/>
    <n v="0"/>
    <n v="0"/>
    <s v="Eu não tenho tanta, mas suponho que seja possível deduzir  a senha por bruteforce"/>
    <x v="1"/>
  </r>
  <r>
    <x v="0"/>
    <n v="0"/>
    <n v="0"/>
    <n v="0"/>
    <n v="1"/>
    <n v="0"/>
    <n v="0"/>
    <n v="0"/>
    <n v="0"/>
    <n v="1"/>
    <n v="0"/>
    <n v="0"/>
    <n v="0"/>
    <n v="0"/>
    <n v="0"/>
    <n v="0"/>
    <n v="0"/>
    <n v="0"/>
    <n v="0"/>
    <n v="0"/>
    <n v="0"/>
    <n v="0"/>
    <n v="0"/>
    <n v="0"/>
    <n v="0"/>
    <n v="0"/>
    <n v="0"/>
    <n v="0"/>
    <n v="0"/>
    <n v="0"/>
    <s v="Primeiro deveria utilizar uma lib como getpass para esconder a senha no terminal_x000a_import getpass_x000a_username = getpass.getuser()_x000a_password = getpass.getpass('Digite sua senha: ')_x000a__x000a_Segundo, a query não estará segura com f string (f&quot;&quot;) pois poderia haver um SQL INJECTION. O melhor seria:_x000a_ query = 'SELECT * FROM users WHERE username = ? AND password = ?'_x000a_ params = (username, password)_x000a_ cursor.execute(query, params)"/>
    <x v="0"/>
  </r>
  <r>
    <x v="0"/>
    <n v="0"/>
    <n v="0"/>
    <n v="0"/>
    <n v="1"/>
    <n v="1"/>
    <n v="0"/>
    <n v="0"/>
    <n v="0"/>
    <n v="0"/>
    <n v="0"/>
    <n v="0"/>
    <n v="0"/>
    <n v="0"/>
    <n v="0"/>
    <n v="0"/>
    <n v="0"/>
    <n v="0"/>
    <n v="0"/>
    <n v="0"/>
    <n v="0"/>
    <n v="0"/>
    <n v="0"/>
    <n v="0"/>
    <n v="0"/>
    <n v="0"/>
    <n v="0"/>
    <n v="0"/>
    <n v="0"/>
    <n v="0"/>
    <m/>
    <x v="1"/>
  </r>
  <r>
    <x v="0"/>
    <n v="0"/>
    <n v="0"/>
    <n v="0"/>
    <n v="0"/>
    <n v="1"/>
    <n v="0"/>
    <n v="0"/>
    <n v="0"/>
    <n v="0"/>
    <n v="0"/>
    <n v="0"/>
    <n v="0"/>
    <n v="0"/>
    <n v="0"/>
    <n v="0"/>
    <n v="0"/>
    <n v="0"/>
    <n v="0"/>
    <n v="0"/>
    <n v="0"/>
    <n v="0"/>
    <n v="0"/>
    <n v="0"/>
    <n v="0"/>
    <n v="0"/>
    <n v="0"/>
    <n v="0"/>
    <n v="0"/>
    <n v="0"/>
    <s v="Nunca fiz isso usando esse código. Como trabalho com backend, usamos o admin do Django ou ORM, pra trabalhar com banco de dados.Sei que fez uma query. Mas vou dar minha mera opinião._x000a_Bom este database é o sql3, e pelo código, EU ACHO, que não tem nada errado."/>
    <x v="1"/>
  </r>
  <r>
    <x v="0"/>
    <n v="1"/>
    <n v="0"/>
    <n v="0"/>
    <n v="1"/>
    <n v="0"/>
    <n v="0"/>
    <n v="0"/>
    <n v="0"/>
    <n v="0"/>
    <n v="0"/>
    <n v="0"/>
    <n v="1"/>
    <n v="0"/>
    <n v="0"/>
    <n v="0"/>
    <n v="0"/>
    <n v="0"/>
    <n v="0"/>
    <n v="0"/>
    <n v="0"/>
    <n v="0"/>
    <n v="0"/>
    <n v="0"/>
    <n v="0"/>
    <n v="0"/>
    <n v="0"/>
    <n v="0"/>
    <n v="0"/>
    <n v="0"/>
    <s v="Sem tratamento nos campos username e password, possibilidade de Injection"/>
    <x v="0"/>
  </r>
  <r>
    <x v="0"/>
    <n v="1"/>
    <n v="0"/>
    <n v="0"/>
    <n v="1"/>
    <n v="1"/>
    <n v="0"/>
    <n v="0"/>
    <n v="0"/>
    <n v="1"/>
    <n v="0"/>
    <n v="0"/>
    <n v="0"/>
    <n v="0"/>
    <n v="0"/>
    <n v="0"/>
    <n v="0"/>
    <n v="0"/>
    <n v="0"/>
    <n v="0"/>
    <n v="0"/>
    <n v="0"/>
    <n v="0"/>
    <n v="0"/>
    <n v="0"/>
    <n v="0"/>
    <n v="0"/>
    <n v="0"/>
    <n v="0"/>
    <n v="0"/>
    <s v="Raw query permite injeção, principalmente por causa do input não sanitizado."/>
    <x v="0"/>
  </r>
  <r>
    <x v="0"/>
    <n v="1"/>
    <n v="0"/>
    <n v="0"/>
    <n v="1"/>
    <n v="0"/>
    <n v="0"/>
    <n v="0"/>
    <n v="0"/>
    <n v="0"/>
    <n v="1"/>
    <n v="0"/>
    <n v="0"/>
    <n v="0"/>
    <n v="0"/>
    <n v="0"/>
    <n v="0"/>
    <n v="0"/>
    <n v="0"/>
    <n v="0"/>
    <n v="0"/>
    <n v="0"/>
    <n v="0"/>
    <n v="0"/>
    <n v="0"/>
    <n v="0"/>
    <n v="0"/>
    <n v="0"/>
    <n v="0"/>
    <n v="0"/>
    <s v="Erro de SQL inject"/>
    <x v="0"/>
  </r>
  <r>
    <x v="0"/>
    <n v="0"/>
    <n v="0"/>
    <n v="0"/>
    <n v="1"/>
    <n v="1"/>
    <n v="0"/>
    <n v="0"/>
    <n v="0"/>
    <n v="1"/>
    <n v="0"/>
    <n v="0"/>
    <n v="0"/>
    <n v="0"/>
    <n v="0"/>
    <n v="0"/>
    <n v="0"/>
    <n v="0"/>
    <n v="0"/>
    <n v="0"/>
    <n v="0"/>
    <n v="0"/>
    <n v="0"/>
    <n v="0"/>
    <n v="0"/>
    <n v="0"/>
    <n v="0"/>
    <n v="0"/>
    <n v="0"/>
    <n v="0"/>
    <s v="Sql Injection, para sanar recomento o uso de parâmetros '?' ou  de preferencia o uso de um orm."/>
    <x v="0"/>
  </r>
  <r>
    <x v="1"/>
    <n v="1"/>
    <n v="0"/>
    <n v="0"/>
    <n v="1"/>
    <n v="1"/>
    <n v="1"/>
    <n v="1"/>
    <n v="0"/>
    <n v="1"/>
    <n v="1"/>
    <n v="0"/>
    <n v="0"/>
    <n v="0"/>
    <n v="0"/>
    <n v="0"/>
    <n v="0"/>
    <n v="0"/>
    <n v="0"/>
    <n v="0"/>
    <n v="1"/>
    <n v="0"/>
    <n v="0"/>
    <n v="0"/>
    <n v="0"/>
    <n v="0"/>
    <n v="0"/>
    <n v="0"/>
    <n v="0"/>
    <n v="0"/>
    <m/>
    <x v="1"/>
  </r>
  <r>
    <x v="0"/>
    <n v="0"/>
    <n v="0"/>
    <n v="0"/>
    <n v="1"/>
    <n v="0"/>
    <n v="0"/>
    <n v="0"/>
    <n v="0"/>
    <n v="0"/>
    <n v="0"/>
    <n v="0"/>
    <n v="0"/>
    <n v="0"/>
    <n v="0"/>
    <n v="0"/>
    <n v="0"/>
    <n v="0"/>
    <n v="0"/>
    <n v="0"/>
    <n v="0"/>
    <n v="0"/>
    <n v="0"/>
    <n v="0"/>
    <n v="0"/>
    <n v="0"/>
    <n v="0"/>
    <n v="0"/>
    <n v="0"/>
    <n v="0"/>
    <s v="Código SQL inserido na fonte"/>
    <x v="1"/>
  </r>
  <r>
    <x v="0"/>
    <n v="0"/>
    <n v="0"/>
    <n v="0"/>
    <n v="1"/>
    <n v="0"/>
    <n v="0"/>
    <n v="0"/>
    <n v="0"/>
    <n v="0"/>
    <n v="0"/>
    <n v="0"/>
    <n v="0"/>
    <n v="0"/>
    <n v="0"/>
    <n v="0"/>
    <n v="0"/>
    <n v="0"/>
    <n v="0"/>
    <n v="0"/>
    <n v="0"/>
    <n v="0"/>
    <n v="0"/>
    <n v="0"/>
    <n v="0"/>
    <n v="0"/>
    <n v="0"/>
    <n v="0"/>
    <n v="0"/>
    <n v="0"/>
    <s v="Usar variáveis diretamente na query, sem usar algum tipo de tratamento ou framework. Sendo assim evitar ataques de SQL Injection"/>
    <x v="0"/>
  </r>
  <r>
    <x v="0"/>
    <n v="0"/>
    <n v="0"/>
    <n v="0"/>
    <n v="0"/>
    <n v="1"/>
    <n v="0"/>
    <n v="0"/>
    <n v="1"/>
    <n v="0"/>
    <n v="0"/>
    <n v="0"/>
    <n v="0"/>
    <n v="0"/>
    <n v="0"/>
    <n v="0"/>
    <n v="0"/>
    <n v="0"/>
    <n v="0"/>
    <n v="0"/>
    <n v="0"/>
    <n v="1"/>
    <n v="0"/>
    <n v="0"/>
    <n v="0"/>
    <n v="0"/>
    <n v="0"/>
    <n v="0"/>
    <n v="0"/>
    <n v="0"/>
    <s v="Não identifiquei nenhum erro de segurança."/>
    <x v="1"/>
  </r>
  <r>
    <x v="0"/>
    <n v="1"/>
    <n v="0"/>
    <n v="0"/>
    <n v="1"/>
    <n v="1"/>
    <n v="0"/>
    <n v="0"/>
    <n v="1"/>
    <n v="1"/>
    <n v="1"/>
    <n v="0"/>
    <n v="1"/>
    <n v="0"/>
    <n v="0"/>
    <n v="0"/>
    <n v="0"/>
    <n v="0"/>
    <n v="0"/>
    <n v="0"/>
    <n v="0"/>
    <n v="0"/>
    <n v="1"/>
    <n v="1"/>
    <n v="0"/>
    <n v="0"/>
    <n v="0"/>
    <n v="0"/>
    <n v="0"/>
    <n v="0"/>
    <s v="Está aberto a injeção de código, se usar aspas simples em um dos inputs porque não são tratados."/>
    <x v="0"/>
  </r>
  <r>
    <x v="1"/>
    <n v="0"/>
    <n v="0"/>
    <n v="0"/>
    <n v="1"/>
    <n v="0"/>
    <n v="0"/>
    <n v="0"/>
    <n v="0"/>
    <n v="0"/>
    <n v="1"/>
    <n v="0"/>
    <n v="0"/>
    <n v="0"/>
    <n v="0"/>
    <n v="0"/>
    <n v="0"/>
    <n v="0"/>
    <n v="0"/>
    <n v="0"/>
    <n v="0"/>
    <n v="0"/>
    <n v="0"/>
    <n v="0"/>
    <n v="1"/>
    <n v="0"/>
    <n v="0"/>
    <n v="0"/>
    <n v="0"/>
    <n v="0"/>
    <m/>
    <x v="1"/>
  </r>
  <r>
    <x v="0"/>
    <n v="0"/>
    <n v="0"/>
    <n v="0"/>
    <n v="0"/>
    <n v="1"/>
    <n v="0"/>
    <n v="0"/>
    <n v="0"/>
    <n v="0"/>
    <n v="0"/>
    <n v="0"/>
    <n v="0"/>
    <n v="0"/>
    <n v="0"/>
    <n v="0"/>
    <n v="0"/>
    <n v="0"/>
    <n v="0"/>
    <n v="0"/>
    <n v="0"/>
    <n v="0"/>
    <n v="0"/>
    <n v="0"/>
    <n v="0"/>
    <n v="0"/>
    <n v="0"/>
    <n v="0"/>
    <n v="0"/>
    <n v="0"/>
    <m/>
    <x v="1"/>
  </r>
  <r>
    <x v="1"/>
    <n v="0"/>
    <n v="0"/>
    <n v="0"/>
    <n v="0"/>
    <n v="0"/>
    <n v="0"/>
    <n v="0"/>
    <n v="1"/>
    <n v="0"/>
    <n v="0"/>
    <n v="0"/>
    <n v="0"/>
    <n v="0"/>
    <n v="0"/>
    <n v="0"/>
    <n v="0"/>
    <n v="0"/>
    <n v="0"/>
    <n v="0"/>
    <n v="0"/>
    <n v="0"/>
    <n v="0"/>
    <n v="0"/>
    <n v="0"/>
    <n v="0"/>
    <n v="0"/>
    <n v="0"/>
    <n v="0"/>
    <n v="0"/>
    <s v="Sim, o trecho de código apresenta uma vulnerabilidade de segurança conhecida como SQL Injection. Isso ocorre porque a consulta SQL é construída concatenando diretamente as strings de username e password na query, o que torna o código suscetível a ataques _x000a_Por exemplo, você pode modificar o código da seguinte forma_x000a_query = &quot;SELECT * FROM users WHERE username = ? AND password = ?&quot;_x000a_cursor.execute(query, (username, password))"/>
    <x v="0"/>
  </r>
  <r>
    <x v="0"/>
    <n v="1"/>
    <n v="0"/>
    <n v="0"/>
    <n v="1"/>
    <n v="0"/>
    <n v="0"/>
    <n v="0"/>
    <n v="0"/>
    <n v="0"/>
    <n v="1"/>
    <n v="0"/>
    <n v="0"/>
    <n v="0"/>
    <n v="0"/>
    <n v="0"/>
    <n v="0"/>
    <n v="0"/>
    <n v="0"/>
    <n v="0"/>
    <n v="0"/>
    <n v="0"/>
    <n v="0"/>
    <n v="0"/>
    <n v="0"/>
    <n v="0"/>
    <n v="0"/>
    <n v="0"/>
    <n v="0"/>
    <n v="0"/>
    <m/>
    <x v="1"/>
  </r>
  <r>
    <x v="0"/>
    <n v="0"/>
    <n v="0"/>
    <n v="0"/>
    <n v="1"/>
    <n v="0"/>
    <n v="0"/>
    <n v="0"/>
    <n v="1"/>
    <n v="1"/>
    <n v="0"/>
    <n v="0"/>
    <n v="0"/>
    <n v="0"/>
    <n v="0"/>
    <n v="0"/>
    <n v="0"/>
    <n v="0"/>
    <n v="0"/>
    <n v="0"/>
    <n v="0"/>
    <n v="0"/>
    <n v="0"/>
    <n v="0"/>
    <n v="0"/>
    <n v="0"/>
    <n v="0"/>
    <n v="0"/>
    <n v="0"/>
    <n v="0"/>
    <s v="Falha no banco de dados "/>
    <x v="1"/>
  </r>
  <r>
    <x v="1"/>
    <n v="0"/>
    <n v="0"/>
    <n v="0"/>
    <n v="1"/>
    <n v="0"/>
    <n v="0"/>
    <n v="0"/>
    <n v="0"/>
    <n v="0"/>
    <n v="0"/>
    <n v="0"/>
    <n v="0"/>
    <n v="0"/>
    <n v="0"/>
    <n v="0"/>
    <n v="0"/>
    <n v="0"/>
    <n v="0"/>
    <n v="0"/>
    <n v="0"/>
    <n v="0"/>
    <n v="0"/>
    <n v="0"/>
    <n v="0"/>
    <n v="0"/>
    <n v="0"/>
    <n v="0"/>
    <n v="0"/>
    <n v="0"/>
    <m/>
    <x v="1"/>
  </r>
  <r>
    <x v="1"/>
    <n v="0"/>
    <n v="0"/>
    <n v="0"/>
    <n v="1"/>
    <n v="0"/>
    <n v="0"/>
    <n v="0"/>
    <n v="0"/>
    <n v="0"/>
    <n v="0"/>
    <n v="0"/>
    <n v="0"/>
    <n v="0"/>
    <n v="0"/>
    <n v="0"/>
    <n v="0"/>
    <n v="0"/>
    <n v="1"/>
    <n v="0"/>
    <n v="0"/>
    <n v="0"/>
    <n v="0"/>
    <n v="0"/>
    <n v="0"/>
    <n v="0"/>
    <n v="0"/>
    <n v="0"/>
    <n v="0"/>
    <n v="0"/>
    <m/>
    <x v="1"/>
  </r>
  <r>
    <x v="1"/>
    <n v="0"/>
    <n v="0"/>
    <n v="0"/>
    <n v="1"/>
    <n v="0"/>
    <n v="0"/>
    <n v="0"/>
    <n v="0"/>
    <n v="0"/>
    <n v="1"/>
    <n v="0"/>
    <n v="0"/>
    <n v="0"/>
    <n v="0"/>
    <n v="0"/>
    <n v="0"/>
    <n v="0"/>
    <n v="0"/>
    <n v="0"/>
    <n v="0"/>
    <n v="0"/>
    <n v="0"/>
    <n v="0"/>
    <n v="0"/>
    <n v="0"/>
    <n v="0"/>
    <n v="0"/>
    <n v="0"/>
    <n v="0"/>
    <m/>
    <x v="1"/>
  </r>
  <r>
    <x v="1"/>
    <n v="1"/>
    <n v="0"/>
    <n v="0"/>
    <n v="0"/>
    <n v="0"/>
    <n v="0"/>
    <n v="0"/>
    <n v="0"/>
    <n v="0"/>
    <n v="0"/>
    <n v="0"/>
    <n v="0"/>
    <n v="0"/>
    <n v="0"/>
    <n v="0"/>
    <n v="0"/>
    <n v="0"/>
    <n v="0"/>
    <n v="0"/>
    <n v="0"/>
    <n v="0"/>
    <n v="0"/>
    <n v="0"/>
    <n v="0"/>
    <n v="0"/>
    <n v="0"/>
    <n v="0"/>
    <n v="0"/>
    <n v="0"/>
    <m/>
    <x v="1"/>
  </r>
  <r>
    <x v="0"/>
    <n v="0"/>
    <n v="0"/>
    <n v="0"/>
    <n v="1"/>
    <n v="0"/>
    <n v="0"/>
    <n v="0"/>
    <n v="0"/>
    <n v="0"/>
    <n v="0"/>
    <n v="0"/>
    <n v="0"/>
    <n v="0"/>
    <n v="0"/>
    <n v="0"/>
    <n v="0"/>
    <n v="0"/>
    <n v="0"/>
    <n v="0"/>
    <n v="0"/>
    <n v="0"/>
    <n v="0"/>
    <n v="0"/>
    <n v="0"/>
    <n v="0"/>
    <n v="0"/>
    <n v="0"/>
    <n v="0"/>
    <n v="0"/>
    <m/>
    <x v="1"/>
  </r>
  <r>
    <x v="1"/>
    <n v="0"/>
    <n v="0"/>
    <n v="0"/>
    <n v="1"/>
    <n v="0"/>
    <n v="0"/>
    <n v="0"/>
    <n v="0"/>
    <n v="0"/>
    <n v="1"/>
    <n v="0"/>
    <n v="0"/>
    <n v="0"/>
    <n v="0"/>
    <n v="0"/>
    <n v="0"/>
    <n v="0"/>
    <n v="0"/>
    <n v="0"/>
    <n v="0"/>
    <n v="0"/>
    <n v="0"/>
    <n v="0"/>
    <n v="0"/>
    <n v="0"/>
    <n v="0"/>
    <n v="0"/>
    <n v="0"/>
    <n v="0"/>
    <s v="Sim "/>
    <x v="1"/>
  </r>
  <r>
    <x v="1"/>
    <n v="0"/>
    <n v="0"/>
    <n v="0"/>
    <n v="1"/>
    <n v="0"/>
    <n v="0"/>
    <n v="0"/>
    <n v="0"/>
    <n v="0"/>
    <n v="1"/>
    <n v="0"/>
    <n v="0"/>
    <n v="0"/>
    <n v="0"/>
    <n v="0"/>
    <n v="0"/>
    <n v="0"/>
    <n v="0"/>
    <n v="0"/>
    <n v="0"/>
    <n v="0"/>
    <n v="0"/>
    <n v="0"/>
    <n v="0"/>
    <n v="0"/>
    <n v="0"/>
    <n v="0"/>
    <n v="0"/>
    <n v="0"/>
    <m/>
    <x v="1"/>
  </r>
  <r>
    <x v="1"/>
    <n v="0"/>
    <n v="0"/>
    <n v="0"/>
    <n v="1"/>
    <n v="0"/>
    <n v="0"/>
    <n v="0"/>
    <n v="0"/>
    <n v="0"/>
    <n v="1"/>
    <n v="0"/>
    <n v="0"/>
    <n v="0"/>
    <n v="0"/>
    <n v="0"/>
    <n v="0"/>
    <n v="0"/>
    <n v="0"/>
    <n v="0"/>
    <n v="0"/>
    <n v="0"/>
    <n v="0"/>
    <n v="0"/>
    <n v="0"/>
    <n v="1"/>
    <n v="0"/>
    <n v="0"/>
    <n v="0"/>
    <n v="0"/>
    <s v="Sim, as entradas (inputs) deveriam ter algum tipo de proteção"/>
    <x v="0"/>
  </r>
  <r>
    <x v="0"/>
    <n v="0"/>
    <n v="0"/>
    <n v="0"/>
    <n v="1"/>
    <n v="0"/>
    <n v="0"/>
    <n v="0"/>
    <n v="0"/>
    <n v="0"/>
    <n v="1"/>
    <n v="0"/>
    <n v="0"/>
    <n v="0"/>
    <n v="0"/>
    <n v="0"/>
    <n v="0"/>
    <n v="0"/>
    <n v="0"/>
    <n v="0"/>
    <n v="0"/>
    <n v="0"/>
    <n v="0"/>
    <n v="0"/>
    <n v="0"/>
    <n v="0"/>
    <n v="0"/>
    <n v="0"/>
    <n v="0"/>
    <n v="0"/>
    <s v="As entradas de usuário e senha não estão sanitizadas podendo haver o risco de SQL Injection."/>
    <x v="0"/>
  </r>
  <r>
    <x v="0"/>
    <n v="1"/>
    <n v="0"/>
    <n v="0"/>
    <n v="1"/>
    <n v="0"/>
    <n v="0"/>
    <n v="0"/>
    <n v="0"/>
    <n v="0"/>
    <n v="1"/>
    <n v="0"/>
    <n v="0"/>
    <n v="0"/>
    <n v="0"/>
    <n v="0"/>
    <n v="0"/>
    <n v="0"/>
    <n v="0"/>
    <n v="0"/>
    <n v="0"/>
    <n v="0"/>
    <n v="0"/>
    <n v="0"/>
    <n v="0"/>
    <n v="0"/>
    <n v="0"/>
    <n v="0"/>
    <n v="0"/>
    <n v="0"/>
    <s v="Sim, a senha está sendo trafegado em texto simples pela rede"/>
    <x v="1"/>
  </r>
  <r>
    <x v="0"/>
    <n v="0"/>
    <n v="0"/>
    <n v="0"/>
    <n v="1"/>
    <n v="1"/>
    <n v="0"/>
    <n v="0"/>
    <n v="0"/>
    <n v="1"/>
    <n v="1"/>
    <n v="0"/>
    <n v="0"/>
    <n v="0"/>
    <n v="0"/>
    <n v="0"/>
    <n v="1"/>
    <n v="0"/>
    <n v="0"/>
    <n v="0"/>
    <n v="0"/>
    <n v="0"/>
    <n v="0"/>
    <n v="0"/>
    <n v="0"/>
    <n v="0"/>
    <n v="1"/>
    <n v="1"/>
    <n v="1"/>
    <n v="1"/>
    <s v="SQLInjection"/>
    <x v="0"/>
  </r>
  <r>
    <x v="1"/>
    <n v="1"/>
    <n v="0"/>
    <n v="0"/>
    <n v="1"/>
    <n v="0"/>
    <n v="0"/>
    <n v="0"/>
    <n v="0"/>
    <n v="0"/>
    <n v="1"/>
    <n v="0"/>
    <n v="0"/>
    <n v="0"/>
    <n v="0"/>
    <n v="0"/>
    <n v="0"/>
    <n v="0"/>
    <n v="0"/>
    <n v="0"/>
    <n v="0"/>
    <n v="0"/>
    <n v="0"/>
    <n v="0"/>
    <n v="0"/>
    <n v="0"/>
    <n v="0"/>
    <n v="0"/>
    <n v="0"/>
    <n v="0"/>
    <m/>
    <x v="1"/>
  </r>
  <r>
    <x v="1"/>
    <n v="0"/>
    <n v="0"/>
    <n v="0"/>
    <n v="1"/>
    <n v="0"/>
    <n v="0"/>
    <n v="0"/>
    <n v="0"/>
    <n v="0"/>
    <n v="1"/>
    <n v="0"/>
    <n v="0"/>
    <n v="0"/>
    <n v="0"/>
    <n v="0"/>
    <n v="0"/>
    <n v="0"/>
    <n v="0"/>
    <n v="0"/>
    <n v="0"/>
    <n v="0"/>
    <n v="0"/>
    <n v="0"/>
    <n v="0"/>
    <n v="0"/>
    <n v="0"/>
    <n v="0"/>
    <n v="0"/>
    <n v="0"/>
    <m/>
    <x v="1"/>
  </r>
  <r>
    <x v="0"/>
    <n v="0"/>
    <n v="0"/>
    <n v="0"/>
    <n v="1"/>
    <n v="0"/>
    <n v="0"/>
    <n v="0"/>
    <n v="0"/>
    <n v="0"/>
    <n v="0"/>
    <n v="0"/>
    <n v="0"/>
    <n v="0"/>
    <n v="0"/>
    <n v="0"/>
    <n v="0"/>
    <n v="0"/>
    <n v="0"/>
    <n v="0"/>
    <n v="0"/>
    <n v="0"/>
    <n v="0"/>
    <n v="0"/>
    <n v="0"/>
    <n v="0"/>
    <n v="0"/>
    <n v="0"/>
    <n v="0"/>
    <n v="0"/>
    <s v="Acho que a senha será mostrada na tela"/>
    <x v="1"/>
  </r>
  <r>
    <x v="1"/>
    <n v="0"/>
    <n v="0"/>
    <n v="0"/>
    <n v="1"/>
    <n v="0"/>
    <n v="0"/>
    <n v="0"/>
    <n v="0"/>
    <n v="0"/>
    <n v="1"/>
    <n v="0"/>
    <n v="0"/>
    <n v="0"/>
    <n v="0"/>
    <n v="0"/>
    <n v="0"/>
    <n v="0"/>
    <n v="0"/>
    <n v="0"/>
    <n v="0"/>
    <n v="0"/>
    <n v="0"/>
    <n v="0"/>
    <n v="0"/>
    <n v="0"/>
    <n v="0"/>
    <n v="0"/>
    <n v="0"/>
    <n v="0"/>
    <s v="Acredito que criar uma conexão dentro da função login seja um erro, o correto seria criar uma conexão em outro local."/>
    <x v="1"/>
  </r>
  <r>
    <x v="1"/>
    <n v="1"/>
    <n v="0"/>
    <n v="0"/>
    <n v="0"/>
    <n v="1"/>
    <n v="0"/>
    <n v="0"/>
    <n v="0"/>
    <n v="1"/>
    <n v="0"/>
    <n v="0"/>
    <n v="0"/>
    <n v="0"/>
    <n v="0"/>
    <n v="0"/>
    <n v="0"/>
    <n v="0"/>
    <n v="0"/>
    <n v="0"/>
    <n v="0"/>
    <n v="0"/>
    <n v="0"/>
    <n v="0"/>
    <n v="0"/>
    <n v="0"/>
    <n v="0"/>
    <n v="0"/>
    <n v="0"/>
    <n v="0"/>
    <m/>
    <x v="1"/>
  </r>
  <r>
    <x v="1"/>
    <n v="0"/>
    <n v="0"/>
    <n v="0"/>
    <n v="1"/>
    <n v="1"/>
    <n v="0"/>
    <n v="0"/>
    <n v="0"/>
    <n v="0"/>
    <n v="1"/>
    <n v="0"/>
    <n v="0"/>
    <n v="0"/>
    <n v="0"/>
    <n v="0"/>
    <n v="0"/>
    <n v="0"/>
    <n v="0"/>
    <n v="0"/>
    <n v="0"/>
    <n v="1"/>
    <n v="0"/>
    <n v="0"/>
    <n v="0"/>
    <n v="0"/>
    <n v="0"/>
    <n v="0"/>
    <n v="0"/>
    <n v="0"/>
    <m/>
    <x v="1"/>
  </r>
  <r>
    <x v="0"/>
    <n v="0"/>
    <n v="0"/>
    <n v="0"/>
    <n v="0"/>
    <n v="0"/>
    <n v="0"/>
    <n v="0"/>
    <n v="1"/>
    <n v="0"/>
    <n v="0"/>
    <n v="0"/>
    <n v="0"/>
    <n v="0"/>
    <n v="0"/>
    <n v="0"/>
    <n v="0"/>
    <n v="0"/>
    <n v="0"/>
    <n v="0"/>
    <n v="0"/>
    <n v="0"/>
    <n v="0"/>
    <n v="0"/>
    <n v="0"/>
    <n v="0"/>
    <n v="0"/>
    <n v="0"/>
    <n v="0"/>
    <n v="0"/>
    <s v="O valor de user trás consigo a senha, então se tiver aceso a variavel, é possível descobrir a senha de qualquer user"/>
    <x v="1"/>
  </r>
  <r>
    <x v="1"/>
    <n v="1"/>
    <n v="0"/>
    <n v="0"/>
    <n v="0"/>
    <n v="0"/>
    <n v="0"/>
    <n v="0"/>
    <n v="1"/>
    <n v="0"/>
    <n v="0"/>
    <n v="0"/>
    <n v="0"/>
    <n v="0"/>
    <n v="0"/>
    <n v="0"/>
    <n v="0"/>
    <n v="0"/>
    <n v="0"/>
    <n v="0"/>
    <n v="0"/>
    <n v="0"/>
    <n v="0"/>
    <n v="0"/>
    <n v="0"/>
    <n v="0"/>
    <n v="0"/>
    <n v="0"/>
    <n v="0"/>
    <n v="0"/>
    <m/>
    <x v="1"/>
  </r>
  <r>
    <x v="1"/>
    <n v="1"/>
    <n v="0"/>
    <n v="0"/>
    <n v="1"/>
    <n v="0"/>
    <n v="0"/>
    <n v="0"/>
    <n v="0"/>
    <n v="0"/>
    <n v="0"/>
    <n v="0"/>
    <n v="0"/>
    <n v="0"/>
    <n v="0"/>
    <n v="0"/>
    <n v="0"/>
    <n v="0"/>
    <n v="0"/>
    <n v="0"/>
    <n v="0"/>
    <n v="0"/>
    <n v="0"/>
    <n v="0"/>
    <n v="0"/>
    <n v="0"/>
    <n v="0"/>
    <n v="0"/>
    <n v="0"/>
    <n v="0"/>
    <m/>
    <x v="1"/>
  </r>
  <r>
    <x v="0"/>
    <n v="0"/>
    <n v="0"/>
    <n v="0"/>
    <n v="1"/>
    <n v="0"/>
    <n v="0"/>
    <n v="0"/>
    <n v="0"/>
    <n v="0"/>
    <n v="0"/>
    <n v="0"/>
    <n v="0"/>
    <n v="0"/>
    <n v="0"/>
    <n v="0"/>
    <n v="0"/>
    <n v="0"/>
    <n v="0"/>
    <n v="0"/>
    <n v="0"/>
    <n v="0"/>
    <n v="0"/>
    <n v="0"/>
    <n v="0"/>
    <n v="0"/>
    <n v="0"/>
    <n v="0"/>
    <n v="0"/>
    <n v="0"/>
    <s v="Sou iniciante. Não dou conta disso ainda nao"/>
    <x v="1"/>
  </r>
  <r>
    <x v="0"/>
    <n v="0"/>
    <n v="0"/>
    <n v="0"/>
    <n v="0"/>
    <n v="0"/>
    <n v="0"/>
    <n v="0"/>
    <n v="0"/>
    <n v="0"/>
    <n v="0"/>
    <n v="0"/>
    <n v="0"/>
    <n v="0"/>
    <n v="0"/>
    <n v="0"/>
    <n v="0"/>
    <n v="0"/>
    <n v="0"/>
    <n v="0"/>
    <n v="0"/>
    <n v="0"/>
    <n v="0"/>
    <n v="0"/>
    <n v="0"/>
    <n v="0"/>
    <n v="0"/>
    <n v="0"/>
    <n v="0"/>
    <n v="0"/>
    <s v="O banco de dados possui a senha do usuario"/>
    <x v="1"/>
  </r>
  <r>
    <x v="0"/>
    <n v="0"/>
    <n v="0"/>
    <n v="0"/>
    <n v="1"/>
    <n v="0"/>
    <n v="0"/>
    <n v="1"/>
    <n v="0"/>
    <n v="0"/>
    <n v="1"/>
    <n v="0"/>
    <n v="0"/>
    <n v="0"/>
    <n v="0"/>
    <n v="0"/>
    <n v="0"/>
    <n v="0"/>
    <n v="0"/>
    <n v="0"/>
    <n v="0"/>
    <n v="0"/>
    <n v="0"/>
    <n v="0"/>
    <n v="0"/>
    <n v="0"/>
    <n v="0"/>
    <n v="0"/>
    <n v="0"/>
    <n v="0"/>
    <s v="Sim. Nenhuma criptografia de senha. "/>
    <x v="1"/>
  </r>
  <r>
    <x v="1"/>
    <n v="0"/>
    <n v="0"/>
    <n v="0"/>
    <n v="1"/>
    <n v="0"/>
    <n v="0"/>
    <n v="0"/>
    <n v="0"/>
    <n v="0"/>
    <n v="0"/>
    <n v="0"/>
    <n v="0"/>
    <n v="0"/>
    <n v="0"/>
    <n v="0"/>
    <n v="0"/>
    <n v="0"/>
    <n v="0"/>
    <n v="0"/>
    <n v="0"/>
    <n v="0"/>
    <n v="0"/>
    <n v="0"/>
    <n v="0"/>
    <n v="0"/>
    <n v="0"/>
    <n v="0"/>
    <n v="0"/>
    <n v="0"/>
    <m/>
    <x v="1"/>
  </r>
  <r>
    <x v="0"/>
    <n v="0"/>
    <n v="0"/>
    <n v="0"/>
    <n v="1"/>
    <n v="1"/>
    <n v="0"/>
    <n v="0"/>
    <n v="0"/>
    <n v="0"/>
    <n v="0"/>
    <n v="0"/>
    <n v="0"/>
    <n v="0"/>
    <n v="0"/>
    <n v="0"/>
    <n v="0"/>
    <n v="0"/>
    <n v="0"/>
    <n v="0"/>
    <n v="0"/>
    <n v="0"/>
    <n v="0"/>
    <n v="0"/>
    <n v="0"/>
    <n v="0"/>
    <n v="0"/>
    <n v="0"/>
    <n v="0"/>
    <n v="0"/>
    <m/>
    <x v="1"/>
  </r>
  <r>
    <x v="0"/>
    <n v="1"/>
    <n v="0"/>
    <n v="0"/>
    <n v="1"/>
    <n v="0"/>
    <n v="0"/>
    <n v="1"/>
    <n v="0"/>
    <n v="0"/>
    <n v="1"/>
    <n v="0"/>
    <n v="0"/>
    <n v="0"/>
    <n v="0"/>
    <n v="0"/>
    <n v="0"/>
    <n v="0"/>
    <n v="0"/>
    <n v="0"/>
    <n v="0"/>
    <n v="0"/>
    <n v="0"/>
    <n v="0"/>
    <n v="0"/>
    <n v="0"/>
    <n v="0"/>
    <n v="0"/>
    <n v="0"/>
    <n v="0"/>
    <s v="Sim, a query abre espaço para um ataque de sql injection"/>
    <x v="0"/>
  </r>
  <r>
    <x v="1"/>
    <n v="1"/>
    <n v="0"/>
    <n v="0"/>
    <n v="1"/>
    <n v="0"/>
    <n v="0"/>
    <n v="0"/>
    <n v="0"/>
    <n v="0"/>
    <n v="0"/>
    <n v="0"/>
    <n v="0"/>
    <n v="0"/>
    <n v="0"/>
    <n v="0"/>
    <n v="0"/>
    <n v="0"/>
    <n v="0"/>
    <n v="0"/>
    <n v="0"/>
    <n v="0"/>
    <n v="0"/>
    <n v="0"/>
    <n v="0"/>
    <n v="0"/>
    <n v="0"/>
    <n v="0"/>
    <n v="0"/>
    <n v="0"/>
    <m/>
    <x v="1"/>
  </r>
  <r>
    <x v="0"/>
    <n v="0"/>
    <n v="0"/>
    <n v="0"/>
    <n v="1"/>
    <n v="0"/>
    <n v="0"/>
    <n v="0"/>
    <n v="0"/>
    <n v="0"/>
    <n v="0"/>
    <n v="0"/>
    <n v="0"/>
    <n v="0"/>
    <n v="0"/>
    <n v="0"/>
    <n v="0"/>
    <n v="0"/>
    <n v="0"/>
    <n v="0"/>
    <n v="0"/>
    <n v="0"/>
    <n v="0"/>
    <n v="0"/>
    <n v="0"/>
    <n v="0"/>
    <n v="0"/>
    <n v="0"/>
    <n v="0"/>
    <n v="0"/>
    <m/>
    <x v="1"/>
  </r>
  <r>
    <x v="0"/>
    <n v="1"/>
    <n v="0"/>
    <n v="0"/>
    <n v="1"/>
    <n v="1"/>
    <n v="0"/>
    <n v="0"/>
    <n v="0"/>
    <n v="0"/>
    <n v="0"/>
    <n v="0"/>
    <n v="0"/>
    <n v="0"/>
    <n v="0"/>
    <n v="0"/>
    <n v="0"/>
    <n v="0"/>
    <n v="0"/>
    <n v="0"/>
    <n v="0"/>
    <n v="0"/>
    <n v="0"/>
    <n v="0"/>
    <n v="0"/>
    <n v="0"/>
    <n v="0"/>
    <n v="0"/>
    <n v="0"/>
    <n v="0"/>
    <m/>
    <x v="1"/>
  </r>
  <r>
    <x v="0"/>
    <n v="0"/>
    <n v="0"/>
    <n v="0"/>
    <n v="1"/>
    <n v="0"/>
    <n v="0"/>
    <n v="0"/>
    <n v="0"/>
    <n v="0"/>
    <n v="0"/>
    <n v="0"/>
    <n v="0"/>
    <n v="0"/>
    <n v="0"/>
    <n v="0"/>
    <n v="0"/>
    <n v="0"/>
    <n v="0"/>
    <n v="0"/>
    <n v="0"/>
    <n v="0"/>
    <n v="0"/>
    <n v="0"/>
    <n v="0"/>
    <n v="0"/>
    <n v="0"/>
    <n v="0"/>
    <n v="0"/>
    <n v="0"/>
    <s v="Sim, há um problema significativo de segurança no trecho de código fornecido. Este código está vulnerável a ataques de injeção de SQL. No momento, o código constrói a consulta SQL diretamente incorporando os valores de &quot;username&quot; e &quot;password&quot;na string de consulta. Isso abre uma brecha para ataques de SQL injection."/>
    <x v="0"/>
  </r>
  <r>
    <x v="1"/>
    <n v="0"/>
    <n v="0"/>
    <n v="0"/>
    <n v="0"/>
    <n v="0"/>
    <n v="0"/>
    <n v="0"/>
    <n v="0"/>
    <n v="0"/>
    <n v="0"/>
    <n v="0"/>
    <n v="0"/>
    <n v="0"/>
    <n v="0"/>
    <n v="0"/>
    <n v="0"/>
    <n v="0"/>
    <n v="0"/>
    <n v="0"/>
    <n v="0"/>
    <n v="0"/>
    <n v="0"/>
    <n v="0"/>
    <n v="0"/>
    <n v="0"/>
    <n v="0"/>
    <n v="0"/>
    <n v="0"/>
    <n v="0"/>
    <m/>
    <x v="1"/>
  </r>
  <r>
    <x v="0"/>
    <n v="1"/>
    <n v="0"/>
    <n v="0"/>
    <n v="1"/>
    <n v="1"/>
    <n v="0"/>
    <n v="0"/>
    <n v="0"/>
    <n v="0"/>
    <n v="0"/>
    <n v="0"/>
    <n v="0"/>
    <n v="0"/>
    <n v="0"/>
    <n v="0"/>
    <n v="0"/>
    <n v="0"/>
    <n v="0"/>
    <n v="0"/>
    <n v="0"/>
    <n v="0"/>
    <n v="0"/>
    <n v="0"/>
    <n v="0"/>
    <n v="0"/>
    <n v="0"/>
    <n v="0"/>
    <n v="0"/>
    <n v="0"/>
    <s v="nao"/>
    <x v="1"/>
  </r>
  <r>
    <x v="0"/>
    <n v="0"/>
    <n v="0"/>
    <n v="0"/>
    <n v="0"/>
    <n v="1"/>
    <n v="0"/>
    <n v="0"/>
    <n v="0"/>
    <n v="0"/>
    <n v="0"/>
    <n v="0"/>
    <n v="0"/>
    <n v="0"/>
    <n v="0"/>
    <n v="0"/>
    <n v="0"/>
    <n v="0"/>
    <n v="0"/>
    <n v="0"/>
    <n v="0"/>
    <n v="0"/>
    <n v="0"/>
    <n v="0"/>
    <n v="0"/>
    <n v="0"/>
    <n v="0"/>
    <n v="0"/>
    <n v="0"/>
    <n v="0"/>
    <m/>
    <x v="1"/>
  </r>
  <r>
    <x v="0"/>
    <n v="0"/>
    <n v="0"/>
    <n v="0"/>
    <n v="1"/>
    <n v="0"/>
    <n v="0"/>
    <n v="0"/>
    <n v="0"/>
    <n v="0"/>
    <n v="0"/>
    <n v="0"/>
    <n v="0"/>
    <n v="0"/>
    <n v="0"/>
    <n v="0"/>
    <n v="0"/>
    <n v="0"/>
    <n v="0"/>
    <n v="0"/>
    <n v="0"/>
    <n v="0"/>
    <n v="0"/>
    <n v="0"/>
    <n v="0"/>
    <n v="0"/>
    <n v="0"/>
    <n v="0"/>
    <n v="0"/>
    <n v="0"/>
    <m/>
    <x v="1"/>
  </r>
  <r>
    <x v="1"/>
    <n v="0"/>
    <n v="0"/>
    <n v="0"/>
    <n v="0"/>
    <n v="0"/>
    <n v="0"/>
    <n v="0"/>
    <n v="0"/>
    <n v="0"/>
    <n v="0"/>
    <n v="0"/>
    <n v="0"/>
    <n v="0"/>
    <n v="0"/>
    <n v="0"/>
    <n v="0"/>
    <n v="0"/>
    <n v="0"/>
    <n v="0"/>
    <n v="0"/>
    <n v="0"/>
    <n v="0"/>
    <n v="0"/>
    <n v="0"/>
    <n v="0"/>
    <n v="0"/>
    <n v="0"/>
    <n v="0"/>
    <n v="0"/>
    <m/>
    <x v="1"/>
  </r>
  <r>
    <x v="1"/>
    <n v="0"/>
    <n v="0"/>
    <n v="0"/>
    <n v="0"/>
    <n v="0"/>
    <n v="0"/>
    <n v="0"/>
    <n v="0"/>
    <n v="0"/>
    <n v="0"/>
    <n v="0"/>
    <n v="0"/>
    <n v="0"/>
    <n v="0"/>
    <n v="0"/>
    <n v="0"/>
    <n v="0"/>
    <n v="0"/>
    <n v="0"/>
    <n v="0"/>
    <n v="0"/>
    <n v="0"/>
    <n v="0"/>
    <n v="0"/>
    <n v="0"/>
    <n v="0"/>
    <n v="0"/>
    <n v="0"/>
    <n v="0"/>
    <s v="Não sei dizer"/>
    <x v="1"/>
  </r>
  <r>
    <x v="1"/>
    <n v="0"/>
    <n v="0"/>
    <n v="0"/>
    <n v="0"/>
    <n v="1"/>
    <n v="0"/>
    <n v="0"/>
    <n v="0"/>
    <n v="0"/>
    <n v="0"/>
    <n v="0"/>
    <n v="0"/>
    <n v="0"/>
    <n v="0"/>
    <n v="0"/>
    <n v="0"/>
    <n v="0"/>
    <n v="0"/>
    <n v="0"/>
    <n v="0"/>
    <n v="0"/>
    <n v="0"/>
    <n v="0"/>
    <n v="0"/>
    <n v="0"/>
    <n v="0"/>
    <n v="0"/>
    <n v="0"/>
    <n v="0"/>
    <s v="sim, na injeção de sql"/>
    <x v="0"/>
  </r>
  <r>
    <x v="0"/>
    <n v="1"/>
    <n v="0"/>
    <n v="0"/>
    <n v="1"/>
    <n v="1"/>
    <n v="0"/>
    <n v="0"/>
    <n v="0"/>
    <n v="1"/>
    <n v="1"/>
    <n v="0"/>
    <n v="0"/>
    <n v="0"/>
    <n v="0"/>
    <n v="0"/>
    <n v="0"/>
    <n v="0"/>
    <n v="0"/>
    <n v="0"/>
    <n v="0"/>
    <n v="0"/>
    <n v="0"/>
    <n v="0"/>
    <n v="0"/>
    <n v="0"/>
    <n v="0"/>
    <n v="0"/>
    <n v="0"/>
    <n v="0"/>
    <m/>
    <x v="1"/>
  </r>
  <r>
    <x v="1"/>
    <n v="1"/>
    <n v="0"/>
    <n v="0"/>
    <n v="1"/>
    <n v="1"/>
    <n v="0"/>
    <n v="0"/>
    <n v="0"/>
    <n v="0"/>
    <n v="0"/>
    <n v="0"/>
    <n v="0"/>
    <n v="0"/>
    <n v="0"/>
    <n v="0"/>
    <n v="0"/>
    <n v="0"/>
    <n v="0"/>
    <n v="0"/>
    <n v="0"/>
    <n v="0"/>
    <n v="0"/>
    <n v="0"/>
    <n v="0"/>
    <n v="0"/>
    <n v="0"/>
    <n v="0"/>
    <n v="0"/>
    <n v="0"/>
    <m/>
    <x v="1"/>
  </r>
  <r>
    <x v="0"/>
    <n v="0"/>
    <n v="0"/>
    <n v="0"/>
    <n v="1"/>
    <n v="0"/>
    <n v="0"/>
    <n v="1"/>
    <n v="1"/>
    <n v="0"/>
    <n v="0"/>
    <n v="0"/>
    <n v="0"/>
    <n v="0"/>
    <n v="0"/>
    <n v="0"/>
    <n v="0"/>
    <n v="0"/>
    <n v="0"/>
    <n v="0"/>
    <n v="0"/>
    <n v="0"/>
    <n v="0"/>
    <n v="0"/>
    <n v="0"/>
    <n v="0"/>
    <n v="0"/>
    <n v="0"/>
    <n v="0"/>
    <n v="0"/>
    <s v="Não está sanitizado corretamente, dá para fazer injeção de sql."/>
    <x v="0"/>
  </r>
  <r>
    <x v="2"/>
    <m/>
    <m/>
    <m/>
    <m/>
    <m/>
    <m/>
    <m/>
    <m/>
    <m/>
    <m/>
    <m/>
    <m/>
    <m/>
    <m/>
    <m/>
    <m/>
    <m/>
    <m/>
    <m/>
    <m/>
    <m/>
    <m/>
    <m/>
    <m/>
    <m/>
    <m/>
    <m/>
    <m/>
    <m/>
    <m/>
    <x v="2"/>
  </r>
  <r>
    <x v="2"/>
    <m/>
    <m/>
    <m/>
    <m/>
    <m/>
    <m/>
    <m/>
    <m/>
    <m/>
    <m/>
    <m/>
    <m/>
    <m/>
    <m/>
    <m/>
    <m/>
    <m/>
    <m/>
    <m/>
    <m/>
    <m/>
    <m/>
    <m/>
    <m/>
    <m/>
    <m/>
    <m/>
    <m/>
    <m/>
    <m/>
    <x v="2"/>
  </r>
</pivotCacheRecords>
</file>

<file path=xl/pivotCache/pivotCacheRecords10.xml><?xml version="1.0" encoding="utf-8"?>
<pivotCacheRecords xmlns="http://schemas.openxmlformats.org/spreadsheetml/2006/main" xmlns:r="http://schemas.openxmlformats.org/officeDocument/2006/relationships" count="102">
  <r>
    <x v="0"/>
  </r>
  <r>
    <x v="0"/>
  </r>
  <r>
    <x v="0"/>
  </r>
  <r>
    <x v="0"/>
  </r>
  <r>
    <x v="0"/>
  </r>
  <r>
    <x v="0"/>
  </r>
  <r>
    <x v="0"/>
  </r>
  <r>
    <x v="1"/>
  </r>
  <r>
    <x v="0"/>
  </r>
  <r>
    <x v="0"/>
  </r>
  <r>
    <x v="0"/>
  </r>
  <r>
    <x v="0"/>
  </r>
  <r>
    <x v="0"/>
  </r>
  <r>
    <x v="0"/>
  </r>
  <r>
    <x v="2"/>
  </r>
  <r>
    <x v="0"/>
  </r>
  <r>
    <x v="2"/>
  </r>
  <r>
    <x v="0"/>
  </r>
  <r>
    <x v="0"/>
  </r>
  <r>
    <x v="0"/>
  </r>
  <r>
    <x v="0"/>
  </r>
  <r>
    <x v="0"/>
  </r>
  <r>
    <x v="1"/>
  </r>
  <r>
    <x v="0"/>
  </r>
  <r>
    <x v="0"/>
  </r>
  <r>
    <x v="0"/>
  </r>
  <r>
    <x v="0"/>
  </r>
  <r>
    <x v="0"/>
  </r>
  <r>
    <x v="0"/>
  </r>
  <r>
    <x v="0"/>
  </r>
  <r>
    <x v="0"/>
  </r>
  <r>
    <x v="0"/>
  </r>
  <r>
    <x v="0"/>
  </r>
  <r>
    <x v="0"/>
  </r>
  <r>
    <x v="0"/>
  </r>
  <r>
    <x v="0"/>
  </r>
  <r>
    <x v="0"/>
  </r>
  <r>
    <x v="0"/>
  </r>
  <r>
    <x v="0"/>
  </r>
  <r>
    <x v="0"/>
  </r>
  <r>
    <x v="2"/>
  </r>
  <r>
    <x v="0"/>
  </r>
  <r>
    <x v="0"/>
  </r>
  <r>
    <x v="0"/>
  </r>
  <r>
    <x v="0"/>
  </r>
  <r>
    <x v="0"/>
  </r>
  <r>
    <x v="0"/>
  </r>
  <r>
    <x v="2"/>
  </r>
  <r>
    <x v="0"/>
  </r>
  <r>
    <x v="0"/>
  </r>
  <r>
    <x v="0"/>
  </r>
  <r>
    <x v="0"/>
  </r>
  <r>
    <x v="0"/>
  </r>
  <r>
    <x v="0"/>
  </r>
  <r>
    <x v="2"/>
  </r>
  <r>
    <x v="0"/>
  </r>
  <r>
    <x v="0"/>
  </r>
  <r>
    <x v="3"/>
  </r>
  <r>
    <x v="4"/>
  </r>
  <r>
    <x v="0"/>
  </r>
  <r>
    <x v="5"/>
  </r>
  <r>
    <x v="0"/>
  </r>
  <r>
    <x v="0"/>
  </r>
  <r>
    <x v="0"/>
  </r>
  <r>
    <x v="0"/>
  </r>
  <r>
    <x v="0"/>
  </r>
  <r>
    <x v="0"/>
  </r>
  <r>
    <x v="2"/>
  </r>
  <r>
    <x v="0"/>
  </r>
  <r>
    <x v="0"/>
  </r>
  <r>
    <x v="0"/>
  </r>
  <r>
    <x v="0"/>
  </r>
  <r>
    <x v="2"/>
  </r>
  <r>
    <x v="0"/>
  </r>
  <r>
    <x v="0"/>
  </r>
  <r>
    <x v="0"/>
  </r>
  <r>
    <x v="0"/>
  </r>
  <r>
    <x v="6"/>
  </r>
  <r>
    <x v="0"/>
  </r>
  <r>
    <x v="0"/>
  </r>
  <r>
    <x v="0"/>
  </r>
  <r>
    <x v="0"/>
  </r>
  <r>
    <x v="0"/>
  </r>
  <r>
    <x v="0"/>
  </r>
  <r>
    <x v="0"/>
  </r>
  <r>
    <x v="0"/>
  </r>
  <r>
    <x v="0"/>
  </r>
  <r>
    <x v="0"/>
  </r>
  <r>
    <x v="0"/>
  </r>
  <r>
    <x v="0"/>
  </r>
  <r>
    <x v="0"/>
  </r>
  <r>
    <x v="0"/>
  </r>
  <r>
    <x v="0"/>
  </r>
  <r>
    <x v="7"/>
  </r>
  <r>
    <x v="1"/>
  </r>
  <r>
    <x v="8"/>
  </r>
  <r>
    <x v="0"/>
  </r>
  <r>
    <x v="0"/>
  </r>
  <r>
    <x v="0"/>
  </r>
  <r>
    <x v="0"/>
  </r>
  <r>
    <x v="0"/>
  </r>
  <r>
    <x v="0"/>
  </r>
</pivotCacheRecords>
</file>

<file path=xl/pivotCache/pivotCacheRecords11.xml><?xml version="1.0" encoding="utf-8"?>
<pivotCacheRecords xmlns="http://schemas.openxmlformats.org/spreadsheetml/2006/main" xmlns:r="http://schemas.openxmlformats.org/officeDocument/2006/relationships" count="102">
  <r>
    <x v="0"/>
  </r>
  <r>
    <x v="0"/>
  </r>
  <r>
    <x v="0"/>
  </r>
  <r>
    <x v="0"/>
  </r>
  <r>
    <x v="1"/>
  </r>
  <r>
    <x v="0"/>
  </r>
  <r>
    <x v="0"/>
  </r>
  <r>
    <x v="1"/>
  </r>
  <r>
    <x v="0"/>
  </r>
  <r>
    <x v="0"/>
  </r>
  <r>
    <x v="0"/>
  </r>
  <r>
    <x v="0"/>
  </r>
  <r>
    <x v="2"/>
  </r>
  <r>
    <x v="0"/>
  </r>
  <r>
    <x v="3"/>
  </r>
  <r>
    <x v="4"/>
  </r>
  <r>
    <x v="1"/>
  </r>
  <r>
    <x v="0"/>
  </r>
  <r>
    <x v="1"/>
  </r>
  <r>
    <x v="0"/>
  </r>
  <r>
    <x v="0"/>
  </r>
  <r>
    <x v="0"/>
  </r>
  <r>
    <x v="3"/>
  </r>
  <r>
    <x v="0"/>
  </r>
  <r>
    <x v="2"/>
  </r>
  <r>
    <x v="3"/>
  </r>
  <r>
    <x v="0"/>
  </r>
  <r>
    <x v="4"/>
  </r>
  <r>
    <x v="4"/>
  </r>
  <r>
    <x v="4"/>
  </r>
  <r>
    <x v="2"/>
  </r>
  <r>
    <x v="3"/>
  </r>
  <r>
    <x v="4"/>
  </r>
  <r>
    <x v="0"/>
  </r>
  <r>
    <x v="0"/>
  </r>
  <r>
    <x v="1"/>
  </r>
  <r>
    <x v="3"/>
  </r>
  <r>
    <x v="0"/>
  </r>
  <r>
    <x v="0"/>
  </r>
  <r>
    <x v="1"/>
  </r>
  <r>
    <x v="1"/>
  </r>
  <r>
    <x v="0"/>
  </r>
  <r>
    <x v="4"/>
  </r>
  <r>
    <x v="0"/>
  </r>
  <r>
    <x v="0"/>
  </r>
  <r>
    <x v="2"/>
  </r>
  <r>
    <x v="3"/>
  </r>
  <r>
    <x v="0"/>
  </r>
  <r>
    <x v="0"/>
  </r>
  <r>
    <x v="0"/>
  </r>
  <r>
    <x v="1"/>
  </r>
  <r>
    <x v="0"/>
  </r>
  <r>
    <x v="0"/>
  </r>
  <r>
    <x v="3"/>
  </r>
  <r>
    <x v="4"/>
  </r>
  <r>
    <x v="3"/>
  </r>
  <r>
    <x v="4"/>
  </r>
  <r>
    <x v="0"/>
  </r>
  <r>
    <x v="2"/>
  </r>
  <r>
    <x v="1"/>
  </r>
  <r>
    <x v="1"/>
  </r>
  <r>
    <x v="0"/>
  </r>
  <r>
    <x v="4"/>
  </r>
  <r>
    <x v="4"/>
  </r>
  <r>
    <x v="4"/>
  </r>
  <r>
    <x v="0"/>
  </r>
  <r>
    <x v="4"/>
  </r>
  <r>
    <x v="1"/>
  </r>
  <r>
    <x v="1"/>
  </r>
  <r>
    <x v="0"/>
  </r>
  <r>
    <x v="0"/>
  </r>
  <r>
    <x v="0"/>
  </r>
  <r>
    <x v="2"/>
  </r>
  <r>
    <x v="3"/>
  </r>
  <r>
    <x v="1"/>
  </r>
  <r>
    <x v="3"/>
  </r>
  <r>
    <x v="4"/>
  </r>
  <r>
    <x v="0"/>
  </r>
  <r>
    <x v="4"/>
  </r>
  <r>
    <x v="0"/>
  </r>
  <r>
    <x v="4"/>
  </r>
  <r>
    <x v="0"/>
  </r>
  <r>
    <x v="0"/>
  </r>
  <r>
    <x v="0"/>
  </r>
  <r>
    <x v="4"/>
  </r>
  <r>
    <x v="0"/>
  </r>
  <r>
    <x v="2"/>
  </r>
  <r>
    <x v="4"/>
  </r>
  <r>
    <x v="4"/>
  </r>
  <r>
    <x v="4"/>
  </r>
  <r>
    <x v="0"/>
  </r>
  <r>
    <x v="2"/>
  </r>
  <r>
    <x v="4"/>
  </r>
  <r>
    <x v="3"/>
  </r>
  <r>
    <x v="3"/>
  </r>
  <r>
    <x v="2"/>
  </r>
  <r>
    <x v="4"/>
  </r>
  <r>
    <x v="4"/>
  </r>
  <r>
    <x v="1"/>
  </r>
  <r>
    <x v="3"/>
  </r>
  <r>
    <x v="4"/>
  </r>
  <r>
    <x v="4"/>
  </r>
</pivotCacheRecords>
</file>

<file path=xl/pivotCache/pivotCacheRecords12.xml><?xml version="1.0" encoding="utf-8"?>
<pivotCacheRecords xmlns="http://schemas.openxmlformats.org/spreadsheetml/2006/main" xmlns:r="http://schemas.openxmlformats.org/officeDocument/2006/relationships" count="102">
  <r>
    <x v="0"/>
  </r>
  <r>
    <x v="1"/>
  </r>
  <r>
    <x v="2"/>
  </r>
  <r>
    <x v="1"/>
  </r>
  <r>
    <x v="3"/>
  </r>
  <r>
    <x v="3"/>
  </r>
  <r>
    <x v="1"/>
  </r>
  <r>
    <x v="1"/>
  </r>
  <r>
    <x v="1"/>
  </r>
  <r>
    <x v="1"/>
  </r>
  <r>
    <x v="4"/>
  </r>
  <r>
    <x v="3"/>
  </r>
  <r>
    <x v="3"/>
  </r>
  <r>
    <x v="1"/>
  </r>
  <r>
    <x v="4"/>
  </r>
  <r>
    <x v="1"/>
  </r>
  <r>
    <x v="2"/>
  </r>
  <r>
    <x v="4"/>
  </r>
  <r>
    <x v="3"/>
  </r>
  <r>
    <x v="1"/>
  </r>
  <r>
    <x v="4"/>
  </r>
  <r>
    <x v="3"/>
  </r>
  <r>
    <x v="4"/>
  </r>
  <r>
    <x v="3"/>
  </r>
  <r>
    <x v="2"/>
  </r>
  <r>
    <x v="3"/>
  </r>
  <r>
    <x v="4"/>
  </r>
  <r>
    <x v="1"/>
  </r>
  <r>
    <x v="1"/>
  </r>
  <r>
    <x v="1"/>
  </r>
  <r>
    <x v="1"/>
  </r>
  <r>
    <x v="1"/>
  </r>
  <r>
    <x v="1"/>
  </r>
  <r>
    <x v="1"/>
  </r>
  <r>
    <x v="1"/>
  </r>
  <r>
    <x v="5"/>
  </r>
  <r>
    <x v="1"/>
  </r>
  <r>
    <x v="3"/>
  </r>
  <r>
    <x v="6"/>
  </r>
  <r>
    <x v="3"/>
  </r>
  <r>
    <x v="4"/>
  </r>
  <r>
    <x v="6"/>
  </r>
  <r>
    <x v="6"/>
  </r>
  <r>
    <x v="3"/>
  </r>
  <r>
    <x v="1"/>
  </r>
  <r>
    <x v="1"/>
  </r>
  <r>
    <x v="3"/>
  </r>
  <r>
    <x v="3"/>
  </r>
  <r>
    <x v="3"/>
  </r>
  <r>
    <x v="3"/>
  </r>
  <r>
    <x v="1"/>
  </r>
  <r>
    <x v="1"/>
  </r>
  <r>
    <x v="4"/>
  </r>
  <r>
    <x v="1"/>
  </r>
  <r>
    <x v="6"/>
  </r>
  <r>
    <x v="0"/>
  </r>
  <r>
    <x v="0"/>
  </r>
  <r>
    <x v="2"/>
  </r>
  <r>
    <x v="1"/>
  </r>
  <r>
    <x v="1"/>
  </r>
  <r>
    <x v="1"/>
  </r>
  <r>
    <x v="1"/>
  </r>
  <r>
    <x v="4"/>
  </r>
  <r>
    <x v="5"/>
  </r>
  <r>
    <x v="3"/>
  </r>
  <r>
    <x v="3"/>
  </r>
  <r>
    <x v="0"/>
  </r>
  <r>
    <x v="4"/>
  </r>
  <r>
    <x v="3"/>
  </r>
  <r>
    <x v="3"/>
  </r>
  <r>
    <x v="3"/>
  </r>
  <r>
    <x v="0"/>
  </r>
  <r>
    <x v="3"/>
  </r>
  <r>
    <x v="1"/>
  </r>
  <r>
    <x v="1"/>
  </r>
  <r>
    <x v="0"/>
  </r>
  <r>
    <x v="1"/>
  </r>
  <r>
    <x v="1"/>
  </r>
  <r>
    <x v="3"/>
  </r>
  <r>
    <x v="3"/>
  </r>
  <r>
    <x v="5"/>
  </r>
  <r>
    <x v="2"/>
  </r>
  <r>
    <x v="3"/>
  </r>
  <r>
    <x v="6"/>
  </r>
  <r>
    <x v="1"/>
  </r>
  <r>
    <x v="3"/>
  </r>
  <r>
    <x v="3"/>
  </r>
  <r>
    <x v="2"/>
  </r>
  <r>
    <x v="4"/>
  </r>
  <r>
    <x v="1"/>
  </r>
  <r>
    <x v="1"/>
  </r>
  <r>
    <x v="1"/>
  </r>
  <r>
    <x v="1"/>
  </r>
  <r>
    <x v="3"/>
  </r>
  <r>
    <x v="1"/>
  </r>
  <r>
    <x v="3"/>
  </r>
  <r>
    <x v="1"/>
  </r>
  <r>
    <x v="3"/>
  </r>
  <r>
    <x v="3"/>
  </r>
  <r>
    <x v="1"/>
  </r>
  <r>
    <x v="7"/>
  </r>
  <r>
    <x v="7"/>
  </r>
</pivotCacheRecords>
</file>

<file path=xl/pivotCache/pivotCacheRecords13.xml><?xml version="1.0" encoding="utf-8"?>
<pivotCacheRecords xmlns="http://schemas.openxmlformats.org/spreadsheetml/2006/main" xmlns:r="http://schemas.openxmlformats.org/officeDocument/2006/relationships" count="101">
  <r>
    <s v="Em estudos por conta própria."/>
    <n v="1"/>
    <x v="0"/>
    <x v="0"/>
    <s v="Validação e sanitização de entrada de dados."/>
  </r>
  <r>
    <m/>
    <n v="0"/>
    <x v="0"/>
    <x v="0"/>
    <m/>
  </r>
  <r>
    <s v="Na faculdade ou algum curso que realizei., Em estudos por conta própria."/>
    <n v="1"/>
    <x v="1"/>
    <x v="0"/>
    <s v="Validação e sanitização de entrada de dados., Política de acesso mínimo necessário ao banco de dados., Monitoramento de logs."/>
  </r>
  <r>
    <s v="Na faculdade ou algum curso que realizei., No trabalho., Em estudos por conta própria."/>
    <n v="1"/>
    <x v="1"/>
    <x v="1"/>
    <s v="Validação e sanitização de entrada de dados., Utilização de instruções preparadas (prepared statements)., Utilização de “with (nolock)” em seleções no banco de dados., Utilização de firewalls de aplicativos web (WAF)."/>
  </r>
  <r>
    <s v="Na faculdade ou algum curso que realizei."/>
    <n v="0"/>
    <x v="1"/>
    <x v="0"/>
    <s v="Validação e sanitização de entrada de dados., Política de acesso mínimo necessário ao banco de dados."/>
  </r>
  <r>
    <s v="No trabalho."/>
    <n v="0"/>
    <x v="0"/>
    <x v="1"/>
    <s v="Validação e sanitização de entrada de dados., Utilização de gerenciador de senhas., Utilização de instruções preparadas (prepared statements)."/>
  </r>
  <r>
    <m/>
    <n v="0"/>
    <x v="0"/>
    <x v="0"/>
    <m/>
  </r>
  <r>
    <m/>
    <n v="0"/>
    <x v="0"/>
    <x v="0"/>
    <m/>
  </r>
  <r>
    <s v="Na faculdade ou algum curso que realizei., No trabalho., Em estudos por conta própria."/>
    <n v="1"/>
    <x v="1"/>
    <x v="1"/>
    <s v="Validação e sanitização de entrada de dados., Política de acesso mínimo necessário ao banco de dados., Utilização de listas brancas (whitelisting)., Monitoramento de logs."/>
  </r>
  <r>
    <s v="Na faculdade ou algum curso que realizei."/>
    <n v="0"/>
    <x v="1"/>
    <x v="0"/>
    <s v="Validação e sanitização de entrada de dados., Utilização de instruções preparadas (prepared statements)., Utilização de procedimentos armazenados (stored procedures)., Política de acesso mínimo necessário ao banco de dados., Monitoramento de logs."/>
  </r>
  <r>
    <m/>
    <n v="0"/>
    <x v="0"/>
    <x v="0"/>
    <m/>
  </r>
  <r>
    <s v="Na faculdade ou algum curso que realizei., Em estudos por conta própria."/>
    <n v="1"/>
    <x v="1"/>
    <x v="0"/>
    <s v="Validação e sanitização de entrada de dados., Utilização de instruções preparadas (prepared statements)., Política de acesso mínimo necessário ao banco de dados."/>
  </r>
  <r>
    <s v="Na faculdade ou algum curso que realizei."/>
    <n v="0"/>
    <x v="1"/>
    <x v="0"/>
    <s v="Validação e sanitização de entrada de dados., Utilização de instruções preparadas (prepared statements)."/>
  </r>
  <r>
    <s v="No trabalho."/>
    <n v="0"/>
    <x v="0"/>
    <x v="1"/>
    <s v="Validação e sanitização de entrada de dados., Utilização de instruções preparadas (prepared statements)., Política de acesso mínimo necessário ao banco de dados."/>
  </r>
  <r>
    <s v="Em estudos por conta própria."/>
    <n v="1"/>
    <x v="0"/>
    <x v="0"/>
    <s v="Validação e sanitização de entrada de dados., Utilização de instruções preparadas (prepared statements)., Utilização de procedimentos armazenados (stored procedures)., Política de acesso mínimo necessário ao banco de dados., Utilização de listas brancas (whitelisting)., Utilização de firewalls de aplicativos web (WAF)., Monitoramento de logs."/>
  </r>
  <r>
    <s v="Na faculdade ou algum curso que realizei., No trabalho., Em estudos por conta própria."/>
    <n v="1"/>
    <x v="1"/>
    <x v="1"/>
    <s v="Validação e sanitização de entrada de dados., Utilização de instruções preparadas (prepared statements)., Utilização de procedimentos armazenados (stored procedures)., Política de acesso mínimo necessário ao banco de dados., Utilização de listas brancas (whitelisting)., Utilização de firewalls de aplicativos web (WAF)., Monitoramento de logs."/>
  </r>
  <r>
    <s v="Em estudos por conta própria."/>
    <n v="1"/>
    <x v="0"/>
    <x v="0"/>
    <s v="Validação e sanitização de entrada de dados., Utilização de procedimentos armazenados (stored procedures)., Utilização de “with (nolock)” em seleções no banco de dados., Política de acesso mínimo necessário ao banco de dados."/>
  </r>
  <r>
    <s v="Na faculdade ou algum curso que realizei."/>
    <n v="0"/>
    <x v="1"/>
    <x v="0"/>
    <s v="Validação e sanitização de entrada de dados., Utilização de gerenciador de senhas., Utilização de instruções preparadas (prepared statements)., Utilização de procedimentos armazenados (stored procedures)., Utilização de “with (nolock)” em seleções no banco de dados., Política de acesso mínimo necessário ao banco de dados., Utilização de listas brancas (whitelisting)., Utilização de firewalls de aplicativos web (WAF)., Monitoramento de logs."/>
  </r>
  <r>
    <s v="Na faculdade ou algum curso que realizei., Em estudos por conta própria."/>
    <n v="1"/>
    <x v="1"/>
    <x v="0"/>
    <s v="Validação e sanitização de entrada de dados., Utilização de listas brancas (whitelisting)., Utilização de firewalls de aplicativos web (WAF)."/>
  </r>
  <r>
    <s v="Na faculdade ou algum curso que realizei., No trabalho., Em estudos por conta própria."/>
    <n v="1"/>
    <x v="1"/>
    <x v="1"/>
    <s v="Validação e sanitização de entrada de dados., Utilização de instruções preparadas (prepared statements)., Utilização de procedimentos armazenados (stored procedures)., Política de acesso mínimo necessário ao banco de dados., Utilização de listas brancas (whitelisting)., Utilização de firewalls de aplicativos web (WAF)., Monitoramento de logs."/>
  </r>
  <r>
    <m/>
    <n v="0"/>
    <x v="0"/>
    <x v="0"/>
    <m/>
  </r>
  <r>
    <s v="Em estudos por conta própria."/>
    <n v="1"/>
    <x v="0"/>
    <x v="0"/>
    <s v="Validação e sanitização de entrada de dados."/>
  </r>
  <r>
    <m/>
    <n v="0"/>
    <x v="0"/>
    <x v="0"/>
    <m/>
  </r>
  <r>
    <s v="Em estudos por conta própria."/>
    <n v="1"/>
    <x v="0"/>
    <x v="0"/>
    <s v="Validação e sanitização de entrada de dados., Utilização de instruções preparadas (prepared statements)., Política de acesso mínimo necessário ao banco de dados., Utilização de listas brancas (whitelisting)., Utilização de firewalls de aplicativos web (WAF)."/>
  </r>
  <r>
    <m/>
    <n v="0"/>
    <x v="0"/>
    <x v="0"/>
    <m/>
  </r>
  <r>
    <s v="Na faculdade ou algum curso que realizei., No trabalho., Em estudos por conta própria."/>
    <n v="1"/>
    <x v="1"/>
    <x v="1"/>
    <s v="Validação e sanitização de entrada de dados., Utilização de instruções preparadas (prepared statements)., Política de acesso mínimo necessário ao banco de dados."/>
  </r>
  <r>
    <s v="No trabalho."/>
    <n v="0"/>
    <x v="0"/>
    <x v="1"/>
    <s v="Validação e sanitização de entrada de dados., Utilização de gerenciador de senhas."/>
  </r>
  <r>
    <s v="Em estudos por conta própria."/>
    <n v="1"/>
    <x v="0"/>
    <x v="0"/>
    <s v="Monitoramento de logs."/>
  </r>
  <r>
    <m/>
    <n v="0"/>
    <x v="0"/>
    <x v="0"/>
    <m/>
  </r>
  <r>
    <s v="Em estudos por conta própria."/>
    <n v="1"/>
    <x v="0"/>
    <x v="0"/>
    <s v="Validação e sanitização de entrada de dados., Política de acesso mínimo necessário ao banco de dados."/>
  </r>
  <r>
    <s v="Em estudos por conta própria."/>
    <n v="1"/>
    <x v="0"/>
    <x v="0"/>
    <s v="Validação e sanitização de entrada de dados., Utilização de instruções preparadas (prepared statements)., Utilização de procedimentos armazenados (stored procedures)., Política de acesso mínimo necessário ao banco de dados., Utilização de listas brancas (whitelisting)., Utilização de firewalls de aplicativos web (WAF)., Monitoramento de logs."/>
  </r>
  <r>
    <s v="Na faculdade ou algum curso que realizei."/>
    <n v="0"/>
    <x v="1"/>
    <x v="0"/>
    <s v="Validação e sanitização de entrada de dados."/>
  </r>
  <r>
    <m/>
    <n v="0"/>
    <x v="0"/>
    <x v="0"/>
    <m/>
  </r>
  <r>
    <s v="Na faculdade ou algum curso que realizei., No trabalho., Em estudos por conta própria."/>
    <n v="1"/>
    <x v="1"/>
    <x v="1"/>
    <s v="Validação e sanitização de entrada de dados., Utilização de instruções preparadas (prepared statements)., Política de acesso mínimo necessário ao banco de dados."/>
  </r>
  <r>
    <s v="No trabalho."/>
    <n v="0"/>
    <x v="0"/>
    <x v="1"/>
    <s v="Validação e sanitização de entrada de dados., Política de acesso mínimo necessário ao banco de dados."/>
  </r>
  <r>
    <s v="No trabalho., Em estudos por conta própria."/>
    <n v="1"/>
    <x v="0"/>
    <x v="1"/>
    <s v="Utilização de instruções preparadas (prepared statements)., Política de acesso mínimo necessário ao banco de dados."/>
  </r>
  <r>
    <m/>
    <n v="0"/>
    <x v="0"/>
    <x v="0"/>
    <m/>
  </r>
  <r>
    <s v="Na faculdade ou algum curso que realizei., No trabalho."/>
    <n v="0"/>
    <x v="1"/>
    <x v="1"/>
    <s v="Validação e sanitização de entrada de dados., Utilização de instruções preparadas (prepared statements)., Política de acesso mínimo necessário ao banco de dados., Utilização de firewalls de aplicativos web (WAF)."/>
  </r>
  <r>
    <m/>
    <n v="0"/>
    <x v="0"/>
    <x v="0"/>
    <s v="Utilização de firewalls de aplicativos web (WAF)., Monitoramento de logs."/>
  </r>
  <r>
    <s v="Na faculdade ou algum curso que realizei."/>
    <n v="0"/>
    <x v="1"/>
    <x v="0"/>
    <s v="Validação e sanitização de entrada de dados., Utilização de instruções preparadas (prepared statements)., Política de acesso mínimo necessário ao banco de dados., Monitoramento de logs."/>
  </r>
  <r>
    <s v="Na faculdade ou algum curso que realizei., No trabalho., Em estudos por conta própria."/>
    <n v="1"/>
    <x v="1"/>
    <x v="1"/>
    <s v="Validação e sanitização de entrada de dados., Utilização de gerenciador de senhas., Utilização de instruções preparadas (prepared statements)., Utilização de “with (nolock)” em seleções no banco de dados., Política de acesso mínimo necessário ao banco de dados., Utilização de firewalls de aplicativos web (WAF)., Monitoramento de logs."/>
  </r>
  <r>
    <s v="Na faculdade ou algum curso que realizei., No trabalho., Em estudos por conta própria."/>
    <n v="1"/>
    <x v="1"/>
    <x v="1"/>
    <s v="Validação e sanitização de entrada de dados., Utilização de instruções preparadas (prepared statements)., Utilização de procedimentos armazenados (stored procedures)., Utilização de firewalls de aplicativos web (WAF)., Monitoramento de logs."/>
  </r>
  <r>
    <m/>
    <n v="0"/>
    <x v="0"/>
    <x v="0"/>
    <m/>
  </r>
  <r>
    <s v="Na faculdade ou algum curso que realizei., No trabalho., Em estudos por conta própria."/>
    <n v="1"/>
    <x v="1"/>
    <x v="1"/>
    <s v="Validação e sanitização de entrada de dados., Utilização de gerenciador de senhas., Utilização de instruções preparadas (prepared statements)., Política de acesso mínimo necessário ao banco de dados."/>
  </r>
  <r>
    <m/>
    <n v="0"/>
    <x v="0"/>
    <x v="0"/>
    <m/>
  </r>
  <r>
    <s v="Na faculdade ou algum curso que realizei., Em estudos por conta própria."/>
    <n v="1"/>
    <x v="1"/>
    <x v="0"/>
    <s v="Validação e sanitização de entrada de dados., Utilização de firewalls de aplicativos web (WAF)., Monitoramento de logs."/>
  </r>
  <r>
    <s v="Na faculdade ou algum curso que realizei., No trabalho."/>
    <n v="0"/>
    <x v="1"/>
    <x v="1"/>
    <s v="Validação e sanitização de entrada de dados., Utilização de gerenciador de senhas., Utilização de instruções preparadas (prepared statements)., Monitoramento de logs."/>
  </r>
  <r>
    <s v="Em estudos por conta própria."/>
    <n v="1"/>
    <x v="0"/>
    <x v="0"/>
    <s v="Validação e sanitização de entrada de dados., Utilização de instruções preparadas (prepared statements)., Política de acesso mínimo necessário ao banco de dados., Utilização de listas brancas (whitelisting)., Monitoramento de logs."/>
  </r>
  <r>
    <s v="No trabalho., Em estudos por conta própria."/>
    <n v="1"/>
    <x v="0"/>
    <x v="1"/>
    <s v="Validação e sanitização de entrada de dados."/>
  </r>
  <r>
    <s v="Na faculdade ou algum curso que realizei., No trabalho., Em estudos por conta própria."/>
    <n v="1"/>
    <x v="1"/>
    <x v="1"/>
    <s v="Validação e sanitização de entrada de dados., Utilização de instruções preparadas (prepared statements)., Utilização de procedimentos armazenados (stored procedures)., Política de acesso mínimo necessário ao banco de dados., Utilização de listas brancas (whitelisting)."/>
  </r>
  <r>
    <s v="Na faculdade ou algum curso que realizei., No trabalho., Em estudos por conta própria."/>
    <n v="1"/>
    <x v="1"/>
    <x v="1"/>
    <s v="Validação e sanitização de entrada de dados., Utilização de gerenciador de senhas., Utilização de instruções preparadas (prepared statements)., Utilização de procedimentos armazenados (stored procedures)., Política de acesso mínimo necessário ao banco de dados., Utilização de firewalls de aplicativos web (WAF)., Monitoramento de logs."/>
  </r>
  <r>
    <s v="Na faculdade ou algum curso que realizei., Em estudos por conta própria."/>
    <n v="1"/>
    <x v="1"/>
    <x v="0"/>
    <s v="Validação e sanitização de entrada de dados., Utilização de instruções preparadas (prepared statements)., Monitoramento de logs."/>
  </r>
  <r>
    <s v="Na faculdade ou algum curso que realizei., No trabalho., Em estudos por conta própria."/>
    <n v="1"/>
    <x v="1"/>
    <x v="1"/>
    <s v="Validação e sanitização de entrada de dados., Utilização de “with (nolock)” em seleções no banco de dados., Política de acesso mínimo necessário ao banco de dados., Utilização de listas brancas (whitelisting)., Utilização de firewalls de aplicativos web (WAF)."/>
  </r>
  <r>
    <m/>
    <n v="0"/>
    <x v="0"/>
    <x v="0"/>
    <s v="Utilização de gerenciador de senhas., Política de acesso mínimo necessário ao banco de dados., Monitoramento de logs."/>
  </r>
  <r>
    <s v="Na faculdade ou algum curso que realizei., No trabalho., Em estudos por conta própria."/>
    <n v="1"/>
    <x v="1"/>
    <x v="1"/>
    <s v="Validação e sanitização de entrada de dados., Utilização de instruções preparadas (prepared statements)., Utilização de procedimentos armazenados (stored procedures)."/>
  </r>
  <r>
    <s v="Em estudos por conta própria."/>
    <n v="1"/>
    <x v="0"/>
    <x v="0"/>
    <s v="Validação e sanitização de entrada de dados., Utilização de instruções preparadas (prepared statements)., Utilização de “with (nolock)” em seleções no banco de dados., Política de acesso mínimo necessário ao banco de dados., Monitoramento de logs."/>
  </r>
  <r>
    <s v="Em estudos por conta própria."/>
    <n v="1"/>
    <x v="0"/>
    <x v="0"/>
    <m/>
  </r>
  <r>
    <s v="Na faculdade ou algum curso que realizei., Em estudos por conta própria."/>
    <n v="1"/>
    <x v="1"/>
    <x v="0"/>
    <s v="Validação e sanitização de entrada de dados., Utilização de procedimentos armazenados (stored procedures)., Política de acesso mínimo necessário ao banco de dados., Utilização de listas brancas (whitelisting)., Utilização de firewalls de aplicativos web (WAF)., Monitoramento de logs."/>
  </r>
  <r>
    <s v="Na faculdade ou algum curso que realizei."/>
    <n v="0"/>
    <x v="1"/>
    <x v="0"/>
    <s v="Validação e sanitização de entrada de dados., Utilização de gerenciador de senhas., Utilização de instruções preparadas (prepared statements)., Utilização de “with (nolock)” em seleções no banco de dados."/>
  </r>
  <r>
    <m/>
    <n v="0"/>
    <x v="0"/>
    <x v="0"/>
    <s v="Política de acesso mínimo necessário ao banco de dados."/>
  </r>
  <r>
    <m/>
    <n v="0"/>
    <x v="0"/>
    <x v="0"/>
    <m/>
  </r>
  <r>
    <m/>
    <n v="0"/>
    <x v="0"/>
    <x v="0"/>
    <m/>
  </r>
  <r>
    <s v="Na faculdade ou algum curso que realizei."/>
    <n v="0"/>
    <x v="1"/>
    <x v="0"/>
    <s v="Validação e sanitização de entrada de dados., Utilização de instruções preparadas (prepared statements)., Política de acesso mínimo necessário ao banco de dados., Utilização de firewalls de aplicativos web (WAF)."/>
  </r>
  <r>
    <m/>
    <n v="0"/>
    <x v="0"/>
    <x v="0"/>
    <m/>
  </r>
  <r>
    <m/>
    <n v="0"/>
    <x v="0"/>
    <x v="0"/>
    <m/>
  </r>
  <r>
    <s v="Em estudos por conta própria."/>
    <n v="1"/>
    <x v="0"/>
    <x v="0"/>
    <s v="Validação e sanitização de entrada de dados., Utilização de instruções preparadas (prepared statements)., Política de acesso mínimo necessário ao banco de dados."/>
  </r>
  <r>
    <m/>
    <n v="0"/>
    <x v="0"/>
    <x v="0"/>
    <m/>
  </r>
  <r>
    <s v="Na faculdade ou algum curso que realizei."/>
    <n v="0"/>
    <x v="1"/>
    <x v="0"/>
    <s v="Validação e sanitização de entrada de dados."/>
  </r>
  <r>
    <s v="Na faculdade ou algum curso que realizei., No trabalho., Em estudos por conta própria."/>
    <n v="1"/>
    <x v="1"/>
    <x v="1"/>
    <s v="Validação e sanitização de entrada de dados., Utilização de instruções preparadas (prepared statements)., Política de acesso mínimo necessário ao banco de dados., Utilização de listas brancas (whitelisting)., Utilização de firewalls de aplicativos web (WAF)., Monitoramento de logs."/>
  </r>
  <r>
    <s v="Na faculdade ou algum curso que realizei."/>
    <n v="0"/>
    <x v="1"/>
    <x v="0"/>
    <s v="Validação e sanitização de entrada de dados., Utilização de instruções preparadas (prepared statements)., Política de acesso mínimo necessário ao banco de dados."/>
  </r>
  <r>
    <s v="Na faculdade ou algum curso que realizei."/>
    <n v="0"/>
    <x v="1"/>
    <x v="0"/>
    <s v="Validação e sanitização de entrada de dados., Utilização de instruções preparadas (prepared statements)."/>
  </r>
  <r>
    <s v="No trabalho., Em estudos por conta própria."/>
    <n v="1"/>
    <x v="0"/>
    <x v="1"/>
    <s v="Validação e sanitização de entrada de dados., Utilização de instruções preparadas (prepared statements)."/>
  </r>
  <r>
    <s v="Em estudos por conta própria."/>
    <n v="1"/>
    <x v="0"/>
    <x v="0"/>
    <s v="Validação e sanitização de entrada de dados., Monitoramento de logs."/>
  </r>
  <r>
    <m/>
    <n v="0"/>
    <x v="0"/>
    <x v="0"/>
    <m/>
  </r>
  <r>
    <s v="Na faculdade ou algum curso que realizei., Em estudos por conta própria."/>
    <n v="1"/>
    <x v="1"/>
    <x v="0"/>
    <s v="Validação e sanitização de entrada de dados."/>
  </r>
  <r>
    <s v="Na faculdade ou algum curso que realizei."/>
    <n v="0"/>
    <x v="1"/>
    <x v="0"/>
    <s v="Utilização de firewalls de aplicativos web (WAF)., Monitoramento de logs."/>
  </r>
  <r>
    <m/>
    <n v="0"/>
    <x v="0"/>
    <x v="0"/>
    <m/>
  </r>
  <r>
    <m/>
    <n v="0"/>
    <x v="0"/>
    <x v="0"/>
    <m/>
  </r>
  <r>
    <m/>
    <n v="0"/>
    <x v="0"/>
    <x v="0"/>
    <m/>
  </r>
  <r>
    <s v="No trabalho."/>
    <n v="0"/>
    <x v="0"/>
    <x v="1"/>
    <s v="Utilização de gerenciador de senhas., Política de acesso mínimo necessário ao banco de dados., Utilização de firewalls de aplicativos web (WAF)."/>
  </r>
  <r>
    <m/>
    <n v="0"/>
    <x v="0"/>
    <x v="0"/>
    <m/>
  </r>
  <r>
    <s v="No trabalho."/>
    <n v="0"/>
    <x v="0"/>
    <x v="1"/>
    <s v="Validação e sanitização de entrada de dados., Utilização de procedimentos armazenados (stored procedures)., Monitoramento de logs."/>
  </r>
  <r>
    <s v="Na faculdade ou algum curso que realizei., No trabalho., Em estudos por conta própria."/>
    <n v="1"/>
    <x v="1"/>
    <x v="1"/>
    <s v="Validação e sanitização de entrada de dados., Utilização de instruções preparadas (prepared statements)., Política de acesso mínimo necessário ao banco de dados., Monitoramento de logs."/>
  </r>
  <r>
    <m/>
    <n v="0"/>
    <x v="0"/>
    <x v="0"/>
    <m/>
  </r>
  <r>
    <m/>
    <n v="0"/>
    <x v="0"/>
    <x v="0"/>
    <m/>
  </r>
  <r>
    <s v="Na faculdade ou algum curso que realizei., No trabalho., Em estudos por conta própria."/>
    <n v="1"/>
    <x v="1"/>
    <x v="1"/>
    <s v="Validação e sanitização de entrada de dados., Utilização de instruções preparadas (prepared statements)., Utilização de procedimentos armazenados (stored procedures)., Política de acesso mínimo necessário ao banco de dados., Utilização de firewalls de aplicativos web (WAF)."/>
  </r>
  <r>
    <s v="Em estudos por conta própria."/>
    <n v="1"/>
    <x v="0"/>
    <x v="0"/>
    <s v="Validação e sanitização de entrada de dados., Utilização de procedimentos armazenados (stored procedures)., Política de acesso mínimo necessário ao banco de dados."/>
  </r>
  <r>
    <s v="Na faculdade ou algum curso que realizei."/>
    <n v="0"/>
    <x v="1"/>
    <x v="0"/>
    <m/>
  </r>
  <r>
    <m/>
    <n v="0"/>
    <x v="0"/>
    <x v="0"/>
    <m/>
  </r>
  <r>
    <s v="Em estudos por conta própria."/>
    <n v="1"/>
    <x v="0"/>
    <x v="0"/>
    <s v="Validação e sanitização de entrada de dados., Utilização de instruções preparadas (prepared statements)., Utilização de procedimentos armazenados (stored procedures)., Política de acesso mínimo necessário ao banco de dados., Utilização de listas brancas (whitelisting)., Utilização de firewalls de aplicativos web (WAF)., Monitoramento de logs."/>
  </r>
  <r>
    <m/>
    <n v="0"/>
    <x v="0"/>
    <x v="0"/>
    <m/>
  </r>
  <r>
    <s v="Na faculdade ou algum curso que realizei."/>
    <n v="0"/>
    <x v="1"/>
    <x v="0"/>
    <m/>
  </r>
  <r>
    <s v="Na faculdade ou algum curso que realizei."/>
    <n v="0"/>
    <x v="1"/>
    <x v="0"/>
    <m/>
  </r>
  <r>
    <m/>
    <n v="0"/>
    <x v="0"/>
    <x v="0"/>
    <m/>
  </r>
  <r>
    <m/>
    <n v="0"/>
    <x v="0"/>
    <x v="0"/>
    <m/>
  </r>
  <r>
    <m/>
    <n v="0"/>
    <x v="0"/>
    <x v="0"/>
    <m/>
  </r>
  <r>
    <s v="Em estudos por conta própria."/>
    <n v="1"/>
    <x v="0"/>
    <x v="0"/>
    <s v="Validação e sanitização de entrada de dados., Política de acesso mínimo necessário ao banco de dados., Utilização de firewalls de aplicativos web (WAF)., Monitoramento de logs."/>
  </r>
  <r>
    <s v="Na faculdade ou algum curso que realizei."/>
    <n v="0"/>
    <x v="1"/>
    <x v="0"/>
    <s v="Utilização de instruções preparadas (prepared statements)., Monitoramento de logs."/>
  </r>
  <r>
    <s v="Na faculdade ou algum curso que realizei., Em estudos por conta própria."/>
    <n v="1"/>
    <x v="1"/>
    <x v="0"/>
    <s v="Utilização de instruções preparadas (prepared statements)."/>
  </r>
  <r>
    <s v="Em estudos por conta própria."/>
    <n v="1"/>
    <x v="0"/>
    <x v="0"/>
    <s v="Validação e sanitização de entrada de dados., Utilização de instruções preparadas (prepared statements)., Utilização de procedimentos armazenados (stored procedures)., Política de acesso mínimo necessário ao banco de dados., Utilização de listas brancas (whitelisting)., Utilização de firewalls de aplicativos web (WAF)., Monitoramento de logs."/>
  </r>
  <r>
    <m/>
    <m/>
    <x v="2"/>
    <x v="2"/>
    <m/>
  </r>
</pivotCacheRecords>
</file>

<file path=xl/pivotCache/pivotCacheRecords2.xml><?xml version="1.0" encoding="utf-8"?>
<pivotCacheRecords xmlns="http://schemas.openxmlformats.org/spreadsheetml/2006/main" xmlns:r="http://schemas.openxmlformats.org/officeDocument/2006/relationships" count="102">
  <r>
    <x v="0"/>
  </r>
  <r>
    <x v="1"/>
  </r>
  <r>
    <x v="0"/>
  </r>
  <r>
    <x v="0"/>
  </r>
  <r>
    <x v="0"/>
  </r>
  <r>
    <x v="0"/>
  </r>
  <r>
    <x v="1"/>
  </r>
  <r>
    <x v="1"/>
  </r>
  <r>
    <x v="0"/>
  </r>
  <r>
    <x v="0"/>
  </r>
  <r>
    <x v="1"/>
  </r>
  <r>
    <x v="0"/>
  </r>
  <r>
    <x v="0"/>
  </r>
  <r>
    <x v="0"/>
  </r>
  <r>
    <x v="0"/>
  </r>
  <r>
    <x v="0"/>
  </r>
  <r>
    <x v="0"/>
  </r>
  <r>
    <x v="1"/>
  </r>
  <r>
    <x v="1"/>
  </r>
  <r>
    <x v="0"/>
  </r>
  <r>
    <x v="1"/>
  </r>
  <r>
    <x v="1"/>
  </r>
  <r>
    <x v="1"/>
  </r>
  <r>
    <x v="0"/>
  </r>
  <r>
    <x v="1"/>
  </r>
  <r>
    <x v="1"/>
  </r>
  <r>
    <x v="0"/>
  </r>
  <r>
    <x v="1"/>
  </r>
  <r>
    <x v="1"/>
  </r>
  <r>
    <x v="0"/>
  </r>
  <r>
    <x v="0"/>
  </r>
  <r>
    <x v="1"/>
  </r>
  <r>
    <x v="1"/>
  </r>
  <r>
    <x v="0"/>
  </r>
  <r>
    <x v="0"/>
  </r>
  <r>
    <x v="1"/>
  </r>
  <r>
    <x v="1"/>
  </r>
  <r>
    <x v="0"/>
  </r>
  <r>
    <x v="1"/>
  </r>
  <r>
    <x v="0"/>
  </r>
  <r>
    <x v="1"/>
  </r>
  <r>
    <x v="0"/>
  </r>
  <r>
    <x v="1"/>
  </r>
  <r>
    <x v="0"/>
  </r>
  <r>
    <x v="1"/>
  </r>
  <r>
    <x v="0"/>
  </r>
  <r>
    <x v="0"/>
  </r>
  <r>
    <x v="0"/>
  </r>
  <r>
    <x v="0"/>
  </r>
  <r>
    <x v="1"/>
  </r>
  <r>
    <x v="1"/>
  </r>
  <r>
    <x v="1"/>
  </r>
  <r>
    <x v="0"/>
  </r>
  <r>
    <x v="1"/>
  </r>
  <r>
    <x v="0"/>
  </r>
  <r>
    <x v="0"/>
  </r>
  <r>
    <x v="1"/>
  </r>
  <r>
    <x v="0"/>
  </r>
  <r>
    <x v="1"/>
  </r>
  <r>
    <x v="1"/>
  </r>
  <r>
    <x v="1"/>
  </r>
  <r>
    <x v="1"/>
  </r>
  <r>
    <x v="0"/>
  </r>
  <r>
    <x v="1"/>
  </r>
  <r>
    <x v="1"/>
  </r>
  <r>
    <x v="1"/>
  </r>
  <r>
    <x v="1"/>
  </r>
  <r>
    <x v="1"/>
  </r>
  <r>
    <x v="0"/>
  </r>
  <r>
    <x v="0"/>
  </r>
  <r>
    <x v="0"/>
  </r>
  <r>
    <x v="1"/>
  </r>
  <r>
    <x v="1"/>
  </r>
  <r>
    <x v="1"/>
  </r>
  <r>
    <x v="1"/>
  </r>
  <r>
    <x v="1"/>
  </r>
  <r>
    <x v="1"/>
  </r>
  <r>
    <x v="1"/>
  </r>
  <r>
    <x v="1"/>
  </r>
  <r>
    <x v="1"/>
  </r>
  <r>
    <x v="1"/>
  </r>
  <r>
    <x v="1"/>
  </r>
  <r>
    <x v="1"/>
  </r>
  <r>
    <x v="1"/>
  </r>
  <r>
    <x v="1"/>
  </r>
  <r>
    <x v="0"/>
  </r>
  <r>
    <x v="0"/>
  </r>
  <r>
    <x v="1"/>
  </r>
  <r>
    <x v="1"/>
  </r>
  <r>
    <x v="0"/>
  </r>
  <r>
    <x v="1"/>
  </r>
  <r>
    <x v="1"/>
  </r>
  <r>
    <x v="1"/>
  </r>
  <r>
    <x v="1"/>
  </r>
  <r>
    <x v="1"/>
  </r>
  <r>
    <x v="1"/>
  </r>
  <r>
    <x v="1"/>
  </r>
  <r>
    <x v="1"/>
  </r>
  <r>
    <x v="0"/>
  </r>
  <r>
    <x v="0"/>
  </r>
  <r>
    <x v="2"/>
  </r>
  <r>
    <x v="2"/>
  </r>
</pivotCacheRecords>
</file>

<file path=xl/pivotCache/pivotCacheRecords3.xml><?xml version="1.0" encoding="utf-8"?>
<pivotCacheRecords xmlns="http://schemas.openxmlformats.org/spreadsheetml/2006/main" xmlns:r="http://schemas.openxmlformats.org/officeDocument/2006/relationships" count="102">
  <r>
    <x v="0"/>
    <s v="mais de 100 colaboradores."/>
    <s v="SQL, Java, Python, C#"/>
    <s v="SQL, Java, Python, C#,"/>
    <n v="1"/>
    <n v="1"/>
    <n v="1"/>
    <n v="1"/>
    <n v="0"/>
    <n v="0"/>
    <n v="0"/>
    <n v="0"/>
    <n v="0"/>
    <n v="0"/>
    <n v="0"/>
    <n v="0"/>
    <n v="0"/>
    <n v="0"/>
    <n v="0"/>
    <n v="0"/>
    <n v="0"/>
    <n v="0"/>
    <n v="0"/>
    <n v="0"/>
    <n v="0"/>
    <n v="0"/>
    <n v="0"/>
    <n v="0"/>
    <n v="0"/>
    <n v="0"/>
    <n v="0"/>
    <n v="0"/>
    <n v="0"/>
    <n v="0"/>
    <n v="0"/>
    <n v="0"/>
    <s v="A query sql não tratada podendo executar outros códigos com manipulação de string"/>
    <s v="Identificou corretamente o erro."/>
    <s v="Sem tratar usuario e senha, é possivel passar codigo sql pra ser executado"/>
    <s v="Sim"/>
    <s v="É inserir comandos sql através de brechas de código para executar e conseguir informações de acesso ou acesso direto ao banco de dados"/>
    <s v="Sim"/>
    <s v="Em estudos por conta própria."/>
    <n v="1"/>
    <n v="0"/>
    <n v="0"/>
    <s v="Validação e sanitização de entrada de dados."/>
    <n v="1"/>
    <n v="0"/>
    <n v="0"/>
    <n v="0"/>
    <n v="0"/>
    <n v="0"/>
    <n v="0"/>
    <n v="0"/>
    <n v="0"/>
    <n v="1"/>
    <x v="0"/>
  </r>
  <r>
    <x v="1"/>
    <s v="mais de 100 colaboradores."/>
    <s v="SQL, Python, R"/>
    <s v="SQL, Python, R,"/>
    <n v="1"/>
    <n v="0"/>
    <n v="1"/>
    <n v="0"/>
    <n v="1"/>
    <n v="0"/>
    <n v="0"/>
    <n v="0"/>
    <n v="0"/>
    <n v="0"/>
    <n v="0"/>
    <n v="0"/>
    <n v="0"/>
    <n v="0"/>
    <n v="0"/>
    <n v="0"/>
    <n v="0"/>
    <n v="0"/>
    <n v="0"/>
    <n v="0"/>
    <n v="0"/>
    <n v="0"/>
    <n v="0"/>
    <n v="0"/>
    <n v="0"/>
    <n v="0"/>
    <n v="0"/>
    <n v="0"/>
    <n v="0"/>
    <n v="0"/>
    <n v="0"/>
    <n v="0"/>
    <m/>
    <s v="Usuário não identificou o erro de haver vunerabilidades que permitam injeção de SQL no código"/>
    <m/>
    <s v="Não"/>
    <m/>
    <s v="Não"/>
    <m/>
    <n v="0"/>
    <n v="0"/>
    <n v="0"/>
    <m/>
    <n v="0"/>
    <n v="0"/>
    <n v="0"/>
    <n v="0"/>
    <n v="0"/>
    <n v="0"/>
    <n v="0"/>
    <n v="0"/>
    <n v="0"/>
    <n v="0"/>
    <x v="1"/>
  </r>
  <r>
    <x v="0"/>
    <s v="mais de 100 colaboradores."/>
    <s v="Ruby"/>
    <s v="Ruby,"/>
    <n v="0"/>
    <n v="0"/>
    <n v="0"/>
    <n v="0"/>
    <n v="0"/>
    <n v="1"/>
    <n v="0"/>
    <n v="0"/>
    <n v="0"/>
    <n v="0"/>
    <n v="0"/>
    <n v="0"/>
    <n v="0"/>
    <n v="0"/>
    <n v="0"/>
    <n v="0"/>
    <n v="0"/>
    <n v="0"/>
    <n v="0"/>
    <n v="0"/>
    <n v="0"/>
    <n v="0"/>
    <n v="0"/>
    <n v="0"/>
    <n v="0"/>
    <n v="0"/>
    <n v="0"/>
    <n v="0"/>
    <n v="0"/>
    <n v="0"/>
    <n v="0"/>
    <n v="0"/>
    <s v="Password não deveria sair por aí por texto na aplicação e não sei como tá esta conexão de banco aí. "/>
    <s v="Usuário não identificou o erro de haver vunerabilidades que permitam injeção de SQL no código"/>
    <s v="Poxa fora o que foi citado, "/>
    <s v="Não"/>
    <s v="Sim, é conseguir enviar um comando de SQL no meio de alguma requisição. Por exemplo aí nas perguntas acima alguém pode enviar no &quot;username&quot; algum &quot;*drop table&quot; ou algo assim, claro geralmente é outra coisa tipo mandar as credenciais de acesso ao banco para outras pessoas, mudar o nível de acesso do próprio usuário... "/>
    <s v="Sim"/>
    <s v="Na faculdade ou algum curso que realizei., Em estudos por conta própria."/>
    <n v="1"/>
    <n v="1"/>
    <n v="0"/>
    <s v="Validação e sanitização de entrada de dados., Política de acesso mínimo necessário ao banco de dados., Monitoramento de logs."/>
    <n v="1"/>
    <n v="1"/>
    <n v="1"/>
    <n v="0"/>
    <n v="0"/>
    <n v="0"/>
    <n v="0"/>
    <n v="0"/>
    <n v="0"/>
    <n v="3"/>
    <x v="1"/>
  </r>
  <r>
    <x v="0"/>
    <s v="mais de 100 colaboradores."/>
    <s v="JavaScript, Python"/>
    <s v="JavaScript, Python,"/>
    <n v="0"/>
    <n v="0"/>
    <n v="1"/>
    <n v="0"/>
    <n v="0"/>
    <n v="0"/>
    <n v="1"/>
    <n v="0"/>
    <n v="0"/>
    <n v="0"/>
    <n v="0"/>
    <n v="0"/>
    <n v="0"/>
    <n v="0"/>
    <n v="0"/>
    <n v="0"/>
    <n v="0"/>
    <n v="0"/>
    <n v="0"/>
    <n v="0"/>
    <n v="0"/>
    <n v="0"/>
    <n v="0"/>
    <n v="0"/>
    <n v="0"/>
    <n v="0"/>
    <n v="0"/>
    <n v="0"/>
    <n v="0"/>
    <n v="0"/>
    <n v="0"/>
    <n v="0"/>
    <s v="Possibilidade de SQLInjection nos campos de usuario e senha. Não existe validação de quantidade de tentativas, portanto um brute force provavelmente passaria."/>
    <s v="Identificou corretamente o erro."/>
    <m/>
    <s v="Não"/>
    <s v="A técnica de colocar um código SQL no meio dos campos que serão enviados para o banco de dados, ocasionando em uma consulta e retorno de dados que não deveriam ser acessados._x000a_Basicamente executar códigos SQL maliciosos no meio dos dados enviados para o banco."/>
    <s v="Sim"/>
    <s v="Na faculdade ou algum curso que realizei., No trabalho., Em estudos por conta própria."/>
    <n v="1"/>
    <n v="1"/>
    <n v="1"/>
    <s v="Validação e sanitização de entrada de dados., Utilização de instruções preparadas (prepared statements)., Utilização de “with (nolock)” em seleções no banco de dados., Utilização de firewalls de aplicativos web (WAF)."/>
    <n v="1"/>
    <n v="0"/>
    <n v="0"/>
    <n v="1"/>
    <n v="1"/>
    <n v="0"/>
    <n v="0"/>
    <n v="0"/>
    <n v="1"/>
    <n v="2"/>
    <x v="2"/>
  </r>
  <r>
    <x v="1"/>
    <s v="até 9 colaboradores."/>
    <s v="JavaScript, SQL, Java, Python, C, Pascal"/>
    <s v="JavaScript, SQL, Java, Python, C, Pascal,"/>
    <n v="1"/>
    <n v="1"/>
    <n v="1"/>
    <n v="0"/>
    <n v="0"/>
    <n v="0"/>
    <n v="1"/>
    <n v="1"/>
    <n v="1"/>
    <n v="0"/>
    <n v="0"/>
    <n v="0"/>
    <n v="0"/>
    <n v="0"/>
    <n v="0"/>
    <n v="0"/>
    <n v="0"/>
    <n v="0"/>
    <n v="0"/>
    <n v="0"/>
    <n v="0"/>
    <n v="0"/>
    <n v="0"/>
    <n v="0"/>
    <n v="0"/>
    <n v="0"/>
    <n v="0"/>
    <n v="0"/>
    <n v="0"/>
    <n v="0"/>
    <n v="0"/>
    <n v="0"/>
    <s v="Vulnerável ao SQL Injection."/>
    <s v="Identificou corretamente o erro."/>
    <s v="Vulnerável ao SQL Injection."/>
    <s v="Sim"/>
    <s v="Sim. É o envio de comandos de SQL a partir de entradas de dados não protegidas. Sendo frutífera a tentativa, os dados sigilosos poderão ser vazados."/>
    <s v="Sim"/>
    <s v="Na faculdade ou algum curso que realizei."/>
    <n v="0"/>
    <n v="1"/>
    <n v="0"/>
    <s v="Validação e sanitização de entrada de dados., Política de acesso mínimo necessário ao banco de dados."/>
    <n v="1"/>
    <n v="1"/>
    <n v="0"/>
    <n v="0"/>
    <n v="0"/>
    <n v="0"/>
    <n v="0"/>
    <n v="0"/>
    <n v="0"/>
    <n v="2"/>
    <x v="1"/>
  </r>
  <r>
    <x v="1"/>
    <s v="mais de 100 colaboradores."/>
    <s v="SQL, Java, Python, C#, C, ASP"/>
    <s v="SQL, Java, Python, C#, C, ASP,"/>
    <n v="1"/>
    <n v="1"/>
    <n v="1"/>
    <n v="1"/>
    <n v="0"/>
    <n v="0"/>
    <n v="0"/>
    <n v="1"/>
    <n v="0"/>
    <n v="1"/>
    <n v="0"/>
    <n v="0"/>
    <n v="0"/>
    <n v="0"/>
    <n v="0"/>
    <n v="0"/>
    <n v="0"/>
    <n v="0"/>
    <n v="0"/>
    <n v="0"/>
    <n v="0"/>
    <n v="0"/>
    <n v="0"/>
    <n v="0"/>
    <n v="0"/>
    <n v="0"/>
    <n v="0"/>
    <n v="0"/>
    <n v="0"/>
    <n v="0"/>
    <n v="0"/>
    <n v="0"/>
    <s v="Sql injection"/>
    <s v="Identificou corretamente o erro."/>
    <s v="Sql injection"/>
    <s v="Sim"/>
    <s v="Sql injection acontece quando é possível enviar um comando externo para o banco de dados"/>
    <s v="Sim"/>
    <s v="No trabalho."/>
    <n v="0"/>
    <n v="0"/>
    <n v="1"/>
    <s v="Validação e sanitização de entrada de dados., Utilização de gerenciador de senhas., Utilização de instruções preparadas (prepared statements)."/>
    <n v="1"/>
    <n v="0"/>
    <n v="0"/>
    <n v="1"/>
    <n v="0"/>
    <n v="0"/>
    <n v="0"/>
    <n v="1"/>
    <n v="0"/>
    <n v="1"/>
    <x v="0"/>
  </r>
  <r>
    <x v="1"/>
    <s v="mais de 100 colaboradores."/>
    <s v="JavaScript, Python, C, COBOL"/>
    <s v="JavaScript, Python, C, COBOL,"/>
    <n v="0"/>
    <n v="0"/>
    <n v="1"/>
    <n v="0"/>
    <n v="0"/>
    <n v="0"/>
    <n v="1"/>
    <n v="1"/>
    <n v="0"/>
    <n v="0"/>
    <n v="1"/>
    <n v="0"/>
    <n v="0"/>
    <n v="0"/>
    <n v="0"/>
    <n v="0"/>
    <n v="0"/>
    <n v="0"/>
    <n v="0"/>
    <n v="0"/>
    <n v="0"/>
    <n v="0"/>
    <n v="0"/>
    <n v="0"/>
    <n v="0"/>
    <n v="0"/>
    <n v="0"/>
    <n v="0"/>
    <n v="0"/>
    <n v="0"/>
    <n v="0"/>
    <n v="0"/>
    <m/>
    <s v="Usuário não identificou o erro de haver vunerabilidades que permitam injeção de SQL no código"/>
    <m/>
    <s v="Não"/>
    <m/>
    <s v="Não"/>
    <m/>
    <n v="0"/>
    <n v="0"/>
    <n v="0"/>
    <m/>
    <n v="0"/>
    <n v="0"/>
    <n v="0"/>
    <n v="0"/>
    <n v="0"/>
    <n v="0"/>
    <n v="0"/>
    <n v="0"/>
    <n v="0"/>
    <n v="0"/>
    <x v="2"/>
  </r>
  <r>
    <x v="1"/>
    <s v="até 9 colaboradores."/>
    <s v="Python, C++, C"/>
    <s v="Python, C++, C,"/>
    <n v="0"/>
    <n v="0"/>
    <n v="1"/>
    <n v="0"/>
    <n v="0"/>
    <n v="0"/>
    <n v="0"/>
    <n v="1"/>
    <n v="0"/>
    <n v="0"/>
    <n v="0"/>
    <n v="1"/>
    <n v="0"/>
    <n v="0"/>
    <n v="0"/>
    <n v="0"/>
    <n v="0"/>
    <n v="0"/>
    <n v="0"/>
    <n v="0"/>
    <n v="0"/>
    <n v="0"/>
    <n v="0"/>
    <n v="0"/>
    <n v="0"/>
    <n v="0"/>
    <n v="0"/>
    <n v="0"/>
    <n v="0"/>
    <n v="0"/>
    <n v="0"/>
    <n v="0"/>
    <m/>
    <s v="Usuário não identificou o erro de haver vunerabilidades que permitam injeção de SQL no código"/>
    <m/>
    <s v="Não"/>
    <m/>
    <s v="Não"/>
    <m/>
    <n v="0"/>
    <n v="0"/>
    <n v="0"/>
    <m/>
    <n v="0"/>
    <n v="0"/>
    <n v="0"/>
    <n v="0"/>
    <n v="0"/>
    <n v="0"/>
    <n v="0"/>
    <n v="0"/>
    <n v="0"/>
    <n v="0"/>
    <x v="1"/>
  </r>
  <r>
    <x v="1"/>
    <s v="mais de 100 colaboradores."/>
    <s v="JavaScript, SQL, Java"/>
    <s v="JavaScript, SQL, Java,"/>
    <n v="1"/>
    <n v="1"/>
    <n v="0"/>
    <n v="0"/>
    <n v="0"/>
    <n v="0"/>
    <n v="1"/>
    <n v="0"/>
    <n v="0"/>
    <n v="0"/>
    <n v="0"/>
    <n v="0"/>
    <n v="0"/>
    <n v="0"/>
    <n v="0"/>
    <n v="0"/>
    <n v="0"/>
    <n v="0"/>
    <n v="0"/>
    <n v="0"/>
    <n v="0"/>
    <n v="0"/>
    <n v="0"/>
    <n v="0"/>
    <n v="0"/>
    <n v="0"/>
    <n v="0"/>
    <n v="0"/>
    <n v="0"/>
    <n v="0"/>
    <n v="0"/>
    <n v="0"/>
    <s v="Não "/>
    <s v="Usuário não identificou o erro de haver vunerabilidades que permitam injeção de SQL no código"/>
    <s v="Nao"/>
    <s v="Não"/>
    <s v="Sim, injeção de comandos sql em formulários com intuito de conseguir informações do banco de dados "/>
    <s v="Sim"/>
    <s v="Na faculdade ou algum curso que realizei., No trabalho., Em estudos por conta própria."/>
    <n v="1"/>
    <n v="1"/>
    <n v="1"/>
    <s v="Validação e sanitização de entrada de dados., Política de acesso mínimo necessário ao banco de dados., Utilização de listas brancas (whitelisting)., Monitoramento de logs."/>
    <n v="1"/>
    <n v="1"/>
    <n v="1"/>
    <n v="0"/>
    <n v="0"/>
    <n v="1"/>
    <n v="0"/>
    <n v="0"/>
    <n v="0"/>
    <n v="4"/>
    <x v="1"/>
  </r>
  <r>
    <x v="1"/>
    <s v="mais de 100 colaboradores."/>
    <s v="JavaScript, SQL, Java, C#, C"/>
    <s v="JavaScript, SQL, Java, C#, C,"/>
    <n v="1"/>
    <n v="1"/>
    <n v="0"/>
    <n v="1"/>
    <n v="0"/>
    <n v="0"/>
    <n v="1"/>
    <n v="1"/>
    <n v="0"/>
    <n v="0"/>
    <n v="0"/>
    <n v="0"/>
    <n v="0"/>
    <n v="0"/>
    <n v="0"/>
    <n v="0"/>
    <n v="0"/>
    <n v="0"/>
    <n v="0"/>
    <n v="0"/>
    <n v="0"/>
    <n v="0"/>
    <n v="0"/>
    <n v="0"/>
    <n v="0"/>
    <n v="0"/>
    <n v="0"/>
    <n v="0"/>
    <n v="0"/>
    <n v="0"/>
    <n v="0"/>
    <n v="0"/>
    <s v="Não tem validação nos parâmetros _x000a_&quot;username&quot; e &quot;password&quot; da entrada do usuário ficando suscetível ao SQL Injection."/>
    <s v="Identificou corretamente o erro."/>
    <s v="Mesma coisa que o item anterior"/>
    <s v="Sim"/>
    <s v="O hacker usa comandos SQL em entradas de usuário (digitação) para acessar o banco de dados e obter acesso a informações confidenciais."/>
    <s v="Sim"/>
    <s v="Na faculdade ou algum curso que realizei."/>
    <n v="0"/>
    <n v="1"/>
    <n v="0"/>
    <s v="Validação e sanitização de entrada de dados., Utilização de instruções preparadas (prepared statements)., Utilização de procedimentos armazenados (stored procedures)., Política de acesso mínimo necessário ao banco de dados., Monitoramento de logs."/>
    <n v="1"/>
    <n v="1"/>
    <n v="1"/>
    <n v="1"/>
    <n v="0"/>
    <n v="0"/>
    <n v="1"/>
    <n v="0"/>
    <n v="0"/>
    <n v="5"/>
    <x v="0"/>
  </r>
  <r>
    <x v="0"/>
    <s v="mais de 100 colaboradores."/>
    <s v="JavaScript, SQL, Java, Python, C#, PHP, C, COBOL"/>
    <s v="JavaScript, SQL, Java, Python, C#, PHP, C, COBOL,"/>
    <n v="1"/>
    <n v="1"/>
    <n v="1"/>
    <n v="1"/>
    <n v="0"/>
    <n v="0"/>
    <n v="1"/>
    <n v="1"/>
    <n v="0"/>
    <n v="0"/>
    <n v="1"/>
    <n v="0"/>
    <n v="1"/>
    <n v="0"/>
    <n v="0"/>
    <n v="0"/>
    <n v="0"/>
    <n v="0"/>
    <n v="0"/>
    <n v="0"/>
    <n v="0"/>
    <n v="0"/>
    <n v="0"/>
    <n v="0"/>
    <n v="0"/>
    <n v="0"/>
    <n v="0"/>
    <n v="0"/>
    <n v="0"/>
    <n v="0"/>
    <n v="0"/>
    <n v="0"/>
    <m/>
    <s v="Usuário não identificou o erro de haver vunerabilidades que permitam injeção de SQL no código"/>
    <s v="Não consegui"/>
    <s v="Não"/>
    <m/>
    <s v="Não"/>
    <m/>
    <n v="0"/>
    <n v="0"/>
    <n v="0"/>
    <m/>
    <n v="0"/>
    <n v="0"/>
    <n v="0"/>
    <n v="0"/>
    <n v="0"/>
    <n v="0"/>
    <n v="0"/>
    <n v="0"/>
    <n v="0"/>
    <n v="0"/>
    <x v="1"/>
  </r>
  <r>
    <x v="0"/>
    <s v="mais de 100 colaboradores."/>
    <s v="JavaScript, SQL, Java"/>
    <s v="JavaScript, SQL, Java,"/>
    <n v="1"/>
    <n v="1"/>
    <n v="0"/>
    <n v="0"/>
    <n v="0"/>
    <n v="0"/>
    <n v="1"/>
    <n v="0"/>
    <n v="0"/>
    <n v="0"/>
    <n v="0"/>
    <n v="0"/>
    <n v="0"/>
    <n v="0"/>
    <n v="0"/>
    <n v="0"/>
    <n v="0"/>
    <n v="0"/>
    <n v="0"/>
    <n v="0"/>
    <n v="0"/>
    <n v="0"/>
    <n v="0"/>
    <n v="0"/>
    <n v="0"/>
    <n v="0"/>
    <n v="0"/>
    <n v="0"/>
    <n v="0"/>
    <n v="0"/>
    <n v="0"/>
    <n v="0"/>
    <m/>
    <s v="Usuário não identificou o erro de haver vunerabilidades que permitam injeção de SQL no código"/>
    <s v="Não há sanitização dos dados de entrada"/>
    <s v="Sim"/>
    <s v="Um tipo de ataque hacker que envolve a execução de rotinas maliciosas na base de dados através do input da interface de usuário"/>
    <s v="Sim"/>
    <s v="Na faculdade ou algum curso que realizei., Em estudos por conta própria."/>
    <n v="1"/>
    <n v="1"/>
    <n v="0"/>
    <s v="Validação e sanitização de entrada de dados., Utilização de instruções preparadas (prepared statements)., Política de acesso mínimo necessário ao banco de dados."/>
    <n v="1"/>
    <n v="1"/>
    <n v="0"/>
    <n v="1"/>
    <n v="0"/>
    <n v="0"/>
    <n v="0"/>
    <n v="0"/>
    <n v="0"/>
    <n v="3"/>
    <x v="2"/>
  </r>
  <r>
    <x v="0"/>
    <s v="50 a 99 colaboradores."/>
    <s v="JavaScript, SQL, Java, Python, C#, C"/>
    <s v="JavaScript, SQL, Java, Python, C#, C,"/>
    <n v="1"/>
    <n v="1"/>
    <n v="1"/>
    <n v="1"/>
    <n v="0"/>
    <n v="0"/>
    <n v="1"/>
    <n v="1"/>
    <n v="0"/>
    <n v="0"/>
    <n v="0"/>
    <n v="0"/>
    <n v="0"/>
    <n v="0"/>
    <n v="0"/>
    <n v="0"/>
    <n v="0"/>
    <n v="0"/>
    <n v="0"/>
    <n v="0"/>
    <n v="0"/>
    <n v="0"/>
    <n v="0"/>
    <n v="0"/>
    <n v="0"/>
    <n v="0"/>
    <n v="0"/>
    <n v="0"/>
    <n v="0"/>
    <n v="0"/>
    <n v="0"/>
    <n v="0"/>
    <s v="Sim, interpolação do texto submetido em uma consulta SQL, sem realizar nenhum tratamento "/>
    <s v="Identificou corretamente o erro."/>
    <s v="Sim, interpolação do texto submetido em uma consulta SQL, sem realizar nenhum tratamento"/>
    <s v="Sim"/>
    <s v="Quando há injeção de código SQL em uma consulta SQL"/>
    <s v="Sim"/>
    <s v="Na faculdade ou algum curso que realizei."/>
    <n v="0"/>
    <n v="1"/>
    <n v="0"/>
    <s v="Validação e sanitização de entrada de dados., Utilização de instruções preparadas (prepared statements)."/>
    <n v="1"/>
    <n v="0"/>
    <n v="0"/>
    <n v="1"/>
    <n v="0"/>
    <n v="0"/>
    <n v="0"/>
    <n v="0"/>
    <n v="0"/>
    <n v="2"/>
    <x v="0"/>
  </r>
  <r>
    <x v="1"/>
    <s v="mais de 100 colaboradores."/>
    <s v="JavaScript, SQL, Java, C#, C, ASP, VB6, Delphi"/>
    <s v="JavaScript, SQL, Java, C#, C, ASP, VB6, Delphi,"/>
    <n v="1"/>
    <n v="1"/>
    <n v="0"/>
    <n v="1"/>
    <n v="0"/>
    <n v="0"/>
    <n v="1"/>
    <n v="1"/>
    <n v="0"/>
    <n v="1"/>
    <n v="0"/>
    <n v="0"/>
    <n v="0"/>
    <n v="1"/>
    <n v="1"/>
    <n v="0"/>
    <n v="0"/>
    <n v="0"/>
    <n v="0"/>
    <n v="0"/>
    <n v="0"/>
    <n v="0"/>
    <n v="0"/>
    <n v="0"/>
    <n v="0"/>
    <n v="0"/>
    <n v="0"/>
    <n v="0"/>
    <n v="0"/>
    <n v="0"/>
    <n v="0"/>
    <n v="0"/>
    <s v="A senha está sem criptografia."/>
    <s v="Usuário não identificou o erro de haver vunerabilidades que permitam injeção de SQL no código"/>
    <s v="Como está, o código permite SQL injection."/>
    <s v="Sim"/>
    <s v="Uma forma de invadir um sistema a partir da entrada de dados não previstos que executam instruções indevidas."/>
    <s v="Sim"/>
    <s v="No trabalho."/>
    <n v="0"/>
    <n v="0"/>
    <n v="1"/>
    <s v="Validação e sanitização de entrada de dados., Utilização de instruções preparadas (prepared statements)., Política de acesso mínimo necessário ao banco de dados."/>
    <n v="1"/>
    <n v="1"/>
    <n v="0"/>
    <n v="1"/>
    <n v="0"/>
    <n v="0"/>
    <n v="0"/>
    <n v="0"/>
    <n v="0"/>
    <n v="3"/>
    <x v="2"/>
  </r>
  <r>
    <x v="0"/>
    <s v="10 a 49 colaboradores."/>
    <s v="JavaScript, SQL, Java, Python, PHP, C, COBOL, Clipper 5.2 / VB6"/>
    <s v="JavaScript, SQL, Java, Python, PHP, C, COBOL, Clipper 5.2 / VB6,"/>
    <n v="1"/>
    <n v="1"/>
    <n v="1"/>
    <n v="0"/>
    <n v="0"/>
    <n v="0"/>
    <n v="1"/>
    <n v="1"/>
    <n v="0"/>
    <n v="0"/>
    <n v="1"/>
    <n v="0"/>
    <n v="1"/>
    <n v="1"/>
    <n v="0"/>
    <n v="0"/>
    <n v="0"/>
    <n v="0"/>
    <n v="0"/>
    <n v="0"/>
    <n v="0"/>
    <n v="0"/>
    <n v="0"/>
    <n v="0"/>
    <n v="0"/>
    <n v="0"/>
    <n v="0"/>
    <n v="0"/>
    <n v="0"/>
    <n v="0"/>
    <n v="0"/>
    <n v="0"/>
    <s v="query = f&quot;SELECT * FROM users ( pra mim essa query esta abrindo TODOS users ) "/>
    <s v="Usuário não identificou o erro de haver vunerabilidades que permitam injeção de SQL no código"/>
    <m/>
    <s v="Não"/>
    <s v="É um tipo de ameaça de segurança que se aproveita de falhas em sistemas que trabalham com bases de dados realizando ataques com comandos SQL, onde o atacante consegue inserir uma instrução SQL."/>
    <s v="Sim"/>
    <s v="Em estudos por conta própria."/>
    <n v="1"/>
    <n v="0"/>
    <n v="0"/>
    <s v="Validação e sanitização de entrada de dados., Utilização de instruções preparadas (prepared statements)., Utilização de procedimentos armazenados (stored procedures)., Política de acesso mínimo necessário ao banco de dados., Utilização de listas brancas (whitelisting)., Utilização de firewalls de aplicativos web (WAF)., Monitoramento de logs."/>
    <n v="1"/>
    <n v="1"/>
    <n v="1"/>
    <n v="1"/>
    <n v="0"/>
    <n v="1"/>
    <n v="1"/>
    <n v="0"/>
    <n v="1"/>
    <n v="7"/>
    <x v="1"/>
  </r>
  <r>
    <x v="1"/>
    <m/>
    <s v="C++, C, ASP, Assembler, Ladder"/>
    <s v="C++, C, ASP, Assembler, Ladder,"/>
    <n v="0"/>
    <n v="0"/>
    <n v="0"/>
    <n v="0"/>
    <n v="0"/>
    <n v="0"/>
    <n v="0"/>
    <n v="1"/>
    <n v="0"/>
    <n v="1"/>
    <n v="0"/>
    <n v="1"/>
    <n v="0"/>
    <n v="0"/>
    <n v="0"/>
    <n v="1"/>
    <n v="1"/>
    <n v="0"/>
    <n v="0"/>
    <n v="0"/>
    <n v="0"/>
    <n v="0"/>
    <n v="0"/>
    <n v="0"/>
    <n v="0"/>
    <n v="0"/>
    <n v="0"/>
    <n v="0"/>
    <n v="0"/>
    <n v="0"/>
    <n v="0"/>
    <n v="0"/>
    <s v="Sim. O trecho de código está vulnerável a ataques de injeção de SQL. Para evitá-los, a query de consulta deve ser tratada, de forma que as variáveis username e password não sejam inseridas diretamente na string da consulta."/>
    <s v="Identificou corretamente o erro."/>
    <s v="Sim. Armazenamento das senhas em strings. "/>
    <s v="Não"/>
    <s v="Sim. É uma forma de ataque, aonde o invasor insere instruções SQL maliciosas em campos de entradas de dados, de forma a tentar manipular o comportamento do banco de dados. Estas instruções, uma vez executadas, podem permitir desde a leitura dos dados, até a sua alteração ou exclusão. "/>
    <s v="Sim"/>
    <s v="Na faculdade ou algum curso que realizei., No trabalho., Em estudos por conta própria."/>
    <n v="1"/>
    <n v="1"/>
    <n v="1"/>
    <s v="Validação e sanitização de entrada de dados., Utilização de instruções preparadas (prepared statements)., Utilização de procedimentos armazenados (stored procedures)., Política de acesso mínimo necessário ao banco de dados., Utilização de listas brancas (whitelisting)., Utilização de firewalls de aplicativos web (WAF)., Monitoramento de logs."/>
    <n v="1"/>
    <n v="1"/>
    <n v="1"/>
    <n v="1"/>
    <n v="0"/>
    <n v="1"/>
    <n v="1"/>
    <n v="0"/>
    <n v="1"/>
    <n v="7"/>
    <x v="2"/>
  </r>
  <r>
    <x v="0"/>
    <s v="até 9 colaboradores."/>
    <s v="JavaScript, SQL, Java, Python, C#, C, AutoLisp, VBA"/>
    <s v="JavaScript, SQL, Java, Python, C#, C, AutoLisp, VBA,"/>
    <n v="1"/>
    <n v="1"/>
    <n v="1"/>
    <n v="1"/>
    <n v="0"/>
    <n v="0"/>
    <n v="1"/>
    <n v="1"/>
    <n v="0"/>
    <n v="0"/>
    <n v="0"/>
    <n v="0"/>
    <n v="0"/>
    <n v="0"/>
    <n v="0"/>
    <n v="0"/>
    <n v="0"/>
    <n v="1"/>
    <n v="0"/>
    <n v="0"/>
    <n v="0"/>
    <n v="0"/>
    <n v="0"/>
    <n v="1"/>
    <n v="0"/>
    <n v="0"/>
    <n v="0"/>
    <n v="0"/>
    <n v="0"/>
    <n v="0"/>
    <n v="0"/>
    <n v="0"/>
    <s v="Sim. A concatenação simples de entrada de texto do usuário na formação da querye abre espaço pra um ataque de injeção de SQL."/>
    <s v="Identificou corretamente o erro."/>
    <s v="Vulnerabilidade a ataques de Injeção de SQL"/>
    <s v="Sim"/>
    <s v="É uma vulnerabilidade que pode ser explorada por meio do uso de códigos SQL nos inputs de um usuário nos sistemas que não tratam as entradas de usuário."/>
    <s v="Sim"/>
    <s v="Em estudos por conta própria."/>
    <n v="1"/>
    <n v="0"/>
    <n v="0"/>
    <s v="Validação e sanitização de entrada de dados., Utilização de procedimentos armazenados (stored procedures)., Utilização de “with (nolock)” em seleções no banco de dados., Política de acesso mínimo necessário ao banco de dados."/>
    <n v="1"/>
    <n v="1"/>
    <n v="0"/>
    <n v="0"/>
    <n v="1"/>
    <n v="0"/>
    <n v="1"/>
    <n v="0"/>
    <n v="0"/>
    <n v="2"/>
    <x v="2"/>
  </r>
  <r>
    <x v="1"/>
    <s v="mais de 100 colaboradores."/>
    <s v="JavaScript, SQL, Java, PL/SQL"/>
    <s v="JavaScript, SQL, Java, PL/SQL,"/>
    <n v="1"/>
    <n v="1"/>
    <n v="0"/>
    <n v="0"/>
    <n v="0"/>
    <n v="0"/>
    <n v="1"/>
    <n v="0"/>
    <n v="0"/>
    <n v="0"/>
    <n v="0"/>
    <n v="0"/>
    <n v="0"/>
    <n v="0"/>
    <n v="0"/>
    <n v="0"/>
    <n v="0"/>
    <n v="0"/>
    <n v="0"/>
    <n v="0"/>
    <n v="0"/>
    <n v="0"/>
    <n v="0"/>
    <n v="0"/>
    <n v="0"/>
    <n v="0"/>
    <n v="0"/>
    <n v="0"/>
    <n v="0"/>
    <n v="0"/>
    <n v="0"/>
    <n v="0"/>
    <m/>
    <s v="Usuário não identificou o erro de haver vunerabilidades que permitam injeção de SQL no código"/>
    <s v="Não identifico, mas faria diferente, utilizando Hibernate JPA para evitar SQL Injection"/>
    <s v="Sim"/>
    <s v="Ouvi falar"/>
    <s v="Não"/>
    <s v="Na faculdade ou algum curso que realizei."/>
    <n v="0"/>
    <n v="1"/>
    <n v="0"/>
    <s v="Validação e sanitização de entrada de dados., Utilização de gerenciador de senhas., Utilização de instruções preparadas (prepared statements)., Utilização de procedimentos armazenados (stored procedures)., Utilização de “with (nolock)” em seleções no banco de dados., Política de acesso mínimo necessário ao banco de dados., Utilização de listas brancas (whitelisting)., Utilização de firewalls de aplicativos web (WAF)., Monitoramento de logs."/>
    <n v="1"/>
    <n v="1"/>
    <n v="1"/>
    <n v="1"/>
    <n v="1"/>
    <n v="1"/>
    <n v="1"/>
    <n v="1"/>
    <n v="1"/>
    <n v="5"/>
    <x v="0"/>
  </r>
  <r>
    <x v="0"/>
    <s v="até 9 colaboradores."/>
    <s v="JavaScript, SQL, Java, Python, C#, Ruby"/>
    <s v="JavaScript, SQL, Java, Python, C#, Ruby,"/>
    <n v="1"/>
    <n v="1"/>
    <n v="1"/>
    <n v="1"/>
    <n v="0"/>
    <n v="1"/>
    <n v="1"/>
    <n v="0"/>
    <n v="0"/>
    <n v="0"/>
    <n v="0"/>
    <n v="0"/>
    <n v="0"/>
    <n v="0"/>
    <n v="0"/>
    <n v="0"/>
    <n v="0"/>
    <n v="0"/>
    <n v="0"/>
    <n v="0"/>
    <n v="0"/>
    <n v="0"/>
    <n v="0"/>
    <n v="0"/>
    <n v="0"/>
    <n v="0"/>
    <n v="0"/>
    <n v="0"/>
    <n v="0"/>
    <n v="0"/>
    <n v="0"/>
    <n v="0"/>
    <s v="Sim sql injection, vulnerabilidade clássico"/>
    <s v="Identificou corretamente o erro."/>
    <s v="Sim sql injection clássica vulnerabilidade "/>
    <s v="Sim"/>
    <s v="Sim"/>
    <s v="Não"/>
    <s v="Na faculdade ou algum curso que realizei., Em estudos por conta própria."/>
    <n v="1"/>
    <n v="1"/>
    <n v="0"/>
    <s v="Validação e sanitização de entrada de dados., Utilização de listas brancas (whitelisting)., Utilização de firewalls de aplicativos web (WAF)."/>
    <n v="1"/>
    <n v="0"/>
    <n v="0"/>
    <n v="0"/>
    <n v="0"/>
    <n v="1"/>
    <n v="0"/>
    <n v="0"/>
    <n v="1"/>
    <n v="3"/>
    <x v="1"/>
  </r>
  <r>
    <x v="1"/>
    <s v="mais de 100 colaboradores."/>
    <s v="JavaScript, SQL, Java, Python, PHP, C, Bash, Perl, Ruby "/>
    <s v="JavaScript, SQL, Java, Python, PHP, C, Bash, Perl, Ruby ,"/>
    <n v="1"/>
    <n v="1"/>
    <n v="1"/>
    <n v="0"/>
    <n v="0"/>
    <n v="1"/>
    <n v="1"/>
    <n v="1"/>
    <n v="0"/>
    <n v="0"/>
    <n v="0"/>
    <n v="0"/>
    <n v="1"/>
    <n v="0"/>
    <n v="0"/>
    <n v="0"/>
    <n v="0"/>
    <n v="0"/>
    <n v="1"/>
    <n v="1"/>
    <n v="0"/>
    <n v="0"/>
    <n v="0"/>
    <n v="0"/>
    <n v="0"/>
    <n v="0"/>
    <n v="0"/>
    <n v="0"/>
    <n v="0"/>
    <n v="0"/>
    <n v="0"/>
    <n v="0"/>
    <s v="SQL injection, senha não hasheada"/>
    <s v="Identificou corretamente o erro."/>
    <s v="Sql injection de novo, e printar a stack trace em produção vai pode vazar informações sensíveis"/>
    <s v="Sim"/>
    <s v="Sim, é quando se insere comandos sql em texto fornecido pelo usuário não propriamente satinizado"/>
    <s v="Sim"/>
    <s v="Na faculdade ou algum curso que realizei., No trabalho., Em estudos por conta própria."/>
    <n v="1"/>
    <n v="1"/>
    <n v="1"/>
    <s v="Validação e sanitização de entrada de dados., Utilização de instruções preparadas (prepared statements)., Utilização de procedimentos armazenados (stored procedures)., Política de acesso mínimo necessário ao banco de dados., Utilização de listas brancas (whitelisting)., Utilização de firewalls de aplicativos web (WAF)., Monitoramento de logs."/>
    <n v="1"/>
    <n v="1"/>
    <n v="1"/>
    <n v="1"/>
    <n v="0"/>
    <n v="1"/>
    <n v="1"/>
    <n v="0"/>
    <n v="1"/>
    <n v="7"/>
    <x v="0"/>
  </r>
  <r>
    <x v="0"/>
    <s v="mais de 100 colaboradores."/>
    <s v="JavaScript, SQL, Python, C#, C++, C, COBOL"/>
    <s v="JavaScript, SQL, Python, C#, C++, C, COBOL,"/>
    <n v="1"/>
    <n v="0"/>
    <n v="1"/>
    <n v="1"/>
    <n v="0"/>
    <n v="0"/>
    <n v="1"/>
    <n v="1"/>
    <n v="0"/>
    <n v="0"/>
    <n v="1"/>
    <n v="1"/>
    <n v="0"/>
    <n v="0"/>
    <n v="0"/>
    <n v="0"/>
    <n v="0"/>
    <n v="0"/>
    <n v="0"/>
    <n v="0"/>
    <n v="0"/>
    <n v="0"/>
    <n v="0"/>
    <n v="0"/>
    <n v="0"/>
    <n v="0"/>
    <n v="0"/>
    <n v="0"/>
    <n v="0"/>
    <n v="0"/>
    <n v="0"/>
    <n v="0"/>
    <s v="Não creio que seja prudente procurar de cara pelo usuário e senha. Talvez procurar pelo usuário e depois fazer uma verificação com a equivalência da senha."/>
    <s v="Usuário não identificou o erro de haver vunerabilidades que permitam injeção de SQL no código"/>
    <m/>
    <s v="Não"/>
    <m/>
    <s v="Não"/>
    <m/>
    <n v="0"/>
    <n v="0"/>
    <n v="0"/>
    <m/>
    <n v="0"/>
    <n v="0"/>
    <n v="0"/>
    <n v="0"/>
    <n v="0"/>
    <n v="0"/>
    <n v="0"/>
    <n v="0"/>
    <n v="0"/>
    <n v="0"/>
    <x v="1"/>
  </r>
  <r>
    <x v="1"/>
    <s v="mais de 100 colaboradores."/>
    <s v="JavaScript, SQL, Java, Python, C++, C"/>
    <s v="JavaScript, SQL, Java, Python, C++, C,"/>
    <n v="1"/>
    <n v="1"/>
    <n v="1"/>
    <n v="0"/>
    <n v="0"/>
    <n v="0"/>
    <n v="1"/>
    <n v="1"/>
    <n v="0"/>
    <n v="0"/>
    <n v="0"/>
    <n v="1"/>
    <n v="0"/>
    <n v="0"/>
    <n v="0"/>
    <n v="0"/>
    <n v="0"/>
    <n v="0"/>
    <n v="0"/>
    <n v="0"/>
    <n v="0"/>
    <n v="0"/>
    <n v="0"/>
    <n v="0"/>
    <n v="0"/>
    <n v="0"/>
    <n v="0"/>
    <n v="0"/>
    <n v="0"/>
    <n v="0"/>
    <n v="0"/>
    <n v="0"/>
    <s v="Sim, sujeito a sql injection "/>
    <s v="Identificou corretamente o erro."/>
    <s v="S"/>
    <s v="Não"/>
    <s v="Sei"/>
    <s v="Não"/>
    <s v="Em estudos por conta própria."/>
    <n v="1"/>
    <n v="0"/>
    <n v="0"/>
    <s v="Validação e sanitização de entrada de dados."/>
    <n v="1"/>
    <n v="0"/>
    <n v="0"/>
    <n v="0"/>
    <n v="0"/>
    <n v="0"/>
    <n v="0"/>
    <n v="0"/>
    <n v="0"/>
    <n v="1"/>
    <x v="2"/>
  </r>
  <r>
    <x v="1"/>
    <s v="10 a 49 colaboradores."/>
    <s v="JavaScript, SQL, Java, Python, C#, PHP, COBOL"/>
    <s v="JavaScript, SQL, Java, Python, C#, PHP, COBOL,"/>
    <n v="1"/>
    <n v="1"/>
    <n v="1"/>
    <n v="1"/>
    <n v="0"/>
    <n v="0"/>
    <n v="1"/>
    <n v="0"/>
    <n v="0"/>
    <n v="0"/>
    <n v="1"/>
    <n v="0"/>
    <n v="1"/>
    <n v="0"/>
    <n v="0"/>
    <n v="0"/>
    <n v="0"/>
    <n v="0"/>
    <n v="0"/>
    <n v="0"/>
    <n v="0"/>
    <n v="0"/>
    <n v="0"/>
    <n v="0"/>
    <n v="0"/>
    <n v="0"/>
    <n v="0"/>
    <n v="0"/>
    <n v="0"/>
    <n v="0"/>
    <n v="0"/>
    <n v="0"/>
    <m/>
    <s v="Usuário não identificou o erro de haver vunerabilidades que permitam injeção de SQL no código"/>
    <m/>
    <s v="Não"/>
    <m/>
    <s v="Não"/>
    <m/>
    <n v="0"/>
    <n v="0"/>
    <n v="0"/>
    <m/>
    <n v="0"/>
    <n v="0"/>
    <n v="0"/>
    <n v="0"/>
    <n v="0"/>
    <n v="0"/>
    <n v="0"/>
    <n v="0"/>
    <n v="0"/>
    <n v="0"/>
    <x v="1"/>
  </r>
  <r>
    <x v="0"/>
    <s v="mais de 100 colaboradores."/>
    <s v="JavaScript, SQL, Java, Python, C#, PHP, C++, C, Apex"/>
    <s v="JavaScript, SQL, Java, Python, C#, PHP, C++, C, Apex,"/>
    <n v="1"/>
    <n v="1"/>
    <n v="1"/>
    <n v="1"/>
    <n v="0"/>
    <n v="0"/>
    <n v="1"/>
    <n v="1"/>
    <n v="0"/>
    <n v="0"/>
    <n v="0"/>
    <n v="1"/>
    <n v="1"/>
    <n v="0"/>
    <n v="0"/>
    <n v="0"/>
    <n v="0"/>
    <n v="0"/>
    <n v="0"/>
    <n v="0"/>
    <n v="1"/>
    <n v="0"/>
    <n v="0"/>
    <n v="0"/>
    <n v="0"/>
    <n v="0"/>
    <n v="0"/>
    <n v="0"/>
    <n v="0"/>
    <n v="0"/>
    <n v="0"/>
    <n v="0"/>
    <m/>
    <s v="Usuário não identificou o erro de haver vunerabilidades que permitam injeção de SQL no código"/>
    <s v="SQL Injection e o systemScanner na senha"/>
    <s v="Sim"/>
    <s v="Sim, inserir código malicioso em sql"/>
    <s v="Sim"/>
    <s v="Em estudos por conta própria."/>
    <n v="1"/>
    <n v="0"/>
    <n v="0"/>
    <s v="Validação e sanitização de entrada de dados., Utilização de instruções preparadas (prepared statements)., Política de acesso mínimo necessário ao banco de dados., Utilização de listas brancas (whitelisting)., Utilização de firewalls de aplicativos web (WAF)."/>
    <n v="1"/>
    <n v="1"/>
    <n v="0"/>
    <n v="1"/>
    <n v="0"/>
    <n v="1"/>
    <n v="0"/>
    <n v="0"/>
    <n v="1"/>
    <n v="5"/>
    <x v="1"/>
  </r>
  <r>
    <x v="1"/>
    <s v="50 a 99 colaboradores."/>
    <s v="Python"/>
    <s v="Python,"/>
    <n v="0"/>
    <n v="0"/>
    <n v="1"/>
    <n v="0"/>
    <n v="0"/>
    <n v="0"/>
    <n v="0"/>
    <n v="0"/>
    <n v="0"/>
    <n v="0"/>
    <n v="0"/>
    <n v="0"/>
    <n v="0"/>
    <n v="0"/>
    <n v="0"/>
    <n v="0"/>
    <n v="0"/>
    <n v="0"/>
    <n v="0"/>
    <n v="0"/>
    <n v="0"/>
    <n v="0"/>
    <n v="0"/>
    <n v="0"/>
    <n v="0"/>
    <n v="0"/>
    <n v="0"/>
    <n v="0"/>
    <n v="0"/>
    <n v="0"/>
    <n v="0"/>
    <n v="0"/>
    <s v="Não, pois não tenho experiência em trabalhar com o SQL no Python."/>
    <s v="Usuário não identificou o erro de haver vunerabilidades que permitam injeção de SQL no código"/>
    <m/>
    <s v="Não"/>
    <s v="Não."/>
    <s v="Não"/>
    <m/>
    <n v="0"/>
    <n v="0"/>
    <n v="0"/>
    <m/>
    <n v="0"/>
    <n v="0"/>
    <n v="0"/>
    <n v="0"/>
    <n v="0"/>
    <n v="0"/>
    <n v="0"/>
    <n v="0"/>
    <n v="0"/>
    <n v="0"/>
    <x v="1"/>
  </r>
  <r>
    <x v="0"/>
    <s v="10 a 49 colaboradores."/>
    <s v="SQL, Python, PHP, Vuejs"/>
    <s v="SQL, Python, PHP, Vuejs,"/>
    <n v="1"/>
    <n v="0"/>
    <n v="1"/>
    <n v="0"/>
    <n v="0"/>
    <n v="0"/>
    <n v="0"/>
    <n v="0"/>
    <n v="0"/>
    <n v="0"/>
    <n v="0"/>
    <n v="0"/>
    <n v="1"/>
    <n v="0"/>
    <n v="0"/>
    <n v="0"/>
    <n v="0"/>
    <n v="0"/>
    <n v="0"/>
    <n v="0"/>
    <n v="0"/>
    <n v="1"/>
    <n v="0"/>
    <n v="0"/>
    <n v="0"/>
    <n v="0"/>
    <n v="0"/>
    <n v="0"/>
    <n v="0"/>
    <n v="0"/>
    <n v="0"/>
    <n v="0"/>
    <s v="Sim passar um SQL dá forma que está pode ocasionar sql injection levando ao drop do BD"/>
    <s v="Identificou corretamente o erro."/>
    <m/>
    <s v="Não"/>
    <s v="Você passar um trecho de código e o mesmo não sendo tratado e vir a ser executado droparia o BD."/>
    <s v="Não"/>
    <s v="Na faculdade ou algum curso que realizei., No trabalho., Em estudos por conta própria."/>
    <n v="1"/>
    <n v="1"/>
    <n v="1"/>
    <s v="Validação e sanitização de entrada de dados., Utilização de instruções preparadas (prepared statements)., Política de acesso mínimo necessário ao banco de dados."/>
    <n v="1"/>
    <n v="1"/>
    <n v="0"/>
    <n v="1"/>
    <n v="0"/>
    <n v="0"/>
    <n v="0"/>
    <n v="0"/>
    <n v="0"/>
    <n v="3"/>
    <x v="2"/>
  </r>
  <r>
    <x v="1"/>
    <s v="mais de 100 colaboradores."/>
    <s v="SQL, Java, Python, C#, C++, C"/>
    <s v="SQL, Java, Python, C#, C++, C,"/>
    <n v="1"/>
    <n v="1"/>
    <n v="1"/>
    <n v="1"/>
    <n v="0"/>
    <n v="0"/>
    <n v="0"/>
    <n v="1"/>
    <n v="0"/>
    <n v="0"/>
    <n v="0"/>
    <n v="1"/>
    <n v="0"/>
    <n v="0"/>
    <n v="0"/>
    <n v="0"/>
    <n v="0"/>
    <n v="0"/>
    <n v="0"/>
    <n v="0"/>
    <n v="0"/>
    <n v="0"/>
    <n v="0"/>
    <n v="0"/>
    <n v="0"/>
    <n v="0"/>
    <n v="0"/>
    <n v="0"/>
    <n v="0"/>
    <n v="0"/>
    <n v="0"/>
    <n v="0"/>
    <s v="Provavelmente esta maneira de senha na query do sql não deve ser segura. Mas não temho experiência nesse tema exatamente. Pensei em Sql Injection"/>
    <s v="Identificou corretamente o erro."/>
    <m/>
    <s v="Não"/>
    <s v="Falha de seguranca que permite realizar alteracoes na query sql"/>
    <s v="Sim"/>
    <s v="No trabalho."/>
    <n v="0"/>
    <n v="0"/>
    <n v="1"/>
    <s v="Validação e sanitização de entrada de dados., Utilização de gerenciador de senhas."/>
    <n v="1"/>
    <n v="0"/>
    <n v="0"/>
    <n v="0"/>
    <n v="0"/>
    <n v="0"/>
    <n v="0"/>
    <n v="1"/>
    <n v="0"/>
    <n v="0"/>
    <x v="1"/>
  </r>
  <r>
    <x v="1"/>
    <m/>
    <s v="JavaScript, Python, C++"/>
    <s v="JavaScript, Python, C++,"/>
    <n v="0"/>
    <n v="0"/>
    <n v="1"/>
    <n v="0"/>
    <n v="0"/>
    <n v="0"/>
    <n v="1"/>
    <n v="0"/>
    <n v="0"/>
    <n v="0"/>
    <n v="0"/>
    <n v="1"/>
    <n v="0"/>
    <n v="0"/>
    <n v="0"/>
    <n v="0"/>
    <n v="0"/>
    <n v="0"/>
    <n v="0"/>
    <n v="0"/>
    <n v="0"/>
    <n v="0"/>
    <n v="0"/>
    <n v="0"/>
    <n v="0"/>
    <n v="0"/>
    <n v="0"/>
    <n v="0"/>
    <n v="0"/>
    <n v="0"/>
    <n v="0"/>
    <n v="0"/>
    <m/>
    <s v="Usuário não identificou o erro de haver vunerabilidades que permitam injeção de SQL no código"/>
    <m/>
    <s v="Não"/>
    <m/>
    <s v="Não"/>
    <s v="Em estudos por conta própria."/>
    <n v="1"/>
    <n v="0"/>
    <n v="0"/>
    <s v="Monitoramento de logs."/>
    <n v="0"/>
    <n v="0"/>
    <n v="1"/>
    <n v="0"/>
    <n v="0"/>
    <n v="0"/>
    <n v="0"/>
    <n v="0"/>
    <n v="0"/>
    <n v="1"/>
    <x v="1"/>
  </r>
  <r>
    <x v="1"/>
    <m/>
    <s v="JavaScript, Java"/>
    <s v="JavaScript, Java,"/>
    <n v="0"/>
    <n v="1"/>
    <n v="0"/>
    <n v="0"/>
    <n v="0"/>
    <n v="0"/>
    <n v="1"/>
    <n v="0"/>
    <n v="0"/>
    <n v="0"/>
    <n v="0"/>
    <n v="0"/>
    <n v="0"/>
    <n v="0"/>
    <n v="0"/>
    <n v="0"/>
    <n v="0"/>
    <n v="0"/>
    <n v="0"/>
    <n v="0"/>
    <n v="0"/>
    <n v="0"/>
    <n v="0"/>
    <n v="0"/>
    <n v="0"/>
    <n v="0"/>
    <n v="0"/>
    <n v="0"/>
    <n v="0"/>
    <n v="0"/>
    <n v="0"/>
    <n v="0"/>
    <m/>
    <s v="Usuário não identificou o erro de haver vunerabilidades que permitam injeção de SQL no código"/>
    <m/>
    <s v="Não"/>
    <m/>
    <s v="Não"/>
    <m/>
    <n v="0"/>
    <n v="0"/>
    <n v="0"/>
    <m/>
    <n v="0"/>
    <n v="0"/>
    <n v="0"/>
    <n v="0"/>
    <n v="0"/>
    <n v="0"/>
    <n v="0"/>
    <n v="0"/>
    <n v="0"/>
    <n v="0"/>
    <x v="1"/>
  </r>
  <r>
    <x v="1"/>
    <m/>
    <s v="C"/>
    <s v="C,"/>
    <n v="0"/>
    <n v="0"/>
    <n v="0"/>
    <n v="0"/>
    <n v="0"/>
    <n v="0"/>
    <n v="0"/>
    <n v="1"/>
    <n v="0"/>
    <n v="0"/>
    <n v="0"/>
    <n v="0"/>
    <n v="0"/>
    <n v="0"/>
    <n v="0"/>
    <n v="0"/>
    <n v="0"/>
    <n v="0"/>
    <n v="0"/>
    <n v="0"/>
    <n v="0"/>
    <n v="0"/>
    <n v="0"/>
    <n v="0"/>
    <n v="0"/>
    <n v="0"/>
    <n v="0"/>
    <n v="0"/>
    <n v="0"/>
    <n v="0"/>
    <n v="0"/>
    <n v="0"/>
    <m/>
    <s v="Usuário não identificou o erro de haver vunerabilidades que permitam injeção de SQL no código"/>
    <m/>
    <s v="Não"/>
    <s v="Técnica de ataque baseada em manipulação de código SQL."/>
    <s v="Sim"/>
    <s v="Em estudos por conta própria."/>
    <n v="1"/>
    <n v="0"/>
    <n v="0"/>
    <s v="Validação e sanitização de entrada de dados., Política de acesso mínimo necessário ao banco de dados."/>
    <n v="1"/>
    <n v="1"/>
    <n v="0"/>
    <n v="0"/>
    <n v="0"/>
    <n v="0"/>
    <n v="0"/>
    <n v="0"/>
    <n v="0"/>
    <n v="2"/>
    <x v="2"/>
  </r>
  <r>
    <x v="1"/>
    <s v="50 a 99 colaboradores."/>
    <s v="JavaScript, SQL, Java, Python"/>
    <s v="JavaScript, SQL, Java, Python,"/>
    <n v="1"/>
    <n v="1"/>
    <n v="1"/>
    <n v="0"/>
    <n v="0"/>
    <n v="0"/>
    <n v="1"/>
    <n v="0"/>
    <n v="0"/>
    <n v="0"/>
    <n v="0"/>
    <n v="0"/>
    <n v="0"/>
    <n v="0"/>
    <n v="0"/>
    <n v="0"/>
    <n v="0"/>
    <n v="0"/>
    <n v="0"/>
    <n v="0"/>
    <n v="0"/>
    <n v="0"/>
    <n v="0"/>
    <n v="0"/>
    <n v="0"/>
    <n v="0"/>
    <n v="0"/>
    <n v="0"/>
    <n v="0"/>
    <n v="0"/>
    <n v="0"/>
    <n v="0"/>
    <s v="Concatenando as string de username e password (dá pra fazer facil um sql inject dessa forma), além das senha provavelmente não estar em hash"/>
    <s v="Identificou corretamente o erro."/>
    <s v="Concatenando as string de username e password na query (dá pra fazer facil um sql inject dessa forma)"/>
    <s v="Sim"/>
    <s v="Sim, é um tipo de ataque onde é possível manipular consultas criadas pelo app"/>
    <s v="Sim"/>
    <s v="Em estudos por conta própria."/>
    <n v="1"/>
    <n v="0"/>
    <n v="0"/>
    <s v="Validação e sanitização de entrada de dados., Utilização de instruções preparadas (prepared statements)., Utilização de procedimentos armazenados (stored procedures)., Política de acesso mínimo necessário ao banco de dados., Utilização de listas brancas (whitelisting)., Utilização de firewalls de aplicativos web (WAF)., Monitoramento de logs."/>
    <n v="1"/>
    <n v="1"/>
    <n v="1"/>
    <n v="1"/>
    <n v="0"/>
    <n v="1"/>
    <n v="1"/>
    <n v="0"/>
    <n v="1"/>
    <n v="7"/>
    <x v="0"/>
  </r>
  <r>
    <x v="1"/>
    <s v="10 a 49 colaboradores."/>
    <s v="SQL, Java, C"/>
    <s v="SQL, Java, C,"/>
    <n v="1"/>
    <n v="1"/>
    <n v="0"/>
    <n v="0"/>
    <n v="0"/>
    <n v="0"/>
    <n v="0"/>
    <n v="1"/>
    <n v="0"/>
    <n v="0"/>
    <n v="0"/>
    <n v="0"/>
    <n v="0"/>
    <n v="0"/>
    <n v="0"/>
    <n v="0"/>
    <n v="0"/>
    <n v="0"/>
    <n v="0"/>
    <n v="0"/>
    <n v="0"/>
    <n v="0"/>
    <n v="0"/>
    <n v="0"/>
    <n v="0"/>
    <n v="0"/>
    <n v="0"/>
    <n v="0"/>
    <n v="0"/>
    <n v="0"/>
    <n v="0"/>
    <n v="0"/>
    <m/>
    <s v="Usuário não identificou o erro de haver vunerabilidades que permitam injeção de SQL no código"/>
    <s v="Faltou o import da classe Scanner o que prejudicaria a leitura do usuário e senha."/>
    <s v="Não"/>
    <s v="Injeção de sql é uma alteração do banco de dados, utilizando o próprio código do SQL."/>
    <s v="Não"/>
    <s v="Na faculdade ou algum curso que realizei."/>
    <n v="0"/>
    <n v="1"/>
    <n v="0"/>
    <s v="Validação e sanitização de entrada de dados."/>
    <n v="1"/>
    <n v="0"/>
    <n v="0"/>
    <n v="0"/>
    <n v="0"/>
    <n v="0"/>
    <n v="0"/>
    <n v="0"/>
    <n v="0"/>
    <n v="1"/>
    <x v="1"/>
  </r>
  <r>
    <x v="1"/>
    <m/>
    <s v="Java, Python, C, COBOL, As marcadas, em nível iniciante."/>
    <s v="Java, Python, C, COBOL, As marcadas, em nível iniciante.,"/>
    <n v="0"/>
    <n v="1"/>
    <n v="1"/>
    <n v="0"/>
    <n v="0"/>
    <n v="0"/>
    <n v="0"/>
    <n v="1"/>
    <n v="0"/>
    <n v="0"/>
    <n v="1"/>
    <n v="0"/>
    <n v="0"/>
    <n v="0"/>
    <n v="0"/>
    <n v="0"/>
    <n v="0"/>
    <n v="0"/>
    <n v="0"/>
    <n v="0"/>
    <n v="0"/>
    <n v="0"/>
    <n v="0"/>
    <n v="0"/>
    <n v="0"/>
    <n v="0"/>
    <n v="0"/>
    <n v="0"/>
    <n v="0"/>
    <n v="0"/>
    <n v="0"/>
    <n v="0"/>
    <m/>
    <s v="Usuário não identificou o erro de haver vunerabilidades que permitam injeção de SQL no código"/>
    <m/>
    <s v="Não"/>
    <m/>
    <s v="Não"/>
    <m/>
    <n v="0"/>
    <n v="0"/>
    <n v="0"/>
    <m/>
    <n v="0"/>
    <n v="0"/>
    <n v="0"/>
    <n v="0"/>
    <n v="0"/>
    <n v="0"/>
    <n v="0"/>
    <n v="0"/>
    <n v="0"/>
    <n v="0"/>
    <x v="1"/>
  </r>
  <r>
    <x v="0"/>
    <s v="mais de 100 colaboradores."/>
    <s v="JavaScript, SQL, Python"/>
    <s v="JavaScript, SQL, Python,"/>
    <n v="1"/>
    <n v="0"/>
    <n v="1"/>
    <n v="0"/>
    <n v="0"/>
    <n v="0"/>
    <n v="1"/>
    <n v="0"/>
    <n v="0"/>
    <n v="0"/>
    <n v="0"/>
    <n v="0"/>
    <n v="0"/>
    <n v="0"/>
    <n v="0"/>
    <n v="0"/>
    <n v="0"/>
    <n v="0"/>
    <n v="0"/>
    <n v="0"/>
    <n v="0"/>
    <n v="0"/>
    <n v="0"/>
    <n v="0"/>
    <n v="0"/>
    <n v="0"/>
    <n v="0"/>
    <n v="0"/>
    <n v="0"/>
    <n v="0"/>
    <n v="0"/>
    <n v="0"/>
    <s v="sqlinjection"/>
    <s v="Identificou corretamente o erro."/>
    <s v="sqlinjection"/>
    <s v="Sim"/>
    <s v="Se aproveita de falhas em sistemas que trabalham com db fazendo ataques com injetando comandos por texto para serem executados dentro da base através do SQL"/>
    <s v="Sim"/>
    <s v="Na faculdade ou algum curso que realizei., No trabalho., Em estudos por conta própria."/>
    <n v="1"/>
    <n v="1"/>
    <n v="1"/>
    <s v="Validação e sanitização de entrada de dados., Utilização de instruções preparadas (prepared statements)., Política de acesso mínimo necessário ao banco de dados."/>
    <n v="1"/>
    <n v="1"/>
    <n v="0"/>
    <n v="1"/>
    <n v="0"/>
    <n v="0"/>
    <n v="0"/>
    <n v="0"/>
    <n v="0"/>
    <n v="3"/>
    <x v="2"/>
  </r>
  <r>
    <x v="1"/>
    <s v="mais de 100 colaboradores."/>
    <s v="JavaScript, Python, R"/>
    <s v="JavaScript, Python, R,"/>
    <n v="0"/>
    <n v="0"/>
    <n v="1"/>
    <n v="0"/>
    <n v="1"/>
    <n v="0"/>
    <n v="1"/>
    <n v="0"/>
    <n v="0"/>
    <n v="0"/>
    <n v="0"/>
    <n v="0"/>
    <n v="0"/>
    <n v="0"/>
    <n v="0"/>
    <n v="0"/>
    <n v="0"/>
    <n v="0"/>
    <n v="0"/>
    <n v="0"/>
    <n v="0"/>
    <n v="0"/>
    <n v="0"/>
    <n v="0"/>
    <n v="0"/>
    <n v="0"/>
    <n v="0"/>
    <n v="0"/>
    <n v="0"/>
    <n v="0"/>
    <n v="0"/>
    <n v="0"/>
    <s v="Não sei dizer"/>
    <s v="Usuário não identificou o erro de haver vunerabilidades que permitam injeção de SQL no código"/>
    <m/>
    <s v="Não"/>
    <s v="Não sei ao certo, mas ouvi falar que é uma forma de enviar comandos não previstos, por uma requisição, com potencial para invadir um sistema"/>
    <s v="Sim"/>
    <s v="No trabalho."/>
    <n v="0"/>
    <n v="0"/>
    <n v="1"/>
    <s v="Validação e sanitização de entrada de dados., Política de acesso mínimo necessário ao banco de dados."/>
    <n v="1"/>
    <n v="1"/>
    <n v="0"/>
    <n v="0"/>
    <n v="0"/>
    <n v="0"/>
    <n v="0"/>
    <n v="0"/>
    <n v="0"/>
    <n v="2"/>
    <x v="1"/>
  </r>
  <r>
    <x v="0"/>
    <s v="até 9 colaboradores."/>
    <s v="SQL, Python, PHP, pascal, html, html5, css e VB"/>
    <s v="SQL, Python, PHP, pascal, html, html5, css e VB,"/>
    <n v="1"/>
    <n v="0"/>
    <n v="1"/>
    <n v="0"/>
    <n v="0"/>
    <n v="0"/>
    <n v="0"/>
    <n v="0"/>
    <n v="1"/>
    <n v="0"/>
    <n v="0"/>
    <n v="0"/>
    <n v="1"/>
    <n v="0"/>
    <n v="0"/>
    <n v="0"/>
    <n v="0"/>
    <n v="0"/>
    <n v="0"/>
    <n v="0"/>
    <n v="0"/>
    <n v="0"/>
    <n v="1"/>
    <n v="0"/>
    <n v="0"/>
    <n v="0"/>
    <n v="0"/>
    <n v="0"/>
    <n v="0"/>
    <n v="0"/>
    <n v="0"/>
    <n v="0"/>
    <s v="as declarações deveriam ( em minha opinião ) estarem SEPARADAS = PREPARED STARTMENT , pois juntas elas oferecem possibilidades para um INJECTION DE SQL , deveriam serem implementadas SEPARADAMENTE . assim traria mais segurança ao script."/>
    <s v="Usuário não identificou o erro de haver vunerabilidades que permitam injeção de SQL no código"/>
    <s v="não programo em JAVA."/>
    <s v="Não"/>
    <s v="ou SQL_INJECTION ..... script malicioso que pode roubar dados explorando vulnerabilidades de um codigo, script ou pagina principalmente na PAGINA DE LOGIN .... como acima mostrado !"/>
    <s v="Não"/>
    <s v="No trabalho., Em estudos por conta própria."/>
    <n v="1"/>
    <n v="0"/>
    <n v="1"/>
    <s v="Utilização de instruções preparadas (prepared statements)., Política de acesso mínimo necessário ao banco de dados."/>
    <n v="0"/>
    <n v="1"/>
    <n v="0"/>
    <n v="1"/>
    <n v="0"/>
    <n v="0"/>
    <n v="0"/>
    <n v="0"/>
    <n v="0"/>
    <n v="2"/>
    <x v="0"/>
  </r>
  <r>
    <x v="1"/>
    <s v="10 a 49 colaboradores."/>
    <s v="SQL"/>
    <s v="SQL,"/>
    <n v="1"/>
    <n v="0"/>
    <n v="0"/>
    <n v="0"/>
    <n v="0"/>
    <n v="0"/>
    <n v="0"/>
    <n v="0"/>
    <n v="0"/>
    <n v="0"/>
    <n v="0"/>
    <n v="0"/>
    <n v="0"/>
    <n v="0"/>
    <n v="0"/>
    <n v="0"/>
    <n v="0"/>
    <n v="0"/>
    <n v="0"/>
    <n v="0"/>
    <n v="0"/>
    <n v="0"/>
    <n v="0"/>
    <n v="0"/>
    <n v="0"/>
    <n v="0"/>
    <n v="0"/>
    <n v="0"/>
    <n v="0"/>
    <n v="0"/>
    <n v="0"/>
    <n v="0"/>
    <m/>
    <s v="Usuário não identificou o erro de haver vunerabilidades que permitam injeção de SQL no código"/>
    <m/>
    <s v="Não"/>
    <m/>
    <s v="Não"/>
    <m/>
    <n v="0"/>
    <n v="0"/>
    <n v="0"/>
    <m/>
    <n v="0"/>
    <n v="0"/>
    <n v="0"/>
    <n v="0"/>
    <n v="0"/>
    <n v="0"/>
    <n v="0"/>
    <n v="0"/>
    <n v="0"/>
    <n v="0"/>
    <x v="1"/>
  </r>
  <r>
    <x v="0"/>
    <s v="mais de 100 colaboradores."/>
    <s v="JavaScript, SQL, Java"/>
    <s v="JavaScript, SQL, Java,"/>
    <n v="1"/>
    <n v="1"/>
    <n v="0"/>
    <n v="0"/>
    <n v="0"/>
    <n v="0"/>
    <n v="1"/>
    <n v="0"/>
    <n v="0"/>
    <n v="0"/>
    <n v="0"/>
    <n v="0"/>
    <n v="0"/>
    <n v="0"/>
    <n v="0"/>
    <n v="0"/>
    <n v="0"/>
    <n v="0"/>
    <n v="0"/>
    <n v="0"/>
    <n v="0"/>
    <n v="0"/>
    <n v="0"/>
    <n v="0"/>
    <n v="0"/>
    <n v="0"/>
    <n v="0"/>
    <n v="0"/>
    <n v="0"/>
    <n v="0"/>
    <n v="0"/>
    <n v="0"/>
    <m/>
    <s v="Usuário não identificou o erro de haver vunerabilidades que permitam injeção de SQL no código"/>
    <s v="Sim, sql injection"/>
    <s v="Sim"/>
    <s v="Sim, quando não se trata os valores dos parametros dinamicos nas queries a fim de verificar se existe algum tipo de sql secundario sendo feito"/>
    <s v="Sim"/>
    <s v="Na faculdade ou algum curso que realizei., No trabalho."/>
    <n v="0"/>
    <n v="1"/>
    <n v="1"/>
    <s v="Validação e sanitização de entrada de dados., Utilização de instruções preparadas (prepared statements)., Política de acesso mínimo necessário ao banco de dados., Utilização de firewalls de aplicativos web (WAF)."/>
    <n v="1"/>
    <n v="1"/>
    <n v="0"/>
    <n v="1"/>
    <n v="0"/>
    <n v="0"/>
    <n v="0"/>
    <n v="0"/>
    <n v="1"/>
    <n v="4"/>
    <x v="0"/>
  </r>
  <r>
    <x v="1"/>
    <s v="mais de 100 colaboradores."/>
    <s v="SQL, Python, C++, C"/>
    <s v="SQL, Python, C++, C,"/>
    <n v="1"/>
    <n v="0"/>
    <n v="1"/>
    <n v="0"/>
    <n v="0"/>
    <n v="0"/>
    <n v="0"/>
    <n v="1"/>
    <n v="0"/>
    <n v="0"/>
    <n v="0"/>
    <n v="1"/>
    <n v="0"/>
    <n v="0"/>
    <n v="0"/>
    <n v="0"/>
    <n v="0"/>
    <n v="0"/>
    <n v="0"/>
    <n v="0"/>
    <n v="0"/>
    <n v="0"/>
    <n v="0"/>
    <n v="0"/>
    <n v="0"/>
    <n v="0"/>
    <n v="0"/>
    <n v="0"/>
    <n v="0"/>
    <n v="0"/>
    <n v="0"/>
    <n v="0"/>
    <s v="Não "/>
    <s v="Usuário não identificou o erro de haver vunerabilidades que permitam injeção de SQL no código"/>
    <s v="Não "/>
    <s v="Não"/>
    <m/>
    <s v="Não"/>
    <m/>
    <n v="0"/>
    <n v="0"/>
    <n v="0"/>
    <s v="Utilização de firewalls de aplicativos web (WAF)., Monitoramento de logs."/>
    <n v="0"/>
    <n v="0"/>
    <n v="1"/>
    <n v="0"/>
    <n v="0"/>
    <n v="0"/>
    <n v="0"/>
    <n v="0"/>
    <n v="1"/>
    <n v="2"/>
    <x v="1"/>
  </r>
  <r>
    <x v="0"/>
    <s v="até 9 colaboradores."/>
    <s v="SQL, PHP"/>
    <s v="SQL, PHP,"/>
    <n v="1"/>
    <n v="0"/>
    <n v="0"/>
    <n v="0"/>
    <n v="0"/>
    <n v="0"/>
    <n v="0"/>
    <n v="0"/>
    <n v="0"/>
    <n v="0"/>
    <n v="0"/>
    <n v="0"/>
    <n v="1"/>
    <n v="0"/>
    <n v="0"/>
    <n v="0"/>
    <n v="0"/>
    <n v="0"/>
    <n v="0"/>
    <n v="0"/>
    <n v="0"/>
    <n v="0"/>
    <n v="0"/>
    <n v="0"/>
    <n v="0"/>
    <n v="0"/>
    <n v="0"/>
    <n v="0"/>
    <n v="0"/>
    <n v="0"/>
    <n v="0"/>
    <n v="0"/>
    <m/>
    <s v="Usuário não identificou o erro de haver vunerabilidades que permitam injeção de SQL no código"/>
    <m/>
    <s v="Não"/>
    <s v="Formas de atacar falhas de segurança de um sistema usando comandos SQL"/>
    <s v="Sim"/>
    <s v="Na faculdade ou algum curso que realizei."/>
    <n v="0"/>
    <n v="1"/>
    <n v="0"/>
    <s v="Validação e sanitização de entrada de dados., Utilização de instruções preparadas (prepared statements)., Política de acesso mínimo necessário ao banco de dados., Monitoramento de logs."/>
    <n v="1"/>
    <n v="1"/>
    <n v="1"/>
    <n v="1"/>
    <n v="0"/>
    <n v="0"/>
    <n v="0"/>
    <n v="0"/>
    <n v="0"/>
    <n v="4"/>
    <x v="0"/>
  </r>
  <r>
    <x v="0"/>
    <s v="até 9 colaboradores."/>
    <s v="JavaScript, SQL, Java, Python, C#, PHP, C++, C, ASP"/>
    <s v="JavaScript, SQL, Java, Python, C#, PHP, C++, C, ASP,"/>
    <n v="1"/>
    <n v="1"/>
    <n v="1"/>
    <n v="1"/>
    <n v="0"/>
    <n v="0"/>
    <n v="1"/>
    <n v="1"/>
    <n v="0"/>
    <n v="1"/>
    <n v="0"/>
    <n v="1"/>
    <n v="1"/>
    <n v="0"/>
    <n v="0"/>
    <n v="0"/>
    <n v="0"/>
    <n v="0"/>
    <n v="0"/>
    <n v="0"/>
    <n v="0"/>
    <n v="0"/>
    <n v="0"/>
    <n v="0"/>
    <n v="0"/>
    <n v="0"/>
    <n v="0"/>
    <n v="0"/>
    <n v="0"/>
    <n v="0"/>
    <n v="0"/>
    <n v="0"/>
    <s v="Main loop "/>
    <s v="Usuário não identificou o erro de haver vunerabilidades que permitam injeção de SQL no código"/>
    <s v="Tá usando node "/>
    <s v="Não"/>
    <s v="Seria o conectar a sua  app "/>
    <s v="Não"/>
    <s v="Na faculdade ou algum curso que realizei., No trabalho., Em estudos por conta própria."/>
    <n v="1"/>
    <n v="1"/>
    <n v="1"/>
    <s v="Validação e sanitização de entrada de dados., Utilização de gerenciador de senhas., Utilização de instruções preparadas (prepared statements)., Utilização de “with (nolock)” em seleções no banco de dados., Política de acesso mínimo necessário ao banco de dados., Utilização de firewalls de aplicativos web (WAF)., Monitoramento de logs."/>
    <n v="1"/>
    <n v="1"/>
    <n v="1"/>
    <n v="1"/>
    <n v="1"/>
    <n v="0"/>
    <n v="0"/>
    <n v="1"/>
    <n v="1"/>
    <n v="3"/>
    <x v="2"/>
  </r>
  <r>
    <x v="1"/>
    <s v="mais de 100 colaboradores."/>
    <s v="JavaScript, SQL, Python"/>
    <s v="JavaScript, SQL, Python,"/>
    <n v="1"/>
    <n v="0"/>
    <n v="1"/>
    <n v="0"/>
    <n v="0"/>
    <n v="0"/>
    <n v="1"/>
    <n v="0"/>
    <n v="0"/>
    <n v="0"/>
    <n v="0"/>
    <n v="0"/>
    <n v="0"/>
    <n v="0"/>
    <n v="0"/>
    <n v="0"/>
    <n v="0"/>
    <n v="0"/>
    <n v="0"/>
    <n v="0"/>
    <n v="0"/>
    <n v="0"/>
    <n v="0"/>
    <n v="0"/>
    <n v="0"/>
    <n v="0"/>
    <n v="0"/>
    <n v="0"/>
    <n v="0"/>
    <n v="0"/>
    <n v="0"/>
    <n v="0"/>
    <s v="Há um problema de validação de entra, permitindo que qualquer pessoa possa colocar um usuário ou senha qualquer para entrar. Além de parecer que a senha será exibida quando digitada."/>
    <s v="Usuário não identificou o erro de haver vunerabilidades que permitam injeção de SQL no código"/>
    <m/>
    <s v="Não"/>
    <s v="Através de comandos maliciosos de SQL, nos dados de entrada da página ou aplicativo, sendo capaz de destruir, alterar ou roubar dados de usuário."/>
    <s v="Sim"/>
    <s v="Na faculdade ou algum curso que realizei., No trabalho., Em estudos por conta própria."/>
    <n v="1"/>
    <n v="1"/>
    <n v="1"/>
    <s v="Validação e sanitização de entrada de dados., Utilização de instruções preparadas (prepared statements)., Utilização de procedimentos armazenados (stored procedures)., Utilização de firewalls de aplicativos web (WAF)., Monitoramento de logs."/>
    <n v="1"/>
    <n v="0"/>
    <n v="1"/>
    <n v="1"/>
    <n v="0"/>
    <n v="0"/>
    <n v="1"/>
    <n v="0"/>
    <n v="1"/>
    <n v="5"/>
    <x v="2"/>
  </r>
  <r>
    <x v="1"/>
    <m/>
    <s v="Java"/>
    <s v="Java,"/>
    <n v="0"/>
    <n v="1"/>
    <n v="0"/>
    <n v="0"/>
    <n v="0"/>
    <n v="0"/>
    <n v="0"/>
    <n v="0"/>
    <n v="0"/>
    <n v="0"/>
    <n v="0"/>
    <n v="0"/>
    <n v="0"/>
    <n v="0"/>
    <n v="0"/>
    <n v="0"/>
    <n v="0"/>
    <n v="0"/>
    <n v="0"/>
    <n v="0"/>
    <n v="0"/>
    <n v="0"/>
    <n v="0"/>
    <n v="0"/>
    <n v="0"/>
    <n v="0"/>
    <n v="0"/>
    <n v="0"/>
    <n v="0"/>
    <n v="0"/>
    <n v="0"/>
    <n v="0"/>
    <s v="Eu não tenho tanta, mas suponho que seja possível deduzir  a senha por bruteforce"/>
    <s v="Usuário não identificou o erro de haver vunerabilidades que permitam injeção de SQL no código"/>
    <s v="Brute force a princípio "/>
    <s v="Não"/>
    <m/>
    <s v="Não"/>
    <m/>
    <n v="0"/>
    <n v="0"/>
    <n v="0"/>
    <m/>
    <n v="0"/>
    <n v="0"/>
    <n v="0"/>
    <n v="0"/>
    <n v="0"/>
    <n v="0"/>
    <n v="0"/>
    <n v="0"/>
    <n v="0"/>
    <n v="0"/>
    <x v="3"/>
  </r>
  <r>
    <x v="0"/>
    <s v="mais de 100 colaboradores."/>
    <s v="JavaScript, SQL, Python, C++"/>
    <s v="JavaScript, SQL, Python, C++,"/>
    <n v="1"/>
    <n v="0"/>
    <n v="1"/>
    <n v="0"/>
    <n v="0"/>
    <n v="0"/>
    <n v="1"/>
    <n v="0"/>
    <n v="0"/>
    <n v="0"/>
    <n v="0"/>
    <n v="1"/>
    <n v="0"/>
    <n v="0"/>
    <n v="0"/>
    <n v="0"/>
    <n v="0"/>
    <n v="0"/>
    <n v="0"/>
    <n v="0"/>
    <n v="0"/>
    <n v="0"/>
    <n v="0"/>
    <n v="0"/>
    <n v="0"/>
    <n v="0"/>
    <n v="0"/>
    <n v="0"/>
    <n v="0"/>
    <n v="0"/>
    <n v="0"/>
    <n v="0"/>
    <s v="Primeiro deveria utilizar uma lib como getpass para esconder a senha no terminal_x000a_import getpass_x000a_username = getpass.getuser()_x000a_password = getpass.getpass('Digite sua senha: ')_x000a__x000a_Segundo, a query não estará segura com f string (f&quot;&quot;) pois poderia haver um SQL INJECTION. O melhor seria:_x000a_ query = 'SELECT * FROM users WHERE username = ? AND password = ?'_x000a_ params = (username, password)_x000a_ cursor.execute(query, params)"/>
    <s v="Identificou corretamente o erro."/>
    <m/>
    <s v="Não"/>
    <s v="É uma vulnerabilidade onde hackers invadem códigos SQL para acessar banco de dados"/>
    <s v="Sim"/>
    <s v="Na faculdade ou algum curso que realizei., No trabalho., Em estudos por conta própria."/>
    <n v="1"/>
    <n v="1"/>
    <n v="1"/>
    <s v="Validação e sanitização de entrada de dados., Utilização de gerenciador de senhas., Utilização de instruções preparadas (prepared statements)., Política de acesso mínimo necessário ao banco de dados."/>
    <n v="1"/>
    <n v="1"/>
    <n v="0"/>
    <n v="1"/>
    <n v="0"/>
    <n v="0"/>
    <n v="0"/>
    <n v="1"/>
    <n v="0"/>
    <n v="2"/>
    <x v="0"/>
  </r>
  <r>
    <x v="1"/>
    <s v="mais de 100 colaboradores."/>
    <s v="JavaScript, SQL, Java, Python, C"/>
    <s v="JavaScript, SQL, Java, Python, C,"/>
    <n v="1"/>
    <n v="1"/>
    <n v="1"/>
    <n v="0"/>
    <n v="0"/>
    <n v="0"/>
    <n v="1"/>
    <n v="1"/>
    <n v="0"/>
    <n v="0"/>
    <n v="0"/>
    <n v="0"/>
    <n v="0"/>
    <n v="0"/>
    <n v="0"/>
    <n v="0"/>
    <n v="0"/>
    <n v="0"/>
    <n v="0"/>
    <n v="0"/>
    <n v="0"/>
    <n v="0"/>
    <n v="0"/>
    <n v="0"/>
    <n v="0"/>
    <n v="0"/>
    <n v="0"/>
    <n v="0"/>
    <n v="0"/>
    <n v="0"/>
    <n v="0"/>
    <n v="0"/>
    <m/>
    <s v="Usuário não identificou o erro de haver vunerabilidades que permitam injeção de SQL no código"/>
    <m/>
    <s v="Não"/>
    <m/>
    <s v="Não"/>
    <m/>
    <n v="0"/>
    <n v="0"/>
    <n v="0"/>
    <m/>
    <n v="0"/>
    <n v="0"/>
    <n v="0"/>
    <n v="0"/>
    <n v="0"/>
    <n v="0"/>
    <n v="0"/>
    <n v="0"/>
    <n v="0"/>
    <n v="0"/>
    <x v="1"/>
  </r>
  <r>
    <x v="0"/>
    <s v="50 a 99 colaboradores."/>
    <s v="Java, Python, C"/>
    <s v="Java, Python, C,"/>
    <n v="0"/>
    <n v="1"/>
    <n v="1"/>
    <n v="0"/>
    <n v="0"/>
    <n v="0"/>
    <n v="0"/>
    <n v="1"/>
    <n v="0"/>
    <n v="0"/>
    <n v="0"/>
    <n v="0"/>
    <n v="0"/>
    <n v="0"/>
    <n v="0"/>
    <n v="0"/>
    <n v="0"/>
    <n v="0"/>
    <n v="0"/>
    <n v="0"/>
    <n v="0"/>
    <n v="0"/>
    <n v="0"/>
    <n v="0"/>
    <n v="0"/>
    <n v="0"/>
    <n v="0"/>
    <n v="0"/>
    <n v="0"/>
    <n v="0"/>
    <n v="0"/>
    <n v="0"/>
    <s v="Nunca fiz isso usando esse código. Como trabalho com backend, usamos o admin do Django ou ORM, pra trabalhar com banco de dados.Sei que fez uma query. Mas vou dar minha mera opinião._x000a_Bom este database é o sql3, e pelo código, EU ACHO, que não tem nada errado."/>
    <s v="Usuário não identificou o erro de haver vunerabilidades que permitam injeção de SQL no código"/>
    <m/>
    <s v="Não"/>
    <s v="É uma vulnerabilidade no banco no qual o invasor faz consultas no no alvo vulnerável e consegue informações que não era pra ter acesso."/>
    <s v="Sim"/>
    <s v="Na faculdade ou algum curso que realizei., Em estudos por conta própria."/>
    <n v="1"/>
    <n v="1"/>
    <n v="0"/>
    <s v="Validação e sanitização de entrada de dados., Utilização de firewalls de aplicativos web (WAF)., Monitoramento de logs."/>
    <n v="1"/>
    <n v="0"/>
    <n v="1"/>
    <n v="0"/>
    <n v="0"/>
    <n v="0"/>
    <n v="0"/>
    <n v="0"/>
    <n v="1"/>
    <n v="3"/>
    <x v="1"/>
  </r>
  <r>
    <x v="0"/>
    <s v="10 a 49 colaboradores."/>
    <s v="JavaScript, SQL, Python, C#, Delphi"/>
    <s v="JavaScript, SQL, Python, C#, Delphi,"/>
    <n v="1"/>
    <n v="0"/>
    <n v="1"/>
    <n v="1"/>
    <n v="0"/>
    <n v="0"/>
    <n v="1"/>
    <n v="0"/>
    <n v="0"/>
    <n v="0"/>
    <n v="0"/>
    <n v="0"/>
    <n v="0"/>
    <n v="0"/>
    <n v="1"/>
    <n v="0"/>
    <n v="0"/>
    <n v="0"/>
    <n v="0"/>
    <n v="0"/>
    <n v="0"/>
    <n v="0"/>
    <n v="0"/>
    <n v="0"/>
    <n v="0"/>
    <n v="0"/>
    <n v="0"/>
    <n v="0"/>
    <n v="0"/>
    <n v="0"/>
    <n v="0"/>
    <n v="0"/>
    <s v="Sem tratamento nos campos username e password, possibilidade de Injection"/>
    <s v="Identificou corretamente o erro."/>
    <m/>
    <s v="Não"/>
    <s v="Inclusão de comandos extras na query a fim de executar comandos não previstos e não tratados na string"/>
    <s v="Sim"/>
    <s v="Na faculdade ou algum curso que realizei., No trabalho."/>
    <n v="0"/>
    <n v="1"/>
    <n v="1"/>
    <s v="Validação e sanitização de entrada de dados., Utilização de gerenciador de senhas., Utilização de instruções preparadas (prepared statements)., Monitoramento de logs."/>
    <n v="1"/>
    <n v="0"/>
    <n v="1"/>
    <n v="1"/>
    <n v="0"/>
    <n v="0"/>
    <n v="0"/>
    <n v="1"/>
    <n v="0"/>
    <n v="2"/>
    <x v="0"/>
  </r>
  <r>
    <x v="0"/>
    <s v="mais de 100 colaboradores."/>
    <s v="JavaScript, SQL, Java, Python, C#, C++, C"/>
    <s v="JavaScript, SQL, Java, Python, C#, C++, C,"/>
    <n v="1"/>
    <n v="1"/>
    <n v="1"/>
    <n v="1"/>
    <n v="0"/>
    <n v="0"/>
    <n v="1"/>
    <n v="1"/>
    <n v="0"/>
    <n v="0"/>
    <n v="0"/>
    <n v="1"/>
    <n v="0"/>
    <n v="0"/>
    <n v="0"/>
    <n v="0"/>
    <n v="0"/>
    <n v="0"/>
    <n v="0"/>
    <n v="0"/>
    <n v="0"/>
    <n v="0"/>
    <n v="0"/>
    <n v="0"/>
    <n v="0"/>
    <n v="0"/>
    <n v="0"/>
    <n v="0"/>
    <n v="0"/>
    <n v="0"/>
    <n v="0"/>
    <n v="0"/>
    <s v="Raw query permite injeção, principalmente por causa do input não sanitizado."/>
    <s v="Identificou corretamente o erro."/>
    <s v="Dados de conexão com o banco direto no código e raw query."/>
    <s v="Não"/>
    <s v="Sim, é alterar um comando SQL passando dados pelo input para desviar o fluxo pretendido pela aplicação."/>
    <s v="Sim"/>
    <s v="Em estudos por conta própria."/>
    <n v="1"/>
    <n v="0"/>
    <n v="0"/>
    <s v="Validação e sanitização de entrada de dados., Utilização de instruções preparadas (prepared statements)., Política de acesso mínimo necessário ao banco de dados., Utilização de listas brancas (whitelisting)., Monitoramento de logs."/>
    <n v="1"/>
    <n v="1"/>
    <n v="1"/>
    <n v="1"/>
    <n v="0"/>
    <n v="1"/>
    <n v="0"/>
    <n v="0"/>
    <n v="0"/>
    <n v="5"/>
    <x v="2"/>
  </r>
  <r>
    <x v="0"/>
    <s v="mais de 100 colaboradores."/>
    <s v="JavaScript, SQL, Java, Python, C#, PHP"/>
    <s v="JavaScript, SQL, Java, Python, C#, PHP,"/>
    <n v="1"/>
    <n v="1"/>
    <n v="1"/>
    <n v="1"/>
    <n v="0"/>
    <n v="0"/>
    <n v="1"/>
    <n v="0"/>
    <n v="0"/>
    <n v="0"/>
    <n v="0"/>
    <n v="0"/>
    <n v="1"/>
    <n v="0"/>
    <n v="0"/>
    <n v="0"/>
    <n v="0"/>
    <n v="0"/>
    <n v="0"/>
    <n v="0"/>
    <n v="0"/>
    <n v="0"/>
    <n v="0"/>
    <n v="0"/>
    <n v="0"/>
    <n v="0"/>
    <n v="0"/>
    <n v="0"/>
    <n v="0"/>
    <n v="0"/>
    <n v="0"/>
    <n v="0"/>
    <s v="Erro de SQL inject"/>
    <s v="Identificou corretamente o erro."/>
    <s v="A mesma do python"/>
    <s v="Sim"/>
    <s v="É não validar os campos que o usuário preenche passando direto para o sql executar no BD. "/>
    <s v="Sim"/>
    <s v="No trabalho., Em estudos por conta própria."/>
    <n v="1"/>
    <n v="0"/>
    <n v="1"/>
    <s v="Validação e sanitização de entrada de dados."/>
    <n v="1"/>
    <n v="0"/>
    <n v="0"/>
    <n v="0"/>
    <n v="0"/>
    <n v="0"/>
    <n v="0"/>
    <n v="0"/>
    <n v="0"/>
    <n v="1"/>
    <x v="0"/>
  </r>
  <r>
    <x v="0"/>
    <s v="mais de 100 colaboradores."/>
    <s v="JavaScript, SQL, Java, Python, C++, C"/>
    <s v="JavaScript, SQL, Java, Python, C++, C,"/>
    <n v="1"/>
    <n v="1"/>
    <n v="1"/>
    <n v="0"/>
    <n v="0"/>
    <n v="0"/>
    <n v="1"/>
    <n v="1"/>
    <n v="0"/>
    <n v="0"/>
    <n v="0"/>
    <n v="1"/>
    <n v="0"/>
    <n v="0"/>
    <n v="0"/>
    <n v="0"/>
    <n v="0"/>
    <n v="0"/>
    <n v="0"/>
    <n v="0"/>
    <n v="0"/>
    <n v="0"/>
    <n v="0"/>
    <n v="0"/>
    <n v="0"/>
    <n v="0"/>
    <n v="0"/>
    <n v="0"/>
    <n v="0"/>
    <n v="0"/>
    <n v="0"/>
    <n v="0"/>
    <s v="Sql Injection, para sanar recomento o uso de parâmetros '?' ou  de preferencia o uso de um orm."/>
    <s v="Identificou corretamente o erro."/>
    <s v="Mesma situação anterior sqlinjection, uma parte do meu trabalho é backend java, então usamos  o jpa, nesse caso se a classe tem um model mapeado eu usaria criteria. "/>
    <s v="Sim"/>
    <m/>
    <s v="Não"/>
    <s v="Na faculdade ou algum curso que realizei., No trabalho., Em estudos por conta própria."/>
    <n v="1"/>
    <n v="1"/>
    <n v="1"/>
    <s v="Validação e sanitização de entrada de dados., Utilização de instruções preparadas (prepared statements)., Utilização de procedimentos armazenados (stored procedures)., Política de acesso mínimo necessário ao banco de dados., Utilização de listas brancas (whitelisting)."/>
    <n v="1"/>
    <n v="1"/>
    <n v="0"/>
    <n v="1"/>
    <n v="0"/>
    <n v="1"/>
    <n v="1"/>
    <n v="0"/>
    <n v="0"/>
    <n v="5"/>
    <x v="0"/>
  </r>
  <r>
    <x v="1"/>
    <s v="até 9 colaboradores."/>
    <s v="JavaScript, SQL, Java, C#, PHP, C++, C, ASP, VB, Pascal"/>
    <s v="JavaScript, SQL, Java, C#, PHP, C++, C, ASP, VB, Pascal,"/>
    <n v="1"/>
    <n v="1"/>
    <n v="0"/>
    <n v="1"/>
    <n v="0"/>
    <n v="0"/>
    <n v="1"/>
    <n v="1"/>
    <n v="1"/>
    <n v="1"/>
    <n v="0"/>
    <n v="1"/>
    <n v="1"/>
    <n v="0"/>
    <n v="0"/>
    <n v="0"/>
    <n v="0"/>
    <n v="0"/>
    <n v="0"/>
    <n v="0"/>
    <n v="0"/>
    <n v="0"/>
    <n v="1"/>
    <n v="0"/>
    <n v="0"/>
    <n v="0"/>
    <n v="0"/>
    <n v="0"/>
    <n v="0"/>
    <n v="0"/>
    <n v="0"/>
    <n v="0"/>
    <m/>
    <s v="Usuário não identificou o erro de haver vunerabilidades que permitam injeção de SQL no código"/>
    <s v="Sim. Por questões de segurança você deve o usar os métodos da classe PreparedStatement"/>
    <s v="Não"/>
    <s v="Acontece geralmente quando o código é construído com uma consulta SQL diretamente, concatenando as strings do nome de usuário e senha (por exemplo) nas cláusulas SQL. Isso irá permitir que um potencial invasor faça testes diretamente e tente comprometer a segurança da aplicação"/>
    <s v="Não"/>
    <s v="Na faculdade ou algum curso que realizei., No trabalho., Em estudos por conta própria."/>
    <n v="1"/>
    <n v="1"/>
    <n v="1"/>
    <s v="Validação e sanitização de entrada de dados., Utilização de gerenciador de senhas., Utilização de instruções preparadas (prepared statements)., Utilização de procedimentos armazenados (stored procedures)., Política de acesso mínimo necessário ao banco de dados., Utilização de firewalls de aplicativos web (WAF)., Monitoramento de logs."/>
    <n v="1"/>
    <n v="1"/>
    <n v="1"/>
    <n v="1"/>
    <n v="0"/>
    <n v="0"/>
    <n v="1"/>
    <n v="1"/>
    <n v="1"/>
    <n v="5"/>
    <x v="0"/>
  </r>
  <r>
    <x v="0"/>
    <s v="mais de 100 colaboradores."/>
    <s v="JavaScript, SQL, Java, Python"/>
    <s v="JavaScript, SQL, Java, Python,"/>
    <n v="1"/>
    <n v="1"/>
    <n v="1"/>
    <n v="0"/>
    <n v="0"/>
    <n v="0"/>
    <n v="1"/>
    <n v="0"/>
    <n v="0"/>
    <n v="0"/>
    <n v="0"/>
    <n v="0"/>
    <n v="0"/>
    <n v="0"/>
    <n v="0"/>
    <n v="0"/>
    <n v="0"/>
    <n v="0"/>
    <n v="0"/>
    <n v="0"/>
    <n v="0"/>
    <n v="0"/>
    <n v="0"/>
    <n v="0"/>
    <n v="0"/>
    <n v="0"/>
    <n v="0"/>
    <n v="0"/>
    <n v="0"/>
    <n v="0"/>
    <n v="0"/>
    <n v="0"/>
    <s v="Código SQL inserido na fonte"/>
    <s v="Usuário não identificou o erro de haver vunerabilidades que permitam injeção de SQL no código"/>
    <s v="Novamente, SQL inserido no código fonte possibilitando SQL Injection"/>
    <s v="Não"/>
    <s v="Inserção de um trecho de código SQL para acesso ao banco de ter acesso real as informações"/>
    <s v="Não"/>
    <s v="Na faculdade ou algum curso que realizei., Em estudos por conta própria."/>
    <n v="1"/>
    <n v="1"/>
    <n v="0"/>
    <s v="Validação e sanitização de entrada de dados., Utilização de instruções preparadas (prepared statements)., Monitoramento de logs."/>
    <n v="1"/>
    <n v="0"/>
    <n v="1"/>
    <n v="1"/>
    <n v="0"/>
    <n v="0"/>
    <n v="0"/>
    <n v="0"/>
    <n v="0"/>
    <n v="3"/>
    <x v="0"/>
  </r>
  <r>
    <x v="1"/>
    <s v="mais de 100 colaboradores."/>
    <s v="JavaScript, SQL, Java, Python"/>
    <s v="JavaScript, SQL, Java, Python,"/>
    <n v="1"/>
    <n v="1"/>
    <n v="1"/>
    <n v="0"/>
    <n v="0"/>
    <n v="0"/>
    <n v="1"/>
    <n v="0"/>
    <n v="0"/>
    <n v="0"/>
    <n v="0"/>
    <n v="0"/>
    <n v="0"/>
    <n v="0"/>
    <n v="0"/>
    <n v="0"/>
    <n v="0"/>
    <n v="0"/>
    <n v="0"/>
    <n v="0"/>
    <n v="0"/>
    <n v="0"/>
    <n v="0"/>
    <n v="0"/>
    <n v="0"/>
    <n v="0"/>
    <n v="0"/>
    <n v="0"/>
    <n v="0"/>
    <n v="0"/>
    <n v="0"/>
    <n v="0"/>
    <s v="Usar variáveis diretamente na query, sem usar algum tipo de tratamento ou framework. Sendo assim evitar ataques de SQL Injection"/>
    <s v="Identificou corretamente o erro."/>
    <s v="Usar variáveis diretamente na query, sem usar algum tipo de tratamento ou framework. Sendo assim evitar ataques de SQL Injection"/>
    <s v="Sim"/>
    <s v="Injetar código indesejado em uma query no banco de dados."/>
    <s v="Sim"/>
    <s v="Na faculdade ou algum curso que realizei., No trabalho., Em estudos por conta própria."/>
    <n v="1"/>
    <n v="1"/>
    <n v="1"/>
    <s v="Validação e sanitização de entrada de dados., Utilização de “with (nolock)” em seleções no banco de dados., Política de acesso mínimo necessário ao banco de dados., Utilização de listas brancas (whitelisting)., Utilização de firewalls de aplicativos web (WAF)."/>
    <n v="1"/>
    <n v="1"/>
    <n v="0"/>
    <n v="0"/>
    <n v="1"/>
    <n v="1"/>
    <n v="0"/>
    <n v="0"/>
    <n v="1"/>
    <n v="3"/>
    <x v="2"/>
  </r>
  <r>
    <x v="1"/>
    <s v="10 a 49 colaboradores."/>
    <s v="SQL, Java, Python, C, COBOL, VBA"/>
    <s v="SQL, Java, Python, C, COBOL, VBA,"/>
    <n v="1"/>
    <n v="1"/>
    <n v="1"/>
    <n v="0"/>
    <n v="0"/>
    <n v="0"/>
    <n v="0"/>
    <n v="1"/>
    <n v="0"/>
    <n v="0"/>
    <n v="1"/>
    <n v="0"/>
    <n v="0"/>
    <n v="0"/>
    <n v="0"/>
    <n v="0"/>
    <n v="0"/>
    <n v="0"/>
    <n v="0"/>
    <n v="0"/>
    <n v="0"/>
    <n v="0"/>
    <n v="0"/>
    <n v="1"/>
    <n v="0"/>
    <n v="0"/>
    <n v="0"/>
    <n v="0"/>
    <n v="0"/>
    <n v="0"/>
    <n v="0"/>
    <n v="0"/>
    <s v="Não identifiquei nenhum erro de segurança."/>
    <s v="Usuário não identificou o erro de haver vunerabilidades que permitam injeção de SQL no código"/>
    <s v="Não identifiquei nenhum erro de segurança."/>
    <s v="Não"/>
    <m/>
    <s v="Não"/>
    <m/>
    <n v="0"/>
    <n v="0"/>
    <n v="0"/>
    <s v="Utilização de gerenciador de senhas., Política de acesso mínimo necessário ao banco de dados., Monitoramento de logs."/>
    <n v="0"/>
    <n v="1"/>
    <n v="1"/>
    <n v="0"/>
    <n v="0"/>
    <n v="0"/>
    <n v="0"/>
    <n v="1"/>
    <n v="0"/>
    <n v="1"/>
    <x v="1"/>
  </r>
  <r>
    <x v="0"/>
    <m/>
    <s v="JavaScript, SQL, Java, Python, C#, PHP, C++, C, COBOL, VFP, Delphi, BASIC"/>
    <s v="JavaScript, SQL, Java, Python, C#, PHP, C++, C, COBOL, VFP, Delphi, BASIC,"/>
    <n v="1"/>
    <n v="1"/>
    <n v="1"/>
    <n v="1"/>
    <n v="0"/>
    <n v="0"/>
    <n v="1"/>
    <n v="1"/>
    <n v="0"/>
    <n v="0"/>
    <n v="1"/>
    <n v="1"/>
    <n v="1"/>
    <n v="0"/>
    <n v="1"/>
    <n v="0"/>
    <n v="0"/>
    <n v="0"/>
    <n v="0"/>
    <n v="0"/>
    <n v="0"/>
    <n v="0"/>
    <n v="0"/>
    <n v="0"/>
    <n v="1"/>
    <n v="1"/>
    <n v="0"/>
    <n v="0"/>
    <n v="0"/>
    <n v="0"/>
    <n v="0"/>
    <n v="0"/>
    <s v="Está aberto a injeção de código, se usar aspas simples em um dos inputs porque não são tratados."/>
    <s v="Identificou corretamente o erro."/>
    <s v="Está aberto a injeção de código, se usar aspas simples em um dos inputs porque não são tratados."/>
    <s v="Sim"/>
    <s v="Colocar código em uma string, quando ela não é tratada, colocando SQL dentro de aspas."/>
    <s v="Sim"/>
    <s v="Na faculdade ou algum curso que realizei., No trabalho., Em estudos por conta própria."/>
    <n v="1"/>
    <n v="1"/>
    <n v="1"/>
    <s v="Validação e sanitização de entrada de dados., Utilização de instruções preparadas (prepared statements)., Utilização de procedimentos armazenados (stored procedures)."/>
    <n v="1"/>
    <n v="0"/>
    <n v="0"/>
    <n v="1"/>
    <n v="0"/>
    <n v="0"/>
    <n v="1"/>
    <n v="0"/>
    <n v="0"/>
    <n v="3"/>
    <x v="0"/>
  </r>
  <r>
    <x v="0"/>
    <s v="10 a 49 colaboradores."/>
    <s v="JavaScript, PHP, react"/>
    <s v="JavaScript, PHP, react,"/>
    <n v="0"/>
    <n v="0"/>
    <n v="0"/>
    <n v="0"/>
    <n v="0"/>
    <n v="0"/>
    <n v="1"/>
    <n v="0"/>
    <n v="0"/>
    <n v="0"/>
    <n v="0"/>
    <n v="0"/>
    <n v="1"/>
    <n v="0"/>
    <n v="0"/>
    <n v="0"/>
    <n v="0"/>
    <n v="0"/>
    <n v="0"/>
    <n v="0"/>
    <n v="0"/>
    <n v="0"/>
    <n v="0"/>
    <n v="0"/>
    <n v="0"/>
    <n v="0"/>
    <n v="1"/>
    <n v="0"/>
    <n v="0"/>
    <n v="0"/>
    <n v="0"/>
    <n v="0"/>
    <m/>
    <s v="Usuário não identificou o erro de haver vunerabilidades que permitam injeção de SQL no código"/>
    <m/>
    <s v="Não"/>
    <s v="é um ataque que utiliza os comando sql em sistemas com falhas de segurança que utilizam banco de dados"/>
    <s v="Sim"/>
    <s v="Em estudos por conta própria."/>
    <n v="1"/>
    <n v="0"/>
    <n v="0"/>
    <s v="Validação e sanitização de entrada de dados., Utilização de instruções preparadas (prepared statements)., Utilização de “with (nolock)” em seleções no banco de dados., Política de acesso mínimo necessário ao banco de dados., Monitoramento de logs."/>
    <n v="1"/>
    <n v="1"/>
    <n v="1"/>
    <n v="1"/>
    <n v="1"/>
    <n v="0"/>
    <n v="0"/>
    <n v="0"/>
    <n v="0"/>
    <n v="3"/>
    <x v="0"/>
  </r>
  <r>
    <x v="1"/>
    <m/>
    <s v="SQL, Java, Python, C"/>
    <s v="SQL, Java, Python, C,"/>
    <n v="1"/>
    <n v="1"/>
    <n v="1"/>
    <n v="0"/>
    <n v="0"/>
    <n v="0"/>
    <n v="0"/>
    <n v="1"/>
    <n v="0"/>
    <n v="0"/>
    <n v="0"/>
    <n v="0"/>
    <n v="0"/>
    <n v="0"/>
    <n v="0"/>
    <n v="0"/>
    <n v="0"/>
    <n v="0"/>
    <n v="0"/>
    <n v="0"/>
    <n v="0"/>
    <n v="0"/>
    <n v="0"/>
    <n v="0"/>
    <n v="0"/>
    <n v="0"/>
    <n v="0"/>
    <n v="0"/>
    <n v="0"/>
    <n v="0"/>
    <n v="0"/>
    <n v="0"/>
    <m/>
    <s v="Usuário não identificou o erro de haver vunerabilidades que permitam injeção de SQL no código"/>
    <s v="A classe não deve ser public, deve ser private"/>
    <s v="Não"/>
    <m/>
    <s v="Não"/>
    <s v="Em estudos por conta própria."/>
    <n v="1"/>
    <n v="0"/>
    <n v="0"/>
    <m/>
    <n v="0"/>
    <n v="0"/>
    <n v="0"/>
    <n v="0"/>
    <n v="0"/>
    <n v="0"/>
    <n v="0"/>
    <n v="0"/>
    <n v="0"/>
    <n v="0"/>
    <x v="0"/>
  </r>
  <r>
    <x v="1"/>
    <s v="mais de 100 colaboradores."/>
    <s v="SQL, Java, COBOL"/>
    <s v="SQL, Java, COBOL,"/>
    <n v="1"/>
    <n v="1"/>
    <n v="0"/>
    <n v="0"/>
    <n v="0"/>
    <n v="0"/>
    <n v="0"/>
    <n v="0"/>
    <n v="0"/>
    <n v="0"/>
    <n v="1"/>
    <n v="0"/>
    <n v="0"/>
    <n v="0"/>
    <n v="0"/>
    <n v="0"/>
    <n v="0"/>
    <n v="0"/>
    <n v="0"/>
    <n v="0"/>
    <n v="0"/>
    <n v="0"/>
    <n v="0"/>
    <n v="0"/>
    <n v="0"/>
    <n v="0"/>
    <n v="0"/>
    <n v="0"/>
    <n v="0"/>
    <n v="0"/>
    <n v="0"/>
    <n v="0"/>
    <s v="Sim, o trecho de código apresenta uma vulnerabilidade de segurança conhecida como SQL Injection. Isso ocorre porque a consulta SQL é construída concatenando diretamente as strings de username e password na query, o que torna o código suscetível a ataques _x000a_Por exemplo, você pode modificar o código da seguinte forma_x000a_query = &quot;SELECT * FROM users WHERE username = ? AND password = ?&quot;_x000a_cursor.execute(query, (username, password))"/>
    <s v="Identificou corretamente o erro."/>
    <s v="O código atual é suscetível a ataques de injeção de SQL, pois constrói a consulta SQL concatenando diretamente as variáveis username e password. Isso pode permitir que um invasor execute comandos SQL maliciosos."/>
    <s v="Sim"/>
    <s v="A injeção de SQL é uma técnica de ataque em que um invasor insere código SQL malicioso em uma consulta, explorando vulnerabilidades em um sistema que não valida adequadamente as entradas do usuário. Isso pode levar à execução não autorizada de comandos no banco de dados, comprometendo a segurança do sistema."/>
    <s v="Sim"/>
    <s v="Na faculdade ou algum curso que realizei., Em estudos por conta própria."/>
    <n v="1"/>
    <n v="1"/>
    <n v="0"/>
    <s v="Validação e sanitização de entrada de dados., Utilização de procedimentos armazenados (stored procedures)., Política de acesso mínimo necessário ao banco de dados., Utilização de listas brancas (whitelisting)., Utilização de firewalls de aplicativos web (WAF)., Monitoramento de logs."/>
    <n v="1"/>
    <n v="1"/>
    <n v="1"/>
    <n v="0"/>
    <n v="0"/>
    <n v="1"/>
    <n v="1"/>
    <n v="0"/>
    <n v="1"/>
    <n v="6"/>
    <x v="0"/>
  </r>
  <r>
    <x v="1"/>
    <s v="50 a 99 colaboradores."/>
    <s v="JavaScript, Java, Python, C#, PHP"/>
    <s v="JavaScript, Java, Python, C#, PHP,"/>
    <n v="0"/>
    <n v="1"/>
    <n v="1"/>
    <n v="1"/>
    <n v="0"/>
    <n v="0"/>
    <n v="1"/>
    <n v="0"/>
    <n v="0"/>
    <n v="0"/>
    <n v="0"/>
    <n v="0"/>
    <n v="1"/>
    <n v="0"/>
    <n v="0"/>
    <n v="0"/>
    <n v="0"/>
    <n v="0"/>
    <n v="0"/>
    <n v="0"/>
    <n v="0"/>
    <n v="0"/>
    <n v="0"/>
    <n v="0"/>
    <n v="0"/>
    <n v="0"/>
    <n v="0"/>
    <n v="0"/>
    <n v="0"/>
    <n v="0"/>
    <n v="0"/>
    <n v="0"/>
    <m/>
    <s v="Usuário não identificou o erro de haver vunerabilidades que permitam injeção de SQL no código"/>
    <m/>
    <s v="Não"/>
    <m/>
    <s v="Não"/>
    <s v="Na faculdade ou algum curso que realizei."/>
    <n v="0"/>
    <n v="1"/>
    <n v="0"/>
    <s v="Validação e sanitização de entrada de dados., Utilização de gerenciador de senhas., Utilização de instruções preparadas (prepared statements)., Utilização de “with (nolock)” em seleções no banco de dados."/>
    <n v="1"/>
    <n v="0"/>
    <n v="0"/>
    <n v="1"/>
    <n v="1"/>
    <n v="0"/>
    <n v="0"/>
    <n v="1"/>
    <n v="0"/>
    <n v="0"/>
    <x v="1"/>
  </r>
  <r>
    <x v="1"/>
    <s v="até 9 colaboradores."/>
    <s v="JavaScript, SQL, Python, C++, COBOL"/>
    <s v="JavaScript, SQL, Python, C++, COBOL,"/>
    <n v="1"/>
    <n v="0"/>
    <n v="1"/>
    <n v="0"/>
    <n v="0"/>
    <n v="0"/>
    <n v="1"/>
    <n v="0"/>
    <n v="0"/>
    <n v="0"/>
    <n v="1"/>
    <n v="1"/>
    <n v="0"/>
    <n v="0"/>
    <n v="0"/>
    <n v="0"/>
    <n v="0"/>
    <n v="0"/>
    <n v="0"/>
    <n v="0"/>
    <n v="0"/>
    <n v="0"/>
    <n v="0"/>
    <n v="0"/>
    <n v="0"/>
    <n v="0"/>
    <n v="0"/>
    <n v="0"/>
    <n v="0"/>
    <n v="0"/>
    <n v="0"/>
    <n v="0"/>
    <s v="Falha no banco de dados "/>
    <s v="Usuário não identificou o erro de haver vunerabilidades que permitam injeção de SQL no código"/>
    <m/>
    <s v="Não"/>
    <m/>
    <s v="Não"/>
    <m/>
    <n v="0"/>
    <n v="0"/>
    <n v="0"/>
    <s v="Política de acesso mínimo necessário ao banco de dados."/>
    <n v="0"/>
    <n v="1"/>
    <n v="0"/>
    <n v="0"/>
    <n v="0"/>
    <n v="0"/>
    <n v="0"/>
    <n v="0"/>
    <n v="0"/>
    <n v="1"/>
    <x v="1"/>
  </r>
  <r>
    <x v="1"/>
    <s v="até 9 colaboradores."/>
    <s v="JavaScript"/>
    <s v="JavaScript,"/>
    <n v="0"/>
    <n v="0"/>
    <n v="0"/>
    <n v="0"/>
    <n v="0"/>
    <n v="0"/>
    <n v="1"/>
    <n v="0"/>
    <n v="0"/>
    <n v="0"/>
    <n v="0"/>
    <n v="0"/>
    <n v="0"/>
    <n v="0"/>
    <n v="0"/>
    <n v="0"/>
    <n v="0"/>
    <n v="0"/>
    <n v="0"/>
    <n v="0"/>
    <n v="0"/>
    <n v="0"/>
    <n v="0"/>
    <n v="0"/>
    <n v="0"/>
    <n v="0"/>
    <n v="0"/>
    <n v="0"/>
    <n v="0"/>
    <n v="0"/>
    <n v="0"/>
    <n v="0"/>
    <m/>
    <s v="Usuário não identificou o erro de haver vunerabilidades que permitam injeção de SQL no código"/>
    <m/>
    <s v="Não"/>
    <m/>
    <s v="Não"/>
    <m/>
    <n v="0"/>
    <n v="0"/>
    <n v="0"/>
    <m/>
    <n v="0"/>
    <n v="0"/>
    <n v="0"/>
    <n v="0"/>
    <n v="0"/>
    <n v="0"/>
    <n v="0"/>
    <n v="0"/>
    <n v="0"/>
    <n v="0"/>
    <x v="1"/>
  </r>
  <r>
    <x v="0"/>
    <s v="mais de 100 colaboradores."/>
    <s v="JavaScript, Apex"/>
    <s v="JavaScript, Apex,"/>
    <n v="0"/>
    <n v="0"/>
    <n v="0"/>
    <n v="0"/>
    <n v="0"/>
    <n v="0"/>
    <n v="1"/>
    <n v="0"/>
    <n v="0"/>
    <n v="0"/>
    <n v="0"/>
    <n v="0"/>
    <n v="0"/>
    <n v="0"/>
    <n v="0"/>
    <n v="0"/>
    <n v="0"/>
    <n v="0"/>
    <n v="0"/>
    <n v="0"/>
    <n v="1"/>
    <n v="0"/>
    <n v="0"/>
    <n v="0"/>
    <n v="0"/>
    <n v="0"/>
    <n v="0"/>
    <n v="0"/>
    <n v="0"/>
    <n v="0"/>
    <n v="0"/>
    <n v="0"/>
    <m/>
    <s v="Usuário não identificou o erro de haver vunerabilidades que permitam injeção de SQL no código"/>
    <m/>
    <s v="Não"/>
    <m/>
    <s v="Não"/>
    <m/>
    <n v="0"/>
    <n v="0"/>
    <n v="0"/>
    <m/>
    <n v="0"/>
    <n v="0"/>
    <n v="0"/>
    <n v="0"/>
    <n v="0"/>
    <n v="0"/>
    <n v="0"/>
    <n v="0"/>
    <n v="0"/>
    <n v="0"/>
    <x v="1"/>
  </r>
  <r>
    <x v="1"/>
    <m/>
    <s v="JavaScript, SQL, Java, PHP"/>
    <s v="JavaScript, SQL, Java, PHP,"/>
    <n v="1"/>
    <n v="1"/>
    <n v="0"/>
    <n v="0"/>
    <n v="0"/>
    <n v="0"/>
    <n v="1"/>
    <n v="0"/>
    <n v="0"/>
    <n v="0"/>
    <n v="0"/>
    <n v="0"/>
    <n v="1"/>
    <n v="0"/>
    <n v="0"/>
    <n v="0"/>
    <n v="0"/>
    <n v="0"/>
    <n v="0"/>
    <n v="0"/>
    <n v="0"/>
    <n v="0"/>
    <n v="0"/>
    <n v="0"/>
    <n v="0"/>
    <n v="0"/>
    <n v="0"/>
    <n v="0"/>
    <n v="0"/>
    <n v="0"/>
    <n v="0"/>
    <n v="0"/>
    <m/>
    <s v="Usuário não identificou o erro de haver vunerabilidades que permitam injeção de SQL no código"/>
    <s v="Se possui algum não consigo identificar , ainda não aprendi JDBC, já vi antes mas não identificar nesse caso."/>
    <s v="Não"/>
    <s v="Sim , é quando o usuário insere no login um código SQL , assim ele acaba tendo um &quot;acesso&quot; ao banco. É possível que o usuário coloque lá drop table none da tabela e isso dá ruim."/>
    <s v="Sim"/>
    <s v="Na faculdade ou algum curso que realizei."/>
    <n v="0"/>
    <n v="1"/>
    <n v="0"/>
    <s v="Validação e sanitização de entrada de dados., Utilização de instruções preparadas (prepared statements)., Política de acesso mínimo necessário ao banco de dados., Utilização de firewalls de aplicativos web (WAF)."/>
    <n v="1"/>
    <n v="1"/>
    <n v="0"/>
    <n v="1"/>
    <n v="0"/>
    <n v="0"/>
    <n v="0"/>
    <n v="0"/>
    <n v="1"/>
    <n v="4"/>
    <x v="1"/>
  </r>
  <r>
    <x v="1"/>
    <m/>
    <s v="Java, C#"/>
    <s v="Java, C#,"/>
    <n v="0"/>
    <n v="1"/>
    <n v="0"/>
    <n v="1"/>
    <n v="0"/>
    <n v="0"/>
    <n v="0"/>
    <n v="0"/>
    <n v="0"/>
    <n v="0"/>
    <n v="0"/>
    <n v="0"/>
    <n v="0"/>
    <n v="0"/>
    <n v="0"/>
    <n v="0"/>
    <n v="0"/>
    <n v="0"/>
    <n v="0"/>
    <n v="0"/>
    <n v="0"/>
    <n v="0"/>
    <n v="0"/>
    <n v="0"/>
    <n v="0"/>
    <n v="0"/>
    <n v="0"/>
    <n v="0"/>
    <n v="0"/>
    <n v="0"/>
    <n v="0"/>
    <n v="0"/>
    <m/>
    <s v="Usuário não identificou o erro de haver vunerabilidades que permitam injeção de SQL no código"/>
    <s v="desculpa ai, mas n consegui não kkkkk sou bem novo na área"/>
    <s v="Não"/>
    <m/>
    <s v="Não"/>
    <m/>
    <n v="0"/>
    <n v="0"/>
    <n v="0"/>
    <m/>
    <n v="0"/>
    <n v="0"/>
    <n v="0"/>
    <n v="0"/>
    <n v="0"/>
    <n v="0"/>
    <n v="0"/>
    <n v="0"/>
    <n v="0"/>
    <n v="0"/>
    <x v="1"/>
  </r>
  <r>
    <x v="1"/>
    <m/>
    <s v="JavaScript, SQL, Java, Python"/>
    <s v="JavaScript, SQL, Java, Python,"/>
    <n v="1"/>
    <n v="1"/>
    <n v="1"/>
    <n v="0"/>
    <n v="0"/>
    <n v="0"/>
    <n v="1"/>
    <n v="0"/>
    <n v="0"/>
    <n v="0"/>
    <n v="0"/>
    <n v="0"/>
    <n v="0"/>
    <n v="0"/>
    <n v="0"/>
    <n v="0"/>
    <n v="0"/>
    <n v="0"/>
    <n v="0"/>
    <n v="0"/>
    <n v="0"/>
    <n v="0"/>
    <n v="0"/>
    <n v="0"/>
    <n v="0"/>
    <n v="0"/>
    <n v="0"/>
    <n v="0"/>
    <n v="0"/>
    <n v="0"/>
    <n v="0"/>
    <n v="0"/>
    <m/>
    <s v="Usuário não identificou o erro de haver vunerabilidades que permitam injeção de SQL no código"/>
    <m/>
    <s v="Não"/>
    <m/>
    <s v="Não"/>
    <m/>
    <n v="0"/>
    <n v="0"/>
    <n v="0"/>
    <m/>
    <n v="0"/>
    <n v="0"/>
    <n v="0"/>
    <n v="0"/>
    <n v="0"/>
    <n v="0"/>
    <n v="0"/>
    <n v="0"/>
    <n v="0"/>
    <n v="0"/>
    <x v="3"/>
  </r>
  <r>
    <x v="0"/>
    <s v="mais de 100 colaboradores."/>
    <s v="JavaScript, SQL, PHP"/>
    <s v="JavaScript, SQL, PHP,"/>
    <n v="1"/>
    <n v="0"/>
    <n v="0"/>
    <n v="0"/>
    <n v="0"/>
    <n v="0"/>
    <n v="1"/>
    <n v="0"/>
    <n v="0"/>
    <n v="0"/>
    <n v="0"/>
    <n v="0"/>
    <n v="1"/>
    <n v="0"/>
    <n v="0"/>
    <n v="0"/>
    <n v="0"/>
    <n v="0"/>
    <n v="0"/>
    <n v="0"/>
    <n v="0"/>
    <n v="0"/>
    <n v="0"/>
    <n v="0"/>
    <n v="0"/>
    <n v="0"/>
    <n v="0"/>
    <n v="0"/>
    <n v="0"/>
    <n v="0"/>
    <n v="0"/>
    <n v="0"/>
    <s v="Sim "/>
    <s v="Usuário não identificou o erro de haver vunerabilidades que permitam injeção de SQL no código"/>
    <s v="Nao"/>
    <s v="Não"/>
    <s v="Sim"/>
    <s v="Não"/>
    <s v="Em estudos por conta própria."/>
    <n v="1"/>
    <n v="0"/>
    <n v="0"/>
    <s v="Validação e sanitização de entrada de dados., Utilização de instruções preparadas (prepared statements)., Política de acesso mínimo necessário ao banco de dados."/>
    <n v="1"/>
    <n v="1"/>
    <n v="0"/>
    <n v="1"/>
    <n v="0"/>
    <n v="0"/>
    <n v="0"/>
    <n v="0"/>
    <n v="0"/>
    <n v="3"/>
    <x v="2"/>
  </r>
  <r>
    <x v="1"/>
    <m/>
    <s v="JavaScript, PHP"/>
    <s v="JavaScript, PHP,"/>
    <n v="0"/>
    <n v="0"/>
    <n v="0"/>
    <n v="0"/>
    <n v="0"/>
    <n v="0"/>
    <n v="1"/>
    <n v="0"/>
    <n v="0"/>
    <n v="0"/>
    <n v="0"/>
    <n v="0"/>
    <n v="1"/>
    <n v="0"/>
    <n v="0"/>
    <n v="0"/>
    <n v="0"/>
    <n v="0"/>
    <n v="0"/>
    <n v="0"/>
    <n v="0"/>
    <n v="0"/>
    <n v="0"/>
    <n v="0"/>
    <n v="0"/>
    <n v="0"/>
    <n v="0"/>
    <n v="0"/>
    <n v="0"/>
    <n v="0"/>
    <n v="0"/>
    <n v="0"/>
    <m/>
    <s v="Usuário não identificou o erro de haver vunerabilidades que permitam injeção de SQL no código"/>
    <m/>
    <s v="Não"/>
    <m/>
    <s v="Não"/>
    <m/>
    <n v="0"/>
    <n v="0"/>
    <n v="0"/>
    <m/>
    <n v="0"/>
    <n v="0"/>
    <n v="0"/>
    <n v="0"/>
    <n v="0"/>
    <n v="0"/>
    <n v="0"/>
    <n v="0"/>
    <n v="0"/>
    <n v="0"/>
    <x v="3"/>
  </r>
  <r>
    <x v="0"/>
    <s v="até 9 colaboradores."/>
    <s v="JavaScript, SQL, PHP, Processing"/>
    <s v="JavaScript, SQL, PHP, Processing,"/>
    <n v="1"/>
    <n v="0"/>
    <n v="0"/>
    <n v="0"/>
    <n v="0"/>
    <n v="0"/>
    <n v="1"/>
    <n v="0"/>
    <n v="0"/>
    <n v="0"/>
    <n v="0"/>
    <n v="0"/>
    <n v="1"/>
    <n v="0"/>
    <n v="0"/>
    <n v="0"/>
    <n v="0"/>
    <n v="0"/>
    <n v="0"/>
    <n v="0"/>
    <n v="0"/>
    <n v="0"/>
    <n v="0"/>
    <n v="0"/>
    <n v="0"/>
    <n v="0"/>
    <n v="0"/>
    <n v="1"/>
    <n v="0"/>
    <n v="0"/>
    <n v="0"/>
    <n v="0"/>
    <s v="Sim, as entradas (inputs) deveriam ter algum tipo de proteção"/>
    <s v="Identificou corretamente o erro."/>
    <m/>
    <s v="Não"/>
    <s v="Sem proteção SQL Inject"/>
    <s v="Não"/>
    <s v="Na faculdade ou algum curso que realizei."/>
    <n v="0"/>
    <n v="1"/>
    <n v="0"/>
    <s v="Validação e sanitização de entrada de dados."/>
    <n v="1"/>
    <n v="0"/>
    <n v="0"/>
    <n v="0"/>
    <n v="0"/>
    <n v="0"/>
    <n v="0"/>
    <n v="0"/>
    <n v="0"/>
    <n v="1"/>
    <x v="0"/>
  </r>
  <r>
    <x v="0"/>
    <s v="até 9 colaboradores."/>
    <s v="JavaScript, SQL, Python, PHP"/>
    <s v="JavaScript, SQL, Python, PHP,"/>
    <n v="1"/>
    <n v="0"/>
    <n v="1"/>
    <n v="0"/>
    <n v="0"/>
    <n v="0"/>
    <n v="1"/>
    <n v="0"/>
    <n v="0"/>
    <n v="0"/>
    <n v="0"/>
    <n v="0"/>
    <n v="1"/>
    <n v="0"/>
    <n v="0"/>
    <n v="0"/>
    <n v="0"/>
    <n v="0"/>
    <n v="0"/>
    <n v="0"/>
    <n v="0"/>
    <n v="0"/>
    <n v="0"/>
    <n v="0"/>
    <n v="0"/>
    <n v="0"/>
    <n v="0"/>
    <n v="0"/>
    <n v="0"/>
    <n v="0"/>
    <n v="0"/>
    <n v="0"/>
    <s v="As entradas de usuário e senha não estão sanitizadas podendo haver o risco de SQL Injection."/>
    <s v="Identificou corretamente o erro."/>
    <m/>
    <s v="Não"/>
    <s v="Injeção de SQL é ato de manipular informações do banco de dados usando queries maliciosas."/>
    <s v="Sim"/>
    <s v="Na faculdade ou algum curso que realizei., No trabalho., Em estudos por conta própria."/>
    <n v="1"/>
    <n v="1"/>
    <n v="1"/>
    <s v="Validação e sanitização de entrada de dados., Utilização de instruções preparadas (prepared statements)., Política de acesso mínimo necessário ao banco de dados., Utilização de listas brancas (whitelisting)., Utilização de firewalls de aplicativos web (WAF)., Monitoramento de logs."/>
    <n v="1"/>
    <n v="1"/>
    <n v="1"/>
    <n v="1"/>
    <n v="0"/>
    <n v="1"/>
    <n v="0"/>
    <n v="0"/>
    <n v="1"/>
    <n v="6"/>
    <x v="0"/>
  </r>
  <r>
    <x v="1"/>
    <s v="mais de 100 colaboradores."/>
    <s v="JavaScript, SQL, Python, C#, PHP"/>
    <s v="JavaScript, SQL, Python, C#, PHP,"/>
    <n v="1"/>
    <n v="0"/>
    <n v="1"/>
    <n v="1"/>
    <n v="0"/>
    <n v="0"/>
    <n v="1"/>
    <n v="0"/>
    <n v="0"/>
    <n v="0"/>
    <n v="0"/>
    <n v="0"/>
    <n v="1"/>
    <n v="0"/>
    <n v="0"/>
    <n v="0"/>
    <n v="0"/>
    <n v="0"/>
    <n v="0"/>
    <n v="0"/>
    <n v="0"/>
    <n v="0"/>
    <n v="0"/>
    <n v="0"/>
    <n v="0"/>
    <n v="0"/>
    <n v="0"/>
    <n v="0"/>
    <n v="0"/>
    <n v="0"/>
    <n v="0"/>
    <n v="0"/>
    <s v="Sim, a senha está sendo trafegado em texto simples pela rede"/>
    <s v="Usuário não identificou o erro de haver vunerabilidades que permitam injeção de SQL no código"/>
    <s v="Senha trafegando em texto puro"/>
    <s v="Não"/>
    <s v="Siom, quando o sistema recebe comando sql via url e um usuário usa esse recurso para fazer comandos indevidos no banco de dados."/>
    <s v="Sim"/>
    <s v="Na faculdade ou algum curso que realizei."/>
    <n v="0"/>
    <n v="1"/>
    <n v="0"/>
    <s v="Validação e sanitização de entrada de dados., Utilização de instruções preparadas (prepared statements)., Política de acesso mínimo necessário ao banco de dados."/>
    <n v="1"/>
    <n v="1"/>
    <n v="0"/>
    <n v="1"/>
    <n v="0"/>
    <n v="0"/>
    <n v="0"/>
    <n v="0"/>
    <n v="0"/>
    <n v="3"/>
    <x v="0"/>
  </r>
  <r>
    <x v="0"/>
    <s v="mais de 100 colaboradores."/>
    <s v="JavaScript, SQL, Java, Python, PHP, C++, C, Rust, Kotlin, bash, Ansible, TypeScript"/>
    <s v="JavaScript, SQL, Java, Python, PHP, C++, C, Rust, Kotlin, bash, Ansible, TypeScript,"/>
    <n v="1"/>
    <n v="1"/>
    <n v="1"/>
    <n v="0"/>
    <n v="0"/>
    <n v="0"/>
    <n v="1"/>
    <n v="1"/>
    <n v="0"/>
    <n v="0"/>
    <n v="0"/>
    <n v="1"/>
    <n v="1"/>
    <n v="0"/>
    <n v="0"/>
    <n v="0"/>
    <n v="0"/>
    <n v="0"/>
    <n v="1"/>
    <n v="0"/>
    <n v="0"/>
    <n v="0"/>
    <n v="0"/>
    <n v="0"/>
    <n v="0"/>
    <n v="0"/>
    <n v="0"/>
    <n v="0"/>
    <n v="1"/>
    <n v="1"/>
    <n v="1"/>
    <n v="1"/>
    <s v="SQLInjection"/>
    <s v="Identificou corretamente o erro."/>
    <s v="SQLInjection"/>
    <s v="Sim"/>
    <s v="Quando o sistema não trata as entradas do usuário, permitindo que ele execute códigos SQL"/>
    <s v="Sim"/>
    <s v="Na faculdade ou algum curso que realizei."/>
    <n v="0"/>
    <n v="1"/>
    <n v="0"/>
    <s v="Validação e sanitização de entrada de dados., Utilização de instruções preparadas (prepared statements)."/>
    <n v="1"/>
    <n v="0"/>
    <n v="0"/>
    <n v="1"/>
    <n v="0"/>
    <n v="0"/>
    <n v="0"/>
    <n v="0"/>
    <n v="0"/>
    <n v="2"/>
    <x v="0"/>
  </r>
  <r>
    <x v="1"/>
    <s v="mais de 100 colaboradores."/>
    <s v="JavaScript, SQL, Java, C#, PHP"/>
    <s v="JavaScript, SQL, Java, C#, PHP,"/>
    <n v="1"/>
    <n v="1"/>
    <n v="0"/>
    <n v="1"/>
    <n v="0"/>
    <n v="0"/>
    <n v="1"/>
    <n v="0"/>
    <n v="0"/>
    <n v="0"/>
    <n v="0"/>
    <n v="0"/>
    <n v="1"/>
    <n v="0"/>
    <n v="0"/>
    <n v="0"/>
    <n v="0"/>
    <n v="0"/>
    <n v="0"/>
    <n v="0"/>
    <n v="0"/>
    <n v="0"/>
    <n v="0"/>
    <n v="0"/>
    <n v="0"/>
    <n v="0"/>
    <n v="0"/>
    <n v="0"/>
    <n v="0"/>
    <n v="0"/>
    <n v="0"/>
    <n v="0"/>
    <m/>
    <s v="Usuário não identificou o erro de haver vunerabilidades que permitam injeção de SQL no código"/>
    <m/>
    <s v="Não"/>
    <m/>
    <s v="Não"/>
    <s v="No trabalho., Em estudos por conta própria."/>
    <n v="1"/>
    <n v="0"/>
    <n v="1"/>
    <s v="Validação e sanitização de entrada de dados., Utilização de instruções preparadas (prepared statements)."/>
    <n v="1"/>
    <n v="0"/>
    <n v="0"/>
    <n v="1"/>
    <n v="0"/>
    <n v="0"/>
    <n v="0"/>
    <n v="0"/>
    <n v="0"/>
    <n v="2"/>
    <x v="2"/>
  </r>
  <r>
    <x v="0"/>
    <s v="50 a 99 colaboradores."/>
    <s v="JavaScript, SQL, PHP"/>
    <s v="JavaScript, SQL, PHP,"/>
    <n v="1"/>
    <n v="0"/>
    <n v="0"/>
    <n v="0"/>
    <n v="0"/>
    <n v="0"/>
    <n v="1"/>
    <n v="0"/>
    <n v="0"/>
    <n v="0"/>
    <n v="0"/>
    <n v="0"/>
    <n v="1"/>
    <n v="0"/>
    <n v="0"/>
    <n v="0"/>
    <n v="0"/>
    <n v="0"/>
    <n v="0"/>
    <n v="0"/>
    <n v="0"/>
    <n v="0"/>
    <n v="0"/>
    <n v="0"/>
    <n v="0"/>
    <n v="0"/>
    <n v="0"/>
    <n v="0"/>
    <n v="0"/>
    <n v="0"/>
    <n v="0"/>
    <n v="0"/>
    <m/>
    <s v="Usuário não identificou o erro de haver vunerabilidades que permitam injeção de SQL no código"/>
    <m/>
    <s v="Não"/>
    <s v="Sim, eles acham brechas no seu código para invadir através de alguma falha no select"/>
    <s v="Não"/>
    <s v="Em estudos por conta própria."/>
    <n v="1"/>
    <n v="0"/>
    <n v="0"/>
    <s v="Validação e sanitização de entrada de dados., Monitoramento de logs."/>
    <n v="1"/>
    <n v="0"/>
    <n v="1"/>
    <n v="0"/>
    <n v="0"/>
    <n v="0"/>
    <n v="0"/>
    <n v="0"/>
    <n v="0"/>
    <n v="2"/>
    <x v="2"/>
  </r>
  <r>
    <x v="0"/>
    <s v="10 a 49 colaboradores."/>
    <s v="JavaScript, SQL, Java, Python"/>
    <s v="JavaScript, SQL, Java, Python,"/>
    <n v="1"/>
    <n v="1"/>
    <n v="1"/>
    <n v="0"/>
    <n v="0"/>
    <n v="0"/>
    <n v="1"/>
    <n v="0"/>
    <n v="0"/>
    <n v="0"/>
    <n v="0"/>
    <n v="0"/>
    <n v="0"/>
    <n v="0"/>
    <n v="0"/>
    <n v="0"/>
    <n v="0"/>
    <n v="0"/>
    <n v="0"/>
    <n v="0"/>
    <n v="0"/>
    <n v="0"/>
    <n v="0"/>
    <n v="0"/>
    <n v="0"/>
    <n v="0"/>
    <n v="0"/>
    <n v="0"/>
    <n v="0"/>
    <n v="0"/>
    <n v="0"/>
    <n v="0"/>
    <s v="Acho que a senha será mostrada na tela"/>
    <s v="Usuário não identificou o erro de haver vunerabilidades que permitam injeção de SQL no código"/>
    <s v="Mesma coisa, senha na tela "/>
    <s v="Não"/>
    <m/>
    <s v="Não"/>
    <m/>
    <n v="0"/>
    <n v="0"/>
    <n v="0"/>
    <m/>
    <n v="0"/>
    <n v="0"/>
    <n v="0"/>
    <n v="0"/>
    <n v="0"/>
    <n v="0"/>
    <n v="0"/>
    <n v="0"/>
    <n v="0"/>
    <n v="0"/>
    <x v="1"/>
  </r>
  <r>
    <x v="1"/>
    <s v="até 9 colaboradores."/>
    <s v="JavaScript, SQL, PHP"/>
    <s v="JavaScript, SQL, PHP,"/>
    <n v="1"/>
    <n v="0"/>
    <n v="0"/>
    <n v="0"/>
    <n v="0"/>
    <n v="0"/>
    <n v="1"/>
    <n v="0"/>
    <n v="0"/>
    <n v="0"/>
    <n v="0"/>
    <n v="0"/>
    <n v="1"/>
    <n v="0"/>
    <n v="0"/>
    <n v="0"/>
    <n v="0"/>
    <n v="0"/>
    <n v="0"/>
    <n v="0"/>
    <n v="0"/>
    <n v="0"/>
    <n v="0"/>
    <n v="0"/>
    <n v="0"/>
    <n v="0"/>
    <n v="0"/>
    <n v="0"/>
    <n v="0"/>
    <n v="0"/>
    <n v="0"/>
    <n v="0"/>
    <s v="Acredito que criar uma conexão dentro da função login seja um erro, o correto seria criar uma conexão em outro local."/>
    <s v="Usuário não identificou o erro de haver vunerabilidades que permitam injeção de SQL no código"/>
    <s v="Não tenho proficiência necessária em Java para responder essa questão."/>
    <s v="Não"/>
    <s v="Injeção de SQL é um método para tentar derrubar um sistema através de comandos SQL a partir de possíveis falhas do mesmo. "/>
    <s v="Não"/>
    <s v="Na faculdade ou algum curso que realizei., Em estudos por conta própria."/>
    <n v="1"/>
    <n v="1"/>
    <n v="0"/>
    <s v="Validação e sanitização de entrada de dados."/>
    <n v="1"/>
    <n v="0"/>
    <n v="0"/>
    <n v="0"/>
    <n v="0"/>
    <n v="0"/>
    <n v="0"/>
    <n v="0"/>
    <n v="0"/>
    <n v="1"/>
    <x v="2"/>
  </r>
  <r>
    <x v="1"/>
    <s v="10 a 49 colaboradores."/>
    <s v="SQL, Java, C#, C++, C"/>
    <s v="SQL, Java, C#, C++, C,"/>
    <n v="1"/>
    <n v="1"/>
    <n v="0"/>
    <n v="1"/>
    <n v="0"/>
    <n v="0"/>
    <n v="0"/>
    <n v="1"/>
    <n v="0"/>
    <n v="0"/>
    <n v="0"/>
    <n v="1"/>
    <n v="0"/>
    <n v="0"/>
    <n v="0"/>
    <n v="0"/>
    <n v="0"/>
    <n v="0"/>
    <n v="0"/>
    <n v="0"/>
    <n v="0"/>
    <n v="0"/>
    <n v="0"/>
    <n v="0"/>
    <n v="0"/>
    <n v="0"/>
    <n v="0"/>
    <n v="0"/>
    <n v="0"/>
    <n v="0"/>
    <n v="0"/>
    <n v="0"/>
    <m/>
    <s v="Usuário não identificou o erro de haver vunerabilidades que permitam injeção de SQL no código"/>
    <m/>
    <s v="Não"/>
    <m/>
    <s v="Não"/>
    <s v="Na faculdade ou algum curso que realizei."/>
    <n v="0"/>
    <n v="1"/>
    <n v="0"/>
    <s v="Utilização de firewalls de aplicativos web (WAF)., Monitoramento de logs."/>
    <n v="0"/>
    <n v="0"/>
    <n v="1"/>
    <n v="0"/>
    <n v="0"/>
    <n v="0"/>
    <n v="0"/>
    <n v="0"/>
    <n v="1"/>
    <n v="2"/>
    <x v="1"/>
  </r>
  <r>
    <x v="1"/>
    <m/>
    <s v="JavaScript, Java, PHP, C, VBA"/>
    <s v="JavaScript, Java, PHP, C, VBA,"/>
    <n v="0"/>
    <n v="1"/>
    <n v="0"/>
    <n v="0"/>
    <n v="0"/>
    <n v="0"/>
    <n v="1"/>
    <n v="1"/>
    <n v="0"/>
    <n v="0"/>
    <n v="0"/>
    <n v="0"/>
    <n v="1"/>
    <n v="0"/>
    <n v="0"/>
    <n v="0"/>
    <n v="0"/>
    <n v="0"/>
    <n v="0"/>
    <n v="0"/>
    <n v="0"/>
    <n v="0"/>
    <n v="0"/>
    <n v="1"/>
    <n v="0"/>
    <n v="0"/>
    <n v="0"/>
    <n v="0"/>
    <n v="0"/>
    <n v="0"/>
    <n v="0"/>
    <n v="0"/>
    <m/>
    <s v="Usuário não identificou o erro de haver vunerabilidades que permitam injeção de SQL no código"/>
    <m/>
    <s v="Não"/>
    <m/>
    <s v="Não"/>
    <m/>
    <n v="0"/>
    <n v="0"/>
    <n v="0"/>
    <m/>
    <n v="0"/>
    <n v="0"/>
    <n v="0"/>
    <n v="0"/>
    <n v="0"/>
    <n v="0"/>
    <n v="0"/>
    <n v="0"/>
    <n v="0"/>
    <n v="0"/>
    <x v="1"/>
  </r>
  <r>
    <x v="1"/>
    <s v="mais de 100 colaboradores."/>
    <s v="SQL, Java, Python, COBOL"/>
    <s v="SQL, Java, Python, COBOL,"/>
    <n v="1"/>
    <n v="1"/>
    <n v="1"/>
    <n v="0"/>
    <n v="0"/>
    <n v="0"/>
    <n v="0"/>
    <n v="0"/>
    <n v="0"/>
    <n v="0"/>
    <n v="1"/>
    <n v="0"/>
    <n v="0"/>
    <n v="0"/>
    <n v="0"/>
    <n v="0"/>
    <n v="0"/>
    <n v="0"/>
    <n v="0"/>
    <n v="0"/>
    <n v="0"/>
    <n v="0"/>
    <n v="0"/>
    <n v="0"/>
    <n v="0"/>
    <n v="0"/>
    <n v="0"/>
    <n v="0"/>
    <n v="0"/>
    <n v="0"/>
    <n v="0"/>
    <n v="0"/>
    <s v="O valor de user trás consigo a senha, então se tiver aceso a variavel, é possível descobrir a senha de qualquer user"/>
    <s v="Usuário não identificou o erro de haver vunerabilidades que permitam injeção de SQL no código"/>
    <m/>
    <s v="Não"/>
    <m/>
    <s v="Não"/>
    <m/>
    <n v="0"/>
    <n v="0"/>
    <n v="0"/>
    <m/>
    <n v="0"/>
    <n v="0"/>
    <n v="0"/>
    <n v="0"/>
    <n v="0"/>
    <n v="0"/>
    <n v="0"/>
    <n v="0"/>
    <n v="0"/>
    <n v="0"/>
    <x v="1"/>
  </r>
  <r>
    <x v="1"/>
    <m/>
    <s v="SQL, C#, COBOL"/>
    <s v="SQL, C#, COBOL,"/>
    <n v="1"/>
    <n v="0"/>
    <n v="0"/>
    <n v="1"/>
    <n v="0"/>
    <n v="0"/>
    <n v="0"/>
    <n v="0"/>
    <n v="0"/>
    <n v="0"/>
    <n v="1"/>
    <n v="0"/>
    <n v="0"/>
    <n v="0"/>
    <n v="0"/>
    <n v="0"/>
    <n v="0"/>
    <n v="0"/>
    <n v="0"/>
    <n v="0"/>
    <n v="0"/>
    <n v="0"/>
    <n v="0"/>
    <n v="0"/>
    <n v="0"/>
    <n v="0"/>
    <n v="0"/>
    <n v="0"/>
    <n v="0"/>
    <n v="0"/>
    <n v="0"/>
    <n v="0"/>
    <m/>
    <s v="Usuário não identificou o erro de haver vunerabilidades que permitam injeção de SQL no código"/>
    <m/>
    <s v="Não"/>
    <m/>
    <s v="Não"/>
    <m/>
    <n v="0"/>
    <n v="0"/>
    <n v="0"/>
    <m/>
    <n v="0"/>
    <n v="0"/>
    <n v="0"/>
    <n v="0"/>
    <n v="0"/>
    <n v="0"/>
    <n v="0"/>
    <n v="0"/>
    <n v="0"/>
    <n v="0"/>
    <x v="3"/>
  </r>
  <r>
    <x v="0"/>
    <s v="mais de 100 colaboradores."/>
    <s v="JavaScript, SQL, C#, Groovy"/>
    <s v="JavaScript, SQL, C#, Groovy,"/>
    <n v="1"/>
    <n v="0"/>
    <n v="0"/>
    <n v="1"/>
    <n v="0"/>
    <n v="0"/>
    <n v="1"/>
    <n v="0"/>
    <n v="0"/>
    <n v="0"/>
    <n v="0"/>
    <n v="0"/>
    <n v="0"/>
    <n v="0"/>
    <n v="0"/>
    <n v="0"/>
    <n v="0"/>
    <n v="0"/>
    <n v="0"/>
    <n v="0"/>
    <n v="0"/>
    <n v="0"/>
    <n v="0"/>
    <n v="0"/>
    <n v="0"/>
    <n v="0"/>
    <n v="0"/>
    <n v="0"/>
    <n v="0"/>
    <n v="0"/>
    <n v="0"/>
    <n v="0"/>
    <m/>
    <s v="Usuário não identificou o erro de haver vunerabilidades que permitam injeção de SQL no código"/>
    <m/>
    <s v="Não"/>
    <s v="Eu tenho uma suspeita que é uma vulnerabilidade de sistema, aonde a pessoa pode fazer um dumping do banco de dados da empresa , por uma simples caixa de texto em um formulário."/>
    <s v="Não"/>
    <s v="No trabalho."/>
    <n v="0"/>
    <n v="0"/>
    <n v="1"/>
    <s v="Utilização de gerenciador de senhas., Política de acesso mínimo necessário ao banco de dados., Utilização de firewalls de aplicativos web (WAF)."/>
    <n v="0"/>
    <n v="1"/>
    <n v="0"/>
    <n v="0"/>
    <n v="0"/>
    <n v="0"/>
    <n v="0"/>
    <n v="1"/>
    <n v="1"/>
    <n v="1"/>
    <x v="1"/>
  </r>
  <r>
    <x v="1"/>
    <m/>
    <s v="JavaScript, SQL, Python"/>
    <s v="JavaScript, SQL, Python,"/>
    <n v="1"/>
    <n v="0"/>
    <n v="1"/>
    <n v="0"/>
    <n v="0"/>
    <n v="0"/>
    <n v="1"/>
    <n v="0"/>
    <n v="0"/>
    <n v="0"/>
    <n v="0"/>
    <n v="0"/>
    <n v="0"/>
    <n v="0"/>
    <n v="0"/>
    <n v="0"/>
    <n v="0"/>
    <n v="0"/>
    <n v="0"/>
    <n v="0"/>
    <n v="0"/>
    <n v="0"/>
    <n v="0"/>
    <n v="0"/>
    <n v="0"/>
    <n v="0"/>
    <n v="0"/>
    <n v="0"/>
    <n v="0"/>
    <n v="0"/>
    <n v="0"/>
    <n v="0"/>
    <s v="Sou iniciante. Não dou conta disso ainda nao"/>
    <s v="Usuário não identificou o erro de haver vunerabilidades que permitam injeção de SQL no código"/>
    <s v="Sei nao"/>
    <s v="Não"/>
    <m/>
    <s v="Não"/>
    <m/>
    <n v="0"/>
    <n v="0"/>
    <n v="0"/>
    <m/>
    <n v="0"/>
    <n v="0"/>
    <n v="0"/>
    <n v="0"/>
    <n v="0"/>
    <n v="0"/>
    <n v="0"/>
    <n v="0"/>
    <n v="0"/>
    <n v="0"/>
    <x v="1"/>
  </r>
  <r>
    <x v="0"/>
    <s v="mais de 100 colaboradores."/>
    <s v="Python"/>
    <s v="Python,"/>
    <n v="0"/>
    <n v="0"/>
    <n v="1"/>
    <n v="0"/>
    <n v="0"/>
    <n v="0"/>
    <n v="0"/>
    <n v="0"/>
    <n v="0"/>
    <n v="0"/>
    <n v="0"/>
    <n v="0"/>
    <n v="0"/>
    <n v="0"/>
    <n v="0"/>
    <n v="0"/>
    <n v="0"/>
    <n v="0"/>
    <n v="0"/>
    <n v="0"/>
    <n v="0"/>
    <n v="0"/>
    <n v="0"/>
    <n v="0"/>
    <n v="0"/>
    <n v="0"/>
    <n v="0"/>
    <n v="0"/>
    <n v="0"/>
    <n v="0"/>
    <n v="0"/>
    <n v="0"/>
    <s v="O banco de dados possui a senha do usuario"/>
    <s v="Usuário não identificou o erro de haver vunerabilidades que permitam injeção de SQL no código"/>
    <m/>
    <s v="Não"/>
    <m/>
    <s v="Não"/>
    <s v="No trabalho."/>
    <n v="0"/>
    <n v="0"/>
    <n v="1"/>
    <s v="Validação e sanitização de entrada de dados., Utilização de procedimentos armazenados (stored procedures)., Monitoramento de logs."/>
    <n v="1"/>
    <n v="0"/>
    <n v="1"/>
    <n v="0"/>
    <n v="0"/>
    <n v="0"/>
    <n v="1"/>
    <n v="0"/>
    <n v="0"/>
    <n v="3"/>
    <x v="1"/>
  </r>
  <r>
    <x v="0"/>
    <s v="mais de 100 colaboradores."/>
    <s v="JavaScript, SQL, Python, PHP, ASP"/>
    <s v="JavaScript, SQL, Python, PHP, ASP,"/>
    <n v="1"/>
    <n v="0"/>
    <n v="1"/>
    <n v="0"/>
    <n v="0"/>
    <n v="0"/>
    <n v="1"/>
    <n v="0"/>
    <n v="0"/>
    <n v="1"/>
    <n v="0"/>
    <n v="0"/>
    <n v="1"/>
    <n v="0"/>
    <n v="0"/>
    <n v="0"/>
    <n v="0"/>
    <n v="0"/>
    <n v="0"/>
    <n v="0"/>
    <n v="0"/>
    <n v="0"/>
    <n v="0"/>
    <n v="0"/>
    <n v="0"/>
    <n v="0"/>
    <n v="0"/>
    <n v="0"/>
    <n v="0"/>
    <n v="0"/>
    <n v="0"/>
    <n v="0"/>
    <s v="Sim. Nenhuma criptografia de senha. "/>
    <s v="Usuário não identificou o erro de haver vunerabilidades que permitam injeção de SQL no código"/>
    <m/>
    <s v="Não"/>
    <s v="Sim. Método para executar SQL no sistema através de scapes nos inputs de sistema "/>
    <s v="Não"/>
    <s v="Na faculdade ou algum curso que realizei., No trabalho., Em estudos por conta própria."/>
    <n v="1"/>
    <n v="1"/>
    <n v="1"/>
    <s v="Validação e sanitização de entrada de dados., Utilização de instruções preparadas (prepared statements)., Política de acesso mínimo necessário ao banco de dados., Monitoramento de logs."/>
    <n v="1"/>
    <n v="1"/>
    <n v="1"/>
    <n v="1"/>
    <n v="0"/>
    <n v="0"/>
    <n v="0"/>
    <n v="0"/>
    <n v="0"/>
    <n v="4"/>
    <x v="0"/>
  </r>
  <r>
    <x v="0"/>
    <s v="mais de 100 colaboradores."/>
    <s v="JavaScript"/>
    <s v="JavaScript,"/>
    <n v="0"/>
    <n v="0"/>
    <n v="0"/>
    <n v="0"/>
    <n v="0"/>
    <n v="0"/>
    <n v="1"/>
    <n v="0"/>
    <n v="0"/>
    <n v="0"/>
    <n v="0"/>
    <n v="0"/>
    <n v="0"/>
    <n v="0"/>
    <n v="0"/>
    <n v="0"/>
    <n v="0"/>
    <n v="0"/>
    <n v="0"/>
    <n v="0"/>
    <n v="0"/>
    <n v="0"/>
    <n v="0"/>
    <n v="0"/>
    <n v="0"/>
    <n v="0"/>
    <n v="0"/>
    <n v="0"/>
    <n v="0"/>
    <n v="0"/>
    <n v="0"/>
    <n v="0"/>
    <m/>
    <s v="Usuário não identificou o erro de haver vunerabilidades que permitam injeção de SQL no código"/>
    <m/>
    <s v="Não"/>
    <m/>
    <s v="Não"/>
    <m/>
    <n v="0"/>
    <n v="0"/>
    <n v="0"/>
    <m/>
    <n v="0"/>
    <n v="0"/>
    <n v="0"/>
    <n v="0"/>
    <n v="0"/>
    <n v="0"/>
    <n v="0"/>
    <n v="0"/>
    <n v="0"/>
    <n v="0"/>
    <x v="1"/>
  </r>
  <r>
    <x v="1"/>
    <m/>
    <s v="JavaScript, SQL, Java, Python, C"/>
    <s v="JavaScript, SQL, Java, Python, C,"/>
    <n v="1"/>
    <n v="1"/>
    <n v="1"/>
    <n v="0"/>
    <n v="0"/>
    <n v="0"/>
    <n v="1"/>
    <n v="1"/>
    <n v="0"/>
    <n v="0"/>
    <n v="0"/>
    <n v="0"/>
    <n v="0"/>
    <n v="0"/>
    <n v="0"/>
    <n v="0"/>
    <n v="0"/>
    <n v="0"/>
    <n v="0"/>
    <n v="0"/>
    <n v="0"/>
    <n v="0"/>
    <n v="0"/>
    <n v="0"/>
    <n v="0"/>
    <n v="0"/>
    <n v="0"/>
    <n v="0"/>
    <n v="0"/>
    <n v="0"/>
    <n v="0"/>
    <n v="0"/>
    <m/>
    <s v="Usuário não identificou o erro de haver vunerabilidades que permitam injeção de SQL no código"/>
    <m/>
    <s v="Não"/>
    <m/>
    <s v="Não"/>
    <m/>
    <n v="0"/>
    <n v="0"/>
    <n v="0"/>
    <m/>
    <n v="0"/>
    <n v="0"/>
    <n v="0"/>
    <n v="0"/>
    <n v="0"/>
    <n v="0"/>
    <n v="0"/>
    <n v="0"/>
    <n v="0"/>
    <n v="0"/>
    <x v="1"/>
  </r>
  <r>
    <x v="1"/>
    <s v="mais de 100 colaboradores."/>
    <s v="JavaScript, SQL, Java, Python, C#, PHP, ASP"/>
    <s v="JavaScript, SQL, Java, Python, C#, PHP, ASP,"/>
    <n v="1"/>
    <n v="1"/>
    <n v="1"/>
    <n v="1"/>
    <n v="0"/>
    <n v="0"/>
    <n v="1"/>
    <n v="0"/>
    <n v="0"/>
    <n v="1"/>
    <n v="0"/>
    <n v="0"/>
    <n v="1"/>
    <n v="0"/>
    <n v="0"/>
    <n v="0"/>
    <n v="0"/>
    <n v="0"/>
    <n v="0"/>
    <n v="0"/>
    <n v="0"/>
    <n v="0"/>
    <n v="0"/>
    <n v="0"/>
    <n v="0"/>
    <n v="0"/>
    <n v="0"/>
    <n v="0"/>
    <n v="0"/>
    <n v="0"/>
    <n v="0"/>
    <n v="0"/>
    <s v="Sim, a query abre espaço para um ataque de sql injection"/>
    <s v="Identificou corretamente o erro."/>
    <m/>
    <s v="Não"/>
    <s v="Sim, SQL injection é um ataque feito por racker, sendo capaz de inserir novos parametros à consulta, feita com a finalidade de driblar a segurança do sistema e conseguir acesso não autorizado ou alterar resultados de uma consulta."/>
    <s v="Sim"/>
    <s v="Na faculdade ou algum curso que realizei., No trabalho., Em estudos por conta própria."/>
    <n v="1"/>
    <n v="1"/>
    <n v="1"/>
    <s v="Validação e sanitização de entrada de dados., Utilização de instruções preparadas (prepared statements)., Utilização de procedimentos armazenados (stored procedures)., Política de acesso mínimo necessário ao banco de dados., Utilização de firewalls de aplicativos web (WAF)."/>
    <n v="1"/>
    <n v="1"/>
    <n v="0"/>
    <n v="1"/>
    <n v="0"/>
    <n v="0"/>
    <n v="1"/>
    <n v="0"/>
    <n v="1"/>
    <n v="5"/>
    <x v="0"/>
  </r>
  <r>
    <x v="1"/>
    <s v="50 a 99 colaboradores."/>
    <s v="JavaScript, SQL, C#"/>
    <s v="JavaScript, SQL, C#,"/>
    <n v="1"/>
    <n v="0"/>
    <n v="0"/>
    <n v="1"/>
    <n v="0"/>
    <n v="0"/>
    <n v="1"/>
    <n v="0"/>
    <n v="0"/>
    <n v="0"/>
    <n v="0"/>
    <n v="0"/>
    <n v="0"/>
    <n v="0"/>
    <n v="0"/>
    <n v="0"/>
    <n v="0"/>
    <n v="0"/>
    <n v="0"/>
    <n v="0"/>
    <n v="0"/>
    <n v="0"/>
    <n v="0"/>
    <n v="0"/>
    <n v="0"/>
    <n v="0"/>
    <n v="0"/>
    <n v="0"/>
    <n v="0"/>
    <n v="0"/>
    <n v="0"/>
    <n v="0"/>
    <m/>
    <s v="Usuário não identificou o erro de haver vunerabilidades que permitam injeção de SQL no código"/>
    <m/>
    <s v="Não"/>
    <s v="É uma forma de tentar executar código não autorizado em bancos de dados, através de campos acessíveis na aplicação."/>
    <s v="Sim"/>
    <s v="Em estudos por conta própria."/>
    <n v="1"/>
    <n v="0"/>
    <n v="0"/>
    <s v="Validação e sanitização de entrada de dados., Utilização de procedimentos armazenados (stored procedures)., Política de acesso mínimo necessário ao banco de dados."/>
    <n v="1"/>
    <n v="1"/>
    <n v="0"/>
    <n v="0"/>
    <n v="0"/>
    <n v="0"/>
    <n v="1"/>
    <n v="0"/>
    <n v="0"/>
    <n v="3"/>
    <x v="1"/>
  </r>
  <r>
    <x v="1"/>
    <m/>
    <s v="JavaScript, Python"/>
    <s v="JavaScript, Python,"/>
    <n v="0"/>
    <n v="0"/>
    <n v="1"/>
    <n v="0"/>
    <n v="0"/>
    <n v="0"/>
    <n v="1"/>
    <n v="0"/>
    <n v="0"/>
    <n v="0"/>
    <n v="0"/>
    <n v="0"/>
    <n v="0"/>
    <n v="0"/>
    <n v="0"/>
    <n v="0"/>
    <n v="0"/>
    <n v="0"/>
    <n v="0"/>
    <n v="0"/>
    <n v="0"/>
    <n v="0"/>
    <n v="0"/>
    <n v="0"/>
    <n v="0"/>
    <n v="0"/>
    <n v="0"/>
    <n v="0"/>
    <n v="0"/>
    <n v="0"/>
    <n v="0"/>
    <n v="0"/>
    <m/>
    <s v="Usuário não identificou o erro de haver vunerabilidades que permitam injeção de SQL no código"/>
    <m/>
    <s v="Não"/>
    <m/>
    <s v="Não"/>
    <s v="Na faculdade ou algum curso que realizei."/>
    <n v="0"/>
    <n v="1"/>
    <n v="0"/>
    <m/>
    <n v="0"/>
    <n v="0"/>
    <n v="0"/>
    <n v="0"/>
    <n v="0"/>
    <n v="0"/>
    <n v="0"/>
    <n v="0"/>
    <n v="0"/>
    <n v="0"/>
    <x v="1"/>
  </r>
  <r>
    <x v="1"/>
    <m/>
    <s v="JavaScript, SQL, Java, Python, C#, C"/>
    <s v="JavaScript, SQL, Java, Python, C#, C,"/>
    <n v="1"/>
    <n v="1"/>
    <n v="1"/>
    <n v="1"/>
    <n v="0"/>
    <n v="0"/>
    <n v="1"/>
    <n v="1"/>
    <n v="0"/>
    <n v="0"/>
    <n v="0"/>
    <n v="0"/>
    <n v="0"/>
    <n v="0"/>
    <n v="0"/>
    <n v="0"/>
    <n v="0"/>
    <n v="0"/>
    <n v="0"/>
    <n v="0"/>
    <n v="0"/>
    <n v="0"/>
    <n v="0"/>
    <n v="0"/>
    <n v="0"/>
    <n v="0"/>
    <n v="0"/>
    <n v="0"/>
    <n v="0"/>
    <n v="0"/>
    <n v="0"/>
    <n v="0"/>
    <m/>
    <s v="Usuário não identificou o erro de haver vunerabilidades que permitam injeção de SQL no código"/>
    <m/>
    <s v="Não"/>
    <m/>
    <s v="Não"/>
    <m/>
    <n v="0"/>
    <n v="0"/>
    <n v="0"/>
    <m/>
    <n v="0"/>
    <n v="0"/>
    <n v="0"/>
    <n v="0"/>
    <n v="0"/>
    <n v="0"/>
    <n v="0"/>
    <n v="0"/>
    <n v="0"/>
    <n v="0"/>
    <x v="3"/>
  </r>
  <r>
    <x v="1"/>
    <m/>
    <s v="JavaScript, SQL, Python"/>
    <s v="JavaScript, SQL, Python,"/>
    <n v="1"/>
    <n v="0"/>
    <n v="1"/>
    <n v="0"/>
    <n v="0"/>
    <n v="0"/>
    <n v="1"/>
    <n v="0"/>
    <n v="0"/>
    <n v="0"/>
    <n v="0"/>
    <n v="0"/>
    <n v="0"/>
    <n v="0"/>
    <n v="0"/>
    <n v="0"/>
    <n v="0"/>
    <n v="0"/>
    <n v="0"/>
    <n v="0"/>
    <n v="0"/>
    <n v="0"/>
    <n v="0"/>
    <n v="0"/>
    <n v="0"/>
    <n v="0"/>
    <n v="0"/>
    <n v="0"/>
    <n v="0"/>
    <n v="0"/>
    <n v="0"/>
    <n v="0"/>
    <s v="Sim, há um problema significativo de segurança no trecho de código fornecido. Este código está vulnerável a ataques de injeção de SQL. No momento, o código constrói a consulta SQL diretamente incorporando os valores de &quot;username&quot; e &quot;password&quot;na string de consulta. Isso abre uma brecha para ataques de SQL injection."/>
    <s v="Identificou corretamente o erro."/>
    <s v="_x000a_O código fornecido está vulnerável a ataques de injeção de SQL, semelhante ao problema discutido no exemplo Python. O trecho de código constrói a consulta SQL diretamente incorporando os valores de username e password na string de consulta, o que pode permitir ataques de injeção de SQL._x000a__x000a_Um invasor pode explorar essa vulnerabilidade inserindo strings maliciosas como parte do username ou password. Por exemplo, se o usuário inserir ' OR '1'='1 como senha, a consulta SQL resultante será:_x000a__x000a_sql_x000a_Copy code_x000a_SELECT * FROM users WHERE username = 'algum-usuario' AND password = '' OR '1'='1'_x000a_Isso também levará a uma correspondência positiva, concedendo acesso indevido."/>
    <s v="Sim"/>
    <s v="Sim._x000a__x000a_Injeção de SQL é uma técnica de ataque na qual um invasor insere código SQL malicioso em uma consulta, geralmente por meio de campos de entrada de dados de um aplicativo, como formulários web ou parâmetros de URL. O objetivo é enganar o sistema para que execute comandos SQL não intencionais._x000a__x000a_Por exemplo, se um aplicativo não valida corretamente a entrada do usuário e constrói consultas SQL concatenando strings, um invasor pode inserir código SQL adicional para manipular o comportamento da consulta. Isso pode levar a ações não autorizadas, como leitura, modificação ou exclusão de dados no banco de dados."/>
    <s v="Sim"/>
    <s v="Em estudos por conta própria."/>
    <n v="1"/>
    <n v="0"/>
    <n v="0"/>
    <s v="Validação e sanitização de entrada de dados., Utilização de instruções preparadas (prepared statements)., Utilização de procedimentos armazenados (stored procedures)., Política de acesso mínimo necessário ao banco de dados., Utilização de listas brancas (whitelisting)., Utilização de firewalls de aplicativos web (WAF)., Monitoramento de logs."/>
    <n v="1"/>
    <n v="1"/>
    <n v="1"/>
    <n v="1"/>
    <n v="0"/>
    <n v="1"/>
    <n v="1"/>
    <n v="0"/>
    <n v="1"/>
    <n v="7"/>
    <x v="2"/>
  </r>
  <r>
    <x v="1"/>
    <s v="mais de 100 colaboradores."/>
    <s v="SQL"/>
    <s v="SQL,"/>
    <n v="1"/>
    <n v="0"/>
    <n v="0"/>
    <n v="0"/>
    <n v="0"/>
    <n v="0"/>
    <n v="0"/>
    <n v="0"/>
    <n v="0"/>
    <n v="0"/>
    <n v="0"/>
    <n v="0"/>
    <n v="0"/>
    <n v="0"/>
    <n v="0"/>
    <n v="0"/>
    <n v="0"/>
    <n v="0"/>
    <n v="0"/>
    <n v="0"/>
    <n v="0"/>
    <n v="0"/>
    <n v="0"/>
    <n v="0"/>
    <n v="0"/>
    <n v="0"/>
    <n v="0"/>
    <n v="0"/>
    <n v="0"/>
    <n v="0"/>
    <n v="0"/>
    <n v="0"/>
    <m/>
    <s v="Usuário não identificou o erro de haver vunerabilidades que permitam injeção de SQL no código"/>
    <m/>
    <s v="Não"/>
    <m/>
    <s v="Não"/>
    <m/>
    <n v="0"/>
    <n v="0"/>
    <n v="0"/>
    <m/>
    <n v="0"/>
    <n v="0"/>
    <n v="0"/>
    <n v="0"/>
    <n v="0"/>
    <n v="0"/>
    <n v="0"/>
    <n v="0"/>
    <n v="0"/>
    <n v="0"/>
    <x v="1"/>
  </r>
  <r>
    <x v="1"/>
    <s v="50 a 99 colaboradores."/>
    <s v="JavaScript, Java, Python, C#, C"/>
    <s v="JavaScript, Java, Python, C#, C,"/>
    <n v="0"/>
    <n v="1"/>
    <n v="1"/>
    <n v="1"/>
    <n v="0"/>
    <n v="0"/>
    <n v="1"/>
    <n v="1"/>
    <n v="0"/>
    <n v="0"/>
    <n v="0"/>
    <n v="0"/>
    <n v="0"/>
    <n v="0"/>
    <n v="0"/>
    <n v="0"/>
    <n v="0"/>
    <n v="0"/>
    <n v="0"/>
    <n v="0"/>
    <n v="0"/>
    <n v="0"/>
    <n v="0"/>
    <n v="0"/>
    <n v="0"/>
    <n v="0"/>
    <n v="0"/>
    <n v="0"/>
    <n v="0"/>
    <n v="0"/>
    <n v="0"/>
    <n v="0"/>
    <s v="nao"/>
    <s v="Usuário não identificou o erro de haver vunerabilidades que permitam injeção de SQL no código"/>
    <m/>
    <s v="Não"/>
    <m/>
    <s v="Não"/>
    <s v="Na faculdade ou algum curso que realizei."/>
    <n v="0"/>
    <n v="1"/>
    <n v="0"/>
    <m/>
    <n v="0"/>
    <n v="0"/>
    <n v="0"/>
    <n v="0"/>
    <n v="0"/>
    <n v="0"/>
    <n v="0"/>
    <n v="0"/>
    <n v="0"/>
    <n v="0"/>
    <x v="1"/>
  </r>
  <r>
    <x v="1"/>
    <m/>
    <s v="SQL, Java, Python, C, C"/>
    <s v="SQL, Java, Python, C, C,"/>
    <n v="1"/>
    <n v="1"/>
    <n v="1"/>
    <n v="0"/>
    <n v="0"/>
    <n v="0"/>
    <n v="0"/>
    <n v="1"/>
    <n v="0"/>
    <n v="0"/>
    <n v="0"/>
    <n v="0"/>
    <n v="0"/>
    <n v="0"/>
    <n v="0"/>
    <n v="0"/>
    <n v="0"/>
    <n v="0"/>
    <n v="0"/>
    <n v="0"/>
    <n v="0"/>
    <n v="0"/>
    <n v="0"/>
    <n v="0"/>
    <n v="0"/>
    <n v="0"/>
    <n v="0"/>
    <n v="0"/>
    <n v="0"/>
    <n v="0"/>
    <n v="0"/>
    <n v="0"/>
    <m/>
    <s v="Usuário não identificou o erro de haver vunerabilidades que permitam injeção de SQL no código"/>
    <m/>
    <s v="Não"/>
    <m/>
    <s v="Não"/>
    <s v="Na faculdade ou algum curso que realizei."/>
    <n v="0"/>
    <n v="1"/>
    <n v="0"/>
    <m/>
    <n v="0"/>
    <n v="0"/>
    <n v="0"/>
    <n v="0"/>
    <n v="0"/>
    <n v="0"/>
    <n v="0"/>
    <n v="0"/>
    <n v="0"/>
    <n v="0"/>
    <x v="0"/>
  </r>
  <r>
    <x v="1"/>
    <s v="10 a 49 colaboradores."/>
    <s v="JavaScript, Python"/>
    <s v="JavaScript, Python,"/>
    <n v="0"/>
    <n v="0"/>
    <n v="1"/>
    <n v="0"/>
    <n v="0"/>
    <n v="0"/>
    <n v="1"/>
    <n v="0"/>
    <n v="0"/>
    <n v="0"/>
    <n v="0"/>
    <n v="0"/>
    <n v="0"/>
    <n v="0"/>
    <n v="0"/>
    <n v="0"/>
    <n v="0"/>
    <n v="0"/>
    <n v="0"/>
    <n v="0"/>
    <n v="0"/>
    <n v="0"/>
    <n v="0"/>
    <n v="0"/>
    <n v="0"/>
    <n v="0"/>
    <n v="0"/>
    <n v="0"/>
    <n v="0"/>
    <n v="0"/>
    <n v="0"/>
    <n v="0"/>
    <m/>
    <s v="Usuário não identificou o erro de haver vunerabilidades que permitam injeção de SQL no código"/>
    <m/>
    <s v="Não"/>
    <m/>
    <s v="Não"/>
    <m/>
    <n v="0"/>
    <n v="0"/>
    <n v="0"/>
    <m/>
    <n v="0"/>
    <n v="0"/>
    <n v="0"/>
    <n v="0"/>
    <n v="0"/>
    <n v="0"/>
    <n v="0"/>
    <n v="0"/>
    <n v="0"/>
    <n v="0"/>
    <x v="1"/>
  </r>
  <r>
    <x v="1"/>
    <s v="10 a 49 colaboradores."/>
    <s v="SQL"/>
    <s v="SQL,"/>
    <n v="1"/>
    <n v="0"/>
    <n v="0"/>
    <n v="0"/>
    <n v="0"/>
    <n v="0"/>
    <n v="0"/>
    <n v="0"/>
    <n v="0"/>
    <n v="0"/>
    <n v="0"/>
    <n v="0"/>
    <n v="0"/>
    <n v="0"/>
    <n v="0"/>
    <n v="0"/>
    <n v="0"/>
    <n v="0"/>
    <n v="0"/>
    <n v="0"/>
    <n v="0"/>
    <n v="0"/>
    <n v="0"/>
    <n v="0"/>
    <n v="0"/>
    <n v="0"/>
    <n v="0"/>
    <n v="0"/>
    <n v="0"/>
    <n v="0"/>
    <n v="0"/>
    <n v="0"/>
    <m/>
    <s v="Usuário não identificou o erro de haver vunerabilidades que permitam injeção de SQL no código"/>
    <m/>
    <s v="Não"/>
    <m/>
    <s v="Não"/>
    <m/>
    <n v="0"/>
    <n v="0"/>
    <n v="0"/>
    <m/>
    <n v="0"/>
    <n v="0"/>
    <n v="0"/>
    <n v="0"/>
    <n v="0"/>
    <n v="0"/>
    <n v="0"/>
    <n v="0"/>
    <n v="0"/>
    <n v="0"/>
    <x v="3"/>
  </r>
  <r>
    <x v="1"/>
    <s v="50 a 99 colaboradores."/>
    <s v="Java"/>
    <s v="Java,"/>
    <n v="0"/>
    <n v="1"/>
    <n v="0"/>
    <n v="0"/>
    <n v="0"/>
    <n v="0"/>
    <n v="0"/>
    <n v="0"/>
    <n v="0"/>
    <n v="0"/>
    <n v="0"/>
    <n v="0"/>
    <n v="0"/>
    <n v="0"/>
    <n v="0"/>
    <n v="0"/>
    <n v="0"/>
    <n v="0"/>
    <n v="0"/>
    <n v="0"/>
    <n v="0"/>
    <n v="0"/>
    <n v="0"/>
    <n v="0"/>
    <n v="0"/>
    <n v="0"/>
    <n v="0"/>
    <n v="0"/>
    <n v="0"/>
    <n v="0"/>
    <n v="0"/>
    <n v="0"/>
    <s v="Não sei dizer"/>
    <s v="Usuário não identificou o erro de haver vunerabilidades que permitam injeção de SQL no código"/>
    <s v="Não sei dizer "/>
    <s v="Não"/>
    <m/>
    <s v="Não"/>
    <m/>
    <n v="0"/>
    <n v="0"/>
    <n v="0"/>
    <m/>
    <n v="0"/>
    <n v="0"/>
    <n v="0"/>
    <n v="0"/>
    <n v="0"/>
    <n v="0"/>
    <n v="0"/>
    <n v="0"/>
    <n v="0"/>
    <n v="0"/>
    <x v="1"/>
  </r>
  <r>
    <x v="1"/>
    <m/>
    <s v="SQL, Java, C"/>
    <s v="SQL, Java, C,"/>
    <n v="1"/>
    <n v="1"/>
    <n v="0"/>
    <n v="0"/>
    <n v="0"/>
    <n v="0"/>
    <n v="0"/>
    <n v="1"/>
    <n v="0"/>
    <n v="0"/>
    <n v="0"/>
    <n v="0"/>
    <n v="0"/>
    <n v="0"/>
    <n v="0"/>
    <n v="0"/>
    <n v="0"/>
    <n v="0"/>
    <n v="0"/>
    <n v="0"/>
    <n v="0"/>
    <n v="0"/>
    <n v="0"/>
    <n v="0"/>
    <n v="0"/>
    <n v="0"/>
    <n v="0"/>
    <n v="0"/>
    <n v="0"/>
    <n v="0"/>
    <n v="0"/>
    <n v="0"/>
    <s v="sim, na injeção de sql"/>
    <s v="Identificou corretamente o erro."/>
    <s v="sim, na injeção do sql"/>
    <s v="Sim"/>
    <s v="são vulnerabilidades de segurança onde são inseridas instruções sql"/>
    <s v="Não"/>
    <s v="Em estudos por conta própria."/>
    <n v="1"/>
    <n v="0"/>
    <n v="0"/>
    <s v="Validação e sanitização de entrada de dados., Política de acesso mínimo necessário ao banco de dados., Utilização de firewalls de aplicativos web (WAF)., Monitoramento de logs."/>
    <n v="1"/>
    <n v="1"/>
    <n v="1"/>
    <n v="0"/>
    <n v="0"/>
    <n v="0"/>
    <n v="0"/>
    <n v="0"/>
    <n v="1"/>
    <n v="4"/>
    <x v="1"/>
  </r>
  <r>
    <x v="1"/>
    <m/>
    <s v="JavaScript, SQL, Java, Python, C#, PHP, C++, C"/>
    <s v="JavaScript, SQL, Java, Python, C#, PHP, C++, C,"/>
    <n v="1"/>
    <n v="1"/>
    <n v="1"/>
    <n v="1"/>
    <n v="0"/>
    <n v="0"/>
    <n v="1"/>
    <n v="1"/>
    <n v="0"/>
    <n v="0"/>
    <n v="0"/>
    <n v="1"/>
    <n v="1"/>
    <n v="0"/>
    <n v="0"/>
    <n v="0"/>
    <n v="0"/>
    <n v="0"/>
    <n v="0"/>
    <n v="0"/>
    <n v="0"/>
    <n v="0"/>
    <n v="0"/>
    <n v="0"/>
    <n v="0"/>
    <n v="0"/>
    <n v="0"/>
    <n v="0"/>
    <n v="0"/>
    <n v="0"/>
    <n v="0"/>
    <n v="0"/>
    <m/>
    <s v="Usuário não identificou o erro de haver vunerabilidades que permitam injeção de SQL no código"/>
    <m/>
    <s v="Não"/>
    <m/>
    <s v="Não"/>
    <s v="Na faculdade ou algum curso que realizei."/>
    <n v="0"/>
    <n v="1"/>
    <n v="0"/>
    <s v="Utilização de instruções preparadas (prepared statements)., Monitoramento de logs."/>
    <n v="0"/>
    <n v="0"/>
    <n v="1"/>
    <n v="1"/>
    <n v="0"/>
    <n v="0"/>
    <n v="0"/>
    <n v="0"/>
    <n v="0"/>
    <n v="2"/>
    <x v="1"/>
  </r>
  <r>
    <x v="0"/>
    <s v="até 9 colaboradores."/>
    <s v="JavaScript, SQL, Java, C#, C"/>
    <s v="JavaScript, SQL, Java, C#, C,"/>
    <n v="1"/>
    <n v="1"/>
    <n v="0"/>
    <n v="1"/>
    <n v="0"/>
    <n v="0"/>
    <n v="1"/>
    <n v="1"/>
    <n v="0"/>
    <n v="0"/>
    <n v="0"/>
    <n v="0"/>
    <n v="0"/>
    <n v="0"/>
    <n v="0"/>
    <n v="0"/>
    <n v="0"/>
    <n v="0"/>
    <n v="0"/>
    <n v="0"/>
    <n v="0"/>
    <n v="0"/>
    <n v="0"/>
    <n v="0"/>
    <n v="0"/>
    <n v="0"/>
    <n v="0"/>
    <n v="0"/>
    <n v="0"/>
    <n v="0"/>
    <n v="0"/>
    <n v="0"/>
    <m/>
    <s v="Usuário não identificou o erro de haver vunerabilidades que permitam injeção de SQL no código"/>
    <s v="  String query = &quot;SELECT * FROM users WHERE username = '&quot; + username + &quot;' AND password = '&quot; + password + &quot;'&quot;; esta concatenando os valores diretamente tornando o vulneravel"/>
    <s v="Sim"/>
    <s v="a pergunta anterior é um bom exemplo de como sofrer um injeção"/>
    <s v="Sim"/>
    <s v="Na faculdade ou algum curso que realizei., Em estudos por conta própria."/>
    <n v="1"/>
    <n v="1"/>
    <n v="0"/>
    <s v="Utilização de instruções preparadas (prepared statements)."/>
    <n v="0"/>
    <n v="0"/>
    <n v="0"/>
    <n v="1"/>
    <n v="0"/>
    <n v="0"/>
    <n v="0"/>
    <n v="0"/>
    <n v="0"/>
    <n v="1"/>
    <x v="0"/>
  </r>
  <r>
    <x v="0"/>
    <s v="10 a 49 colaboradores."/>
    <s v="JavaScript, SQL, Python, ASP, COBOL"/>
    <s v="JavaScript, SQL, Python, ASP, COBOL,"/>
    <n v="1"/>
    <n v="0"/>
    <n v="1"/>
    <n v="0"/>
    <n v="0"/>
    <n v="0"/>
    <n v="1"/>
    <n v="0"/>
    <n v="0"/>
    <n v="1"/>
    <n v="1"/>
    <n v="0"/>
    <n v="0"/>
    <n v="0"/>
    <n v="0"/>
    <n v="0"/>
    <n v="0"/>
    <n v="0"/>
    <n v="0"/>
    <n v="0"/>
    <n v="0"/>
    <n v="0"/>
    <n v="0"/>
    <n v="0"/>
    <n v="0"/>
    <n v="0"/>
    <n v="0"/>
    <n v="0"/>
    <n v="0"/>
    <n v="0"/>
    <n v="0"/>
    <n v="0"/>
    <s v="Não está sanitizado corretamente, dá para fazer injeção de sql."/>
    <s v="Identificou corretamente o erro."/>
    <s v="Não está sanitizado corretamente, dá para fazer injeção de sql."/>
    <s v="Sim"/>
    <s v="Sim, quando um código não sanitiza os campos corretamente e deixa vulnerável a inserir códigos de sql que não foram planejados pelo programador."/>
    <s v="Sim"/>
    <s v="Em estudos por conta própria."/>
    <n v="1"/>
    <n v="0"/>
    <n v="0"/>
    <s v="Validação e sanitização de entrada de dados., Utilização de instruções preparadas (prepared statements)., Utilização de procedimentos armazenados (stored procedures)., Política de acesso mínimo necessário ao banco de dados., Utilização de listas brancas (whitelisting)., Utilização de firewalls de aplicativos web (WAF)., Monitoramento de logs."/>
    <n v="1"/>
    <n v="1"/>
    <n v="1"/>
    <n v="1"/>
    <n v="0"/>
    <n v="1"/>
    <n v="1"/>
    <n v="0"/>
    <n v="1"/>
    <n v="7"/>
    <x v="2"/>
  </r>
  <r>
    <x v="2"/>
    <m/>
    <m/>
    <m/>
    <m/>
    <m/>
    <m/>
    <m/>
    <m/>
    <m/>
    <m/>
    <m/>
    <m/>
    <m/>
    <m/>
    <m/>
    <m/>
    <m/>
    <m/>
    <m/>
    <m/>
    <m/>
    <m/>
    <m/>
    <m/>
    <m/>
    <m/>
    <m/>
    <m/>
    <m/>
    <m/>
    <m/>
    <m/>
    <m/>
    <m/>
    <m/>
    <m/>
    <m/>
    <m/>
    <m/>
    <m/>
    <m/>
    <m/>
    <m/>
    <m/>
    <m/>
    <m/>
    <m/>
    <m/>
    <m/>
    <m/>
    <m/>
    <m/>
    <m/>
    <m/>
    <m/>
    <m/>
    <x v="3"/>
  </r>
  <r>
    <x v="2"/>
    <m/>
    <m/>
    <m/>
    <m/>
    <m/>
    <m/>
    <m/>
    <m/>
    <m/>
    <m/>
    <m/>
    <m/>
    <m/>
    <m/>
    <m/>
    <m/>
    <m/>
    <m/>
    <m/>
    <m/>
    <m/>
    <m/>
    <m/>
    <m/>
    <m/>
    <m/>
    <m/>
    <m/>
    <m/>
    <m/>
    <m/>
    <m/>
    <m/>
    <m/>
    <m/>
    <m/>
    <m/>
    <m/>
    <m/>
    <m/>
    <m/>
    <m/>
    <m/>
    <m/>
    <m/>
    <m/>
    <m/>
    <m/>
    <m/>
    <m/>
    <m/>
    <m/>
    <m/>
    <m/>
    <m/>
    <m/>
    <x v="3"/>
  </r>
</pivotCacheRecords>
</file>

<file path=xl/pivotCache/pivotCacheRecords4.xml><?xml version="1.0" encoding="utf-8"?>
<pivotCacheRecords xmlns="http://schemas.openxmlformats.org/spreadsheetml/2006/main" xmlns:r="http://schemas.openxmlformats.org/officeDocument/2006/relationships" count="102">
  <r>
    <x v="0"/>
    <n v="1"/>
    <n v="1"/>
    <n v="0"/>
    <n v="0"/>
    <n v="0"/>
    <n v="0"/>
    <n v="0"/>
    <n v="0"/>
    <n v="0"/>
    <n v="0"/>
    <n v="0"/>
    <n v="0"/>
    <n v="0"/>
    <n v="0"/>
    <n v="0"/>
    <n v="0"/>
    <n v="0"/>
    <n v="0"/>
    <n v="0"/>
    <n v="0"/>
    <n v="0"/>
    <n v="0"/>
    <n v="0"/>
    <n v="0"/>
    <n v="0"/>
    <n v="0"/>
    <n v="0"/>
    <n v="0"/>
    <n v="0"/>
    <n v="0"/>
    <s v="A query sql não tratada podendo executar outros códigos com manipulação de string"/>
    <s v="Identificou corretamente o erro."/>
    <s v="Sem tratar usuario e senha, é possivel passar codigo sql pra ser executado"/>
    <x v="0"/>
  </r>
  <r>
    <x v="1"/>
    <n v="1"/>
    <n v="0"/>
    <n v="1"/>
    <n v="0"/>
    <n v="0"/>
    <n v="0"/>
    <n v="0"/>
    <n v="0"/>
    <n v="0"/>
    <n v="0"/>
    <n v="0"/>
    <n v="0"/>
    <n v="0"/>
    <n v="0"/>
    <n v="0"/>
    <n v="0"/>
    <n v="0"/>
    <n v="0"/>
    <n v="0"/>
    <n v="0"/>
    <n v="0"/>
    <n v="0"/>
    <n v="0"/>
    <n v="0"/>
    <n v="0"/>
    <n v="0"/>
    <n v="0"/>
    <n v="0"/>
    <n v="0"/>
    <n v="0"/>
    <m/>
    <s v="Usuário não identificou o erro de haver vunerabilidades que permitam injeção de SQL no código"/>
    <m/>
    <x v="1"/>
  </r>
  <r>
    <x v="1"/>
    <n v="0"/>
    <n v="0"/>
    <n v="0"/>
    <n v="1"/>
    <n v="0"/>
    <n v="0"/>
    <n v="0"/>
    <n v="0"/>
    <n v="0"/>
    <n v="0"/>
    <n v="0"/>
    <n v="0"/>
    <n v="0"/>
    <n v="0"/>
    <n v="0"/>
    <n v="0"/>
    <n v="0"/>
    <n v="0"/>
    <n v="0"/>
    <n v="0"/>
    <n v="0"/>
    <n v="0"/>
    <n v="0"/>
    <n v="0"/>
    <n v="0"/>
    <n v="0"/>
    <n v="0"/>
    <n v="0"/>
    <n v="0"/>
    <n v="0"/>
    <s v="Password não deveria sair por aí por texto na aplicação e não sei como tá esta conexão de banco aí. "/>
    <s v="Usuário não identificou o erro de haver vunerabilidades que permitam injeção de SQL no código"/>
    <s v="Poxa fora o que foi citado, "/>
    <x v="1"/>
  </r>
  <r>
    <x v="1"/>
    <n v="1"/>
    <n v="0"/>
    <n v="0"/>
    <n v="0"/>
    <n v="1"/>
    <n v="0"/>
    <n v="0"/>
    <n v="0"/>
    <n v="0"/>
    <n v="0"/>
    <n v="0"/>
    <n v="0"/>
    <n v="0"/>
    <n v="0"/>
    <n v="0"/>
    <n v="0"/>
    <n v="0"/>
    <n v="0"/>
    <n v="0"/>
    <n v="0"/>
    <n v="0"/>
    <n v="0"/>
    <n v="0"/>
    <n v="0"/>
    <n v="0"/>
    <n v="0"/>
    <n v="0"/>
    <n v="0"/>
    <n v="0"/>
    <n v="0"/>
    <s v="Possibilidade de SQLInjection nos campos de usuario e senha. Não existe validação de quantidade de tentativas, portanto um brute force provavelmente passaria."/>
    <s v="Identificou corretamente o erro."/>
    <m/>
    <x v="1"/>
  </r>
  <r>
    <x v="0"/>
    <n v="1"/>
    <n v="0"/>
    <n v="0"/>
    <n v="0"/>
    <n v="1"/>
    <n v="1"/>
    <n v="1"/>
    <n v="0"/>
    <n v="0"/>
    <n v="0"/>
    <n v="0"/>
    <n v="0"/>
    <n v="0"/>
    <n v="0"/>
    <n v="0"/>
    <n v="0"/>
    <n v="0"/>
    <n v="0"/>
    <n v="0"/>
    <n v="0"/>
    <n v="0"/>
    <n v="0"/>
    <n v="0"/>
    <n v="0"/>
    <n v="0"/>
    <n v="0"/>
    <n v="0"/>
    <n v="0"/>
    <n v="0"/>
    <n v="0"/>
    <s v="Vulnerável ao SQL Injection."/>
    <s v="Identificou corretamente o erro."/>
    <s v="Vulnerável ao SQL Injection."/>
    <x v="0"/>
  </r>
  <r>
    <x v="0"/>
    <n v="1"/>
    <n v="1"/>
    <n v="0"/>
    <n v="0"/>
    <n v="0"/>
    <n v="1"/>
    <n v="0"/>
    <n v="1"/>
    <n v="0"/>
    <n v="0"/>
    <n v="0"/>
    <n v="0"/>
    <n v="0"/>
    <n v="0"/>
    <n v="0"/>
    <n v="0"/>
    <n v="0"/>
    <n v="0"/>
    <n v="0"/>
    <n v="0"/>
    <n v="0"/>
    <n v="0"/>
    <n v="0"/>
    <n v="0"/>
    <n v="0"/>
    <n v="0"/>
    <n v="0"/>
    <n v="0"/>
    <n v="0"/>
    <n v="0"/>
    <s v="Sql injection"/>
    <s v="Identificou corretamente o erro."/>
    <s v="Sql injection"/>
    <x v="0"/>
  </r>
  <r>
    <x v="1"/>
    <n v="1"/>
    <n v="0"/>
    <n v="0"/>
    <n v="0"/>
    <n v="1"/>
    <n v="1"/>
    <n v="0"/>
    <n v="0"/>
    <n v="1"/>
    <n v="0"/>
    <n v="0"/>
    <n v="0"/>
    <n v="0"/>
    <n v="0"/>
    <n v="0"/>
    <n v="0"/>
    <n v="0"/>
    <n v="0"/>
    <n v="0"/>
    <n v="0"/>
    <n v="0"/>
    <n v="0"/>
    <n v="0"/>
    <n v="0"/>
    <n v="0"/>
    <n v="0"/>
    <n v="0"/>
    <n v="0"/>
    <n v="0"/>
    <n v="0"/>
    <m/>
    <s v="Usuário não identificou o erro de haver vunerabilidades que permitam injeção de SQL no código"/>
    <m/>
    <x v="1"/>
  </r>
  <r>
    <x v="1"/>
    <n v="1"/>
    <n v="0"/>
    <n v="0"/>
    <n v="0"/>
    <n v="0"/>
    <n v="1"/>
    <n v="0"/>
    <n v="0"/>
    <n v="0"/>
    <n v="1"/>
    <n v="0"/>
    <n v="0"/>
    <n v="0"/>
    <n v="0"/>
    <n v="0"/>
    <n v="0"/>
    <n v="0"/>
    <n v="0"/>
    <n v="0"/>
    <n v="0"/>
    <n v="0"/>
    <n v="0"/>
    <n v="0"/>
    <n v="0"/>
    <n v="0"/>
    <n v="0"/>
    <n v="0"/>
    <n v="0"/>
    <n v="0"/>
    <n v="0"/>
    <m/>
    <s v="Usuário não identificou o erro de haver vunerabilidades que permitam injeção de SQL no código"/>
    <m/>
    <x v="1"/>
  </r>
  <r>
    <x v="0"/>
    <n v="0"/>
    <n v="0"/>
    <n v="0"/>
    <n v="0"/>
    <n v="1"/>
    <n v="0"/>
    <n v="0"/>
    <n v="0"/>
    <n v="0"/>
    <n v="0"/>
    <n v="0"/>
    <n v="0"/>
    <n v="0"/>
    <n v="0"/>
    <n v="0"/>
    <n v="0"/>
    <n v="0"/>
    <n v="0"/>
    <n v="0"/>
    <n v="0"/>
    <n v="0"/>
    <n v="0"/>
    <n v="0"/>
    <n v="0"/>
    <n v="0"/>
    <n v="0"/>
    <n v="0"/>
    <n v="0"/>
    <n v="0"/>
    <n v="0"/>
    <s v="Não "/>
    <s v="Usuário não identificou o erro de haver vunerabilidades que permitam injeção de SQL no código"/>
    <s v="Nao"/>
    <x v="1"/>
  </r>
  <r>
    <x v="0"/>
    <n v="0"/>
    <n v="1"/>
    <n v="0"/>
    <n v="0"/>
    <n v="1"/>
    <n v="1"/>
    <n v="0"/>
    <n v="0"/>
    <n v="0"/>
    <n v="0"/>
    <n v="0"/>
    <n v="0"/>
    <n v="0"/>
    <n v="0"/>
    <n v="0"/>
    <n v="0"/>
    <n v="0"/>
    <n v="0"/>
    <n v="0"/>
    <n v="0"/>
    <n v="0"/>
    <n v="0"/>
    <n v="0"/>
    <n v="0"/>
    <n v="0"/>
    <n v="0"/>
    <n v="0"/>
    <n v="0"/>
    <n v="0"/>
    <n v="0"/>
    <s v="Não tem validação nos parâmetros _x000a_&quot;username&quot; e &quot;password&quot; da entrada do usuário ficando suscetível ao SQL Injection."/>
    <s v="Identificou corretamente o erro."/>
    <s v="Mesma coisa que o item anterior"/>
    <x v="0"/>
  </r>
  <r>
    <x v="0"/>
    <n v="1"/>
    <n v="1"/>
    <n v="0"/>
    <n v="0"/>
    <n v="1"/>
    <n v="1"/>
    <n v="0"/>
    <n v="0"/>
    <n v="1"/>
    <n v="0"/>
    <n v="1"/>
    <n v="0"/>
    <n v="0"/>
    <n v="0"/>
    <n v="0"/>
    <n v="0"/>
    <n v="0"/>
    <n v="0"/>
    <n v="0"/>
    <n v="0"/>
    <n v="0"/>
    <n v="0"/>
    <n v="0"/>
    <n v="0"/>
    <n v="0"/>
    <n v="0"/>
    <n v="0"/>
    <n v="0"/>
    <n v="0"/>
    <n v="0"/>
    <m/>
    <s v="Usuário não identificou o erro de haver vunerabilidades que permitam injeção de SQL no código"/>
    <s v="Não consegui"/>
    <x v="1"/>
  </r>
  <r>
    <x v="0"/>
    <n v="0"/>
    <n v="0"/>
    <n v="0"/>
    <n v="0"/>
    <n v="1"/>
    <n v="0"/>
    <n v="0"/>
    <n v="0"/>
    <n v="0"/>
    <n v="0"/>
    <n v="0"/>
    <n v="0"/>
    <n v="0"/>
    <n v="0"/>
    <n v="0"/>
    <n v="0"/>
    <n v="0"/>
    <n v="0"/>
    <n v="0"/>
    <n v="0"/>
    <n v="0"/>
    <n v="0"/>
    <n v="0"/>
    <n v="0"/>
    <n v="0"/>
    <n v="0"/>
    <n v="0"/>
    <n v="0"/>
    <n v="0"/>
    <n v="0"/>
    <m/>
    <s v="Usuário não identificou o erro de haver vunerabilidades que permitam injeção de SQL no código"/>
    <s v="Não há sanitização dos dados de entrada"/>
    <x v="0"/>
  </r>
  <r>
    <x v="0"/>
    <n v="1"/>
    <n v="1"/>
    <n v="0"/>
    <n v="0"/>
    <n v="1"/>
    <n v="1"/>
    <n v="0"/>
    <n v="0"/>
    <n v="0"/>
    <n v="0"/>
    <n v="0"/>
    <n v="0"/>
    <n v="0"/>
    <n v="0"/>
    <n v="0"/>
    <n v="0"/>
    <n v="0"/>
    <n v="0"/>
    <n v="0"/>
    <n v="0"/>
    <n v="0"/>
    <n v="0"/>
    <n v="0"/>
    <n v="0"/>
    <n v="0"/>
    <n v="0"/>
    <n v="0"/>
    <n v="0"/>
    <n v="0"/>
    <n v="0"/>
    <s v="Sim, interpolação do texto submetido em uma consulta SQL, sem realizar nenhum tratamento "/>
    <s v="Identificou corretamente o erro."/>
    <s v="Sim, interpolação do texto submetido em uma consulta SQL, sem realizar nenhum tratamento"/>
    <x v="0"/>
  </r>
  <r>
    <x v="0"/>
    <n v="0"/>
    <n v="1"/>
    <n v="0"/>
    <n v="0"/>
    <n v="1"/>
    <n v="1"/>
    <n v="0"/>
    <n v="1"/>
    <n v="0"/>
    <n v="0"/>
    <n v="0"/>
    <n v="1"/>
    <n v="1"/>
    <n v="0"/>
    <n v="0"/>
    <n v="0"/>
    <n v="0"/>
    <n v="0"/>
    <n v="0"/>
    <n v="0"/>
    <n v="0"/>
    <n v="0"/>
    <n v="0"/>
    <n v="0"/>
    <n v="0"/>
    <n v="0"/>
    <n v="0"/>
    <n v="0"/>
    <n v="0"/>
    <n v="0"/>
    <s v="A senha está sem criptografia."/>
    <s v="Usuário não identificou o erro de haver vunerabilidades que permitam injeção de SQL no código"/>
    <s v="Como está, o código permite SQL injection."/>
    <x v="0"/>
  </r>
  <r>
    <x v="0"/>
    <n v="1"/>
    <n v="0"/>
    <n v="0"/>
    <n v="0"/>
    <n v="1"/>
    <n v="1"/>
    <n v="0"/>
    <n v="0"/>
    <n v="1"/>
    <n v="0"/>
    <n v="1"/>
    <n v="1"/>
    <n v="0"/>
    <n v="0"/>
    <n v="0"/>
    <n v="0"/>
    <n v="0"/>
    <n v="0"/>
    <n v="0"/>
    <n v="0"/>
    <n v="0"/>
    <n v="0"/>
    <n v="0"/>
    <n v="0"/>
    <n v="0"/>
    <n v="0"/>
    <n v="0"/>
    <n v="0"/>
    <n v="0"/>
    <n v="0"/>
    <s v="query = f&quot;SELECT * FROM users ( pra mim essa query esta abrindo TODOS users ) "/>
    <s v="Usuário não identificou o erro de haver vunerabilidades que permitam injeção de SQL no código"/>
    <m/>
    <x v="1"/>
  </r>
  <r>
    <x v="1"/>
    <n v="0"/>
    <n v="0"/>
    <n v="0"/>
    <n v="0"/>
    <n v="0"/>
    <n v="1"/>
    <n v="0"/>
    <n v="1"/>
    <n v="0"/>
    <n v="1"/>
    <n v="0"/>
    <n v="0"/>
    <n v="0"/>
    <n v="1"/>
    <n v="1"/>
    <n v="0"/>
    <n v="0"/>
    <n v="0"/>
    <n v="0"/>
    <n v="0"/>
    <n v="0"/>
    <n v="0"/>
    <n v="0"/>
    <n v="0"/>
    <n v="0"/>
    <n v="0"/>
    <n v="0"/>
    <n v="0"/>
    <n v="0"/>
    <n v="0"/>
    <s v="Sim. O trecho de código está vulnerável a ataques de injeção de SQL. Para evitá-los, a query de consulta deve ser tratada, de forma que as variáveis username e password não sejam inseridas diretamente na string da consulta."/>
    <s v="Identificou corretamente o erro."/>
    <s v="Sim. Armazenamento das senhas em strings. "/>
    <x v="1"/>
  </r>
  <r>
    <x v="0"/>
    <n v="1"/>
    <n v="1"/>
    <n v="0"/>
    <n v="0"/>
    <n v="1"/>
    <n v="1"/>
    <n v="0"/>
    <n v="0"/>
    <n v="0"/>
    <n v="0"/>
    <n v="0"/>
    <n v="0"/>
    <n v="0"/>
    <n v="0"/>
    <n v="0"/>
    <n v="1"/>
    <n v="0"/>
    <n v="0"/>
    <n v="0"/>
    <n v="0"/>
    <n v="0"/>
    <n v="1"/>
    <n v="0"/>
    <n v="0"/>
    <n v="0"/>
    <n v="0"/>
    <n v="0"/>
    <n v="0"/>
    <n v="0"/>
    <n v="0"/>
    <s v="Sim. A concatenação simples de entrada de texto do usuário na formação da querye abre espaço pra um ataque de injeção de SQL."/>
    <s v="Identificou corretamente o erro."/>
    <s v="Vulnerabilidade a ataques de Injeção de SQL"/>
    <x v="0"/>
  </r>
  <r>
    <x v="0"/>
    <n v="0"/>
    <n v="0"/>
    <n v="0"/>
    <n v="0"/>
    <n v="1"/>
    <n v="0"/>
    <n v="0"/>
    <n v="0"/>
    <n v="0"/>
    <n v="0"/>
    <n v="0"/>
    <n v="0"/>
    <n v="0"/>
    <n v="0"/>
    <n v="0"/>
    <n v="0"/>
    <n v="0"/>
    <n v="0"/>
    <n v="0"/>
    <n v="0"/>
    <n v="0"/>
    <n v="0"/>
    <n v="0"/>
    <n v="0"/>
    <n v="0"/>
    <n v="0"/>
    <n v="0"/>
    <n v="0"/>
    <n v="0"/>
    <n v="0"/>
    <m/>
    <s v="Usuário não identificou o erro de haver vunerabilidades que permitam injeção de SQL no código"/>
    <s v="Não identifico, mas faria diferente, utilizando Hibernate JPA para evitar SQL Injection"/>
    <x v="0"/>
  </r>
  <r>
    <x v="0"/>
    <n v="1"/>
    <n v="1"/>
    <n v="0"/>
    <n v="1"/>
    <n v="1"/>
    <n v="0"/>
    <n v="0"/>
    <n v="0"/>
    <n v="0"/>
    <n v="0"/>
    <n v="0"/>
    <n v="0"/>
    <n v="0"/>
    <n v="0"/>
    <n v="0"/>
    <n v="0"/>
    <n v="0"/>
    <n v="0"/>
    <n v="0"/>
    <n v="0"/>
    <n v="0"/>
    <n v="0"/>
    <n v="0"/>
    <n v="0"/>
    <n v="0"/>
    <n v="0"/>
    <n v="0"/>
    <n v="0"/>
    <n v="0"/>
    <n v="0"/>
    <s v="Sim sql injection, vulnerabilidade clássico"/>
    <s v="Identificou corretamente o erro."/>
    <s v="Sim sql injection clássica vulnerabilidade "/>
    <x v="0"/>
  </r>
  <r>
    <x v="0"/>
    <n v="1"/>
    <n v="0"/>
    <n v="0"/>
    <n v="1"/>
    <n v="1"/>
    <n v="1"/>
    <n v="0"/>
    <n v="0"/>
    <n v="0"/>
    <n v="0"/>
    <n v="1"/>
    <n v="0"/>
    <n v="0"/>
    <n v="0"/>
    <n v="0"/>
    <n v="0"/>
    <n v="1"/>
    <n v="1"/>
    <n v="0"/>
    <n v="0"/>
    <n v="0"/>
    <n v="0"/>
    <n v="0"/>
    <n v="0"/>
    <n v="0"/>
    <n v="0"/>
    <n v="0"/>
    <n v="0"/>
    <n v="0"/>
    <n v="0"/>
    <s v="SQL injection, senha não hasheada"/>
    <s v="Identificou corretamente o erro."/>
    <s v="Sql injection de novo, e printar a stack trace em produção vai pode vazar informações sensíveis"/>
    <x v="0"/>
  </r>
  <r>
    <x v="1"/>
    <n v="1"/>
    <n v="1"/>
    <n v="0"/>
    <n v="0"/>
    <n v="1"/>
    <n v="1"/>
    <n v="0"/>
    <n v="0"/>
    <n v="1"/>
    <n v="1"/>
    <n v="0"/>
    <n v="0"/>
    <n v="0"/>
    <n v="0"/>
    <n v="0"/>
    <n v="0"/>
    <n v="0"/>
    <n v="0"/>
    <n v="0"/>
    <n v="0"/>
    <n v="0"/>
    <n v="0"/>
    <n v="0"/>
    <n v="0"/>
    <n v="0"/>
    <n v="0"/>
    <n v="0"/>
    <n v="0"/>
    <n v="0"/>
    <n v="0"/>
    <s v="Não creio que seja prudente procurar de cara pelo usuário e senha. Talvez procurar pelo usuário e depois fazer uma verificação com a equivalência da senha."/>
    <s v="Usuário não identificou o erro de haver vunerabilidades que permitam injeção de SQL no código"/>
    <m/>
    <x v="1"/>
  </r>
  <r>
    <x v="0"/>
    <n v="1"/>
    <n v="0"/>
    <n v="0"/>
    <n v="0"/>
    <n v="1"/>
    <n v="1"/>
    <n v="0"/>
    <n v="0"/>
    <n v="0"/>
    <n v="1"/>
    <n v="0"/>
    <n v="0"/>
    <n v="0"/>
    <n v="0"/>
    <n v="0"/>
    <n v="0"/>
    <n v="0"/>
    <n v="0"/>
    <n v="0"/>
    <n v="0"/>
    <n v="0"/>
    <n v="0"/>
    <n v="0"/>
    <n v="0"/>
    <n v="0"/>
    <n v="0"/>
    <n v="0"/>
    <n v="0"/>
    <n v="0"/>
    <n v="0"/>
    <s v="Sim, sujeito a sql injection "/>
    <s v="Identificou corretamente o erro."/>
    <s v="S"/>
    <x v="1"/>
  </r>
  <r>
    <x v="0"/>
    <n v="1"/>
    <n v="1"/>
    <n v="0"/>
    <n v="0"/>
    <n v="1"/>
    <n v="0"/>
    <n v="0"/>
    <n v="0"/>
    <n v="1"/>
    <n v="0"/>
    <n v="1"/>
    <n v="0"/>
    <n v="0"/>
    <n v="0"/>
    <n v="0"/>
    <n v="0"/>
    <n v="0"/>
    <n v="0"/>
    <n v="0"/>
    <n v="0"/>
    <n v="0"/>
    <n v="0"/>
    <n v="0"/>
    <n v="0"/>
    <n v="0"/>
    <n v="0"/>
    <n v="0"/>
    <n v="0"/>
    <n v="0"/>
    <n v="0"/>
    <m/>
    <s v="Usuário não identificou o erro de haver vunerabilidades que permitam injeção de SQL no código"/>
    <m/>
    <x v="1"/>
  </r>
  <r>
    <x v="0"/>
    <n v="1"/>
    <n v="1"/>
    <n v="0"/>
    <n v="0"/>
    <n v="1"/>
    <n v="1"/>
    <n v="0"/>
    <n v="0"/>
    <n v="0"/>
    <n v="1"/>
    <n v="1"/>
    <n v="0"/>
    <n v="0"/>
    <n v="0"/>
    <n v="0"/>
    <n v="0"/>
    <n v="0"/>
    <n v="0"/>
    <n v="1"/>
    <n v="0"/>
    <n v="0"/>
    <n v="0"/>
    <n v="0"/>
    <n v="0"/>
    <n v="0"/>
    <n v="0"/>
    <n v="0"/>
    <n v="0"/>
    <n v="0"/>
    <n v="0"/>
    <m/>
    <s v="Usuário não identificou o erro de haver vunerabilidades que permitam injeção de SQL no código"/>
    <s v="SQL Injection e o systemScanner na senha"/>
    <x v="0"/>
  </r>
  <r>
    <x v="1"/>
    <n v="1"/>
    <n v="0"/>
    <n v="0"/>
    <n v="0"/>
    <n v="0"/>
    <n v="0"/>
    <n v="0"/>
    <n v="0"/>
    <n v="0"/>
    <n v="0"/>
    <n v="0"/>
    <n v="0"/>
    <n v="0"/>
    <n v="0"/>
    <n v="0"/>
    <n v="0"/>
    <n v="0"/>
    <n v="0"/>
    <n v="0"/>
    <n v="0"/>
    <n v="0"/>
    <n v="0"/>
    <n v="0"/>
    <n v="0"/>
    <n v="0"/>
    <n v="0"/>
    <n v="0"/>
    <n v="0"/>
    <n v="0"/>
    <n v="0"/>
    <s v="Não, pois não tenho experiência em trabalhar com o SQL no Python."/>
    <s v="Usuário não identificou o erro de haver vunerabilidades que permitam injeção de SQL no código"/>
    <m/>
    <x v="1"/>
  </r>
  <r>
    <x v="1"/>
    <n v="1"/>
    <n v="0"/>
    <n v="0"/>
    <n v="0"/>
    <n v="0"/>
    <n v="0"/>
    <n v="0"/>
    <n v="0"/>
    <n v="0"/>
    <n v="0"/>
    <n v="1"/>
    <n v="0"/>
    <n v="0"/>
    <n v="0"/>
    <n v="0"/>
    <n v="0"/>
    <n v="0"/>
    <n v="0"/>
    <n v="0"/>
    <n v="1"/>
    <n v="0"/>
    <n v="0"/>
    <n v="0"/>
    <n v="0"/>
    <n v="0"/>
    <n v="0"/>
    <n v="0"/>
    <n v="0"/>
    <n v="0"/>
    <n v="0"/>
    <s v="Sim passar um SQL dá forma que está pode ocasionar sql injection levando ao drop do BD"/>
    <s v="Identificou corretamente o erro."/>
    <m/>
    <x v="1"/>
  </r>
  <r>
    <x v="0"/>
    <n v="1"/>
    <n v="1"/>
    <n v="0"/>
    <n v="0"/>
    <n v="0"/>
    <n v="1"/>
    <n v="0"/>
    <n v="0"/>
    <n v="0"/>
    <n v="1"/>
    <n v="0"/>
    <n v="0"/>
    <n v="0"/>
    <n v="0"/>
    <n v="0"/>
    <n v="0"/>
    <n v="0"/>
    <n v="0"/>
    <n v="0"/>
    <n v="0"/>
    <n v="0"/>
    <n v="0"/>
    <n v="0"/>
    <n v="0"/>
    <n v="0"/>
    <n v="0"/>
    <n v="0"/>
    <n v="0"/>
    <n v="0"/>
    <n v="0"/>
    <s v="Provavelmente esta maneira de senha na query do sql não deve ser segura. Mas não temho experiência nesse tema exatamente. Pensei em Sql Injection"/>
    <s v="Identificou corretamente o erro."/>
    <m/>
    <x v="1"/>
  </r>
  <r>
    <x v="1"/>
    <n v="1"/>
    <n v="0"/>
    <n v="0"/>
    <n v="0"/>
    <n v="1"/>
    <n v="0"/>
    <n v="0"/>
    <n v="0"/>
    <n v="0"/>
    <n v="1"/>
    <n v="0"/>
    <n v="0"/>
    <n v="0"/>
    <n v="0"/>
    <n v="0"/>
    <n v="0"/>
    <n v="0"/>
    <n v="0"/>
    <n v="0"/>
    <n v="0"/>
    <n v="0"/>
    <n v="0"/>
    <n v="0"/>
    <n v="0"/>
    <n v="0"/>
    <n v="0"/>
    <n v="0"/>
    <n v="0"/>
    <n v="0"/>
    <n v="0"/>
    <m/>
    <s v="Usuário não identificou o erro de haver vunerabilidades que permitam injeção de SQL no código"/>
    <m/>
    <x v="1"/>
  </r>
  <r>
    <x v="0"/>
    <n v="0"/>
    <n v="0"/>
    <n v="0"/>
    <n v="0"/>
    <n v="1"/>
    <n v="0"/>
    <n v="0"/>
    <n v="0"/>
    <n v="0"/>
    <n v="0"/>
    <n v="0"/>
    <n v="0"/>
    <n v="0"/>
    <n v="0"/>
    <n v="0"/>
    <n v="0"/>
    <n v="0"/>
    <n v="0"/>
    <n v="0"/>
    <n v="0"/>
    <n v="0"/>
    <n v="0"/>
    <n v="0"/>
    <n v="0"/>
    <n v="0"/>
    <n v="0"/>
    <n v="0"/>
    <n v="0"/>
    <n v="0"/>
    <n v="0"/>
    <m/>
    <s v="Usuário não identificou o erro de haver vunerabilidades que permitam injeção de SQL no código"/>
    <m/>
    <x v="1"/>
  </r>
  <r>
    <x v="1"/>
    <n v="0"/>
    <n v="0"/>
    <n v="0"/>
    <n v="0"/>
    <n v="0"/>
    <n v="1"/>
    <n v="0"/>
    <n v="0"/>
    <n v="0"/>
    <n v="0"/>
    <n v="0"/>
    <n v="0"/>
    <n v="0"/>
    <n v="0"/>
    <n v="0"/>
    <n v="0"/>
    <n v="0"/>
    <n v="0"/>
    <n v="0"/>
    <n v="0"/>
    <n v="0"/>
    <n v="0"/>
    <n v="0"/>
    <n v="0"/>
    <n v="0"/>
    <n v="0"/>
    <n v="0"/>
    <n v="0"/>
    <n v="0"/>
    <n v="0"/>
    <m/>
    <s v="Usuário não identificou o erro de haver vunerabilidades que permitam injeção de SQL no código"/>
    <m/>
    <x v="1"/>
  </r>
  <r>
    <x v="0"/>
    <n v="1"/>
    <n v="0"/>
    <n v="0"/>
    <n v="0"/>
    <n v="1"/>
    <n v="0"/>
    <n v="0"/>
    <n v="0"/>
    <n v="0"/>
    <n v="0"/>
    <n v="0"/>
    <n v="0"/>
    <n v="0"/>
    <n v="0"/>
    <n v="0"/>
    <n v="0"/>
    <n v="0"/>
    <n v="0"/>
    <n v="0"/>
    <n v="0"/>
    <n v="0"/>
    <n v="0"/>
    <n v="0"/>
    <n v="0"/>
    <n v="0"/>
    <n v="0"/>
    <n v="0"/>
    <n v="0"/>
    <n v="0"/>
    <n v="0"/>
    <s v="Concatenando as string de username e password (dá pra fazer facil um sql inject dessa forma), além das senha provavelmente não estar em hash"/>
    <s v="Identificou corretamente o erro."/>
    <s v="Concatenando as string de username e password na query (dá pra fazer facil um sql inject dessa forma)"/>
    <x v="0"/>
  </r>
  <r>
    <x v="0"/>
    <n v="0"/>
    <n v="0"/>
    <n v="0"/>
    <n v="0"/>
    <n v="0"/>
    <n v="1"/>
    <n v="0"/>
    <n v="0"/>
    <n v="0"/>
    <n v="0"/>
    <n v="0"/>
    <n v="0"/>
    <n v="0"/>
    <n v="0"/>
    <n v="0"/>
    <n v="0"/>
    <n v="0"/>
    <n v="0"/>
    <n v="0"/>
    <n v="0"/>
    <n v="0"/>
    <n v="0"/>
    <n v="0"/>
    <n v="0"/>
    <n v="0"/>
    <n v="0"/>
    <n v="0"/>
    <n v="0"/>
    <n v="0"/>
    <n v="0"/>
    <m/>
    <s v="Usuário não identificou o erro de haver vunerabilidades que permitam injeção de SQL no código"/>
    <s v="Faltou o import da classe Scanner o que prejudicaria a leitura do usuário e senha."/>
    <x v="1"/>
  </r>
  <r>
    <x v="0"/>
    <n v="1"/>
    <n v="0"/>
    <n v="0"/>
    <n v="0"/>
    <n v="0"/>
    <n v="1"/>
    <n v="0"/>
    <n v="0"/>
    <n v="1"/>
    <n v="0"/>
    <n v="0"/>
    <n v="0"/>
    <n v="0"/>
    <n v="0"/>
    <n v="0"/>
    <n v="0"/>
    <n v="0"/>
    <n v="0"/>
    <n v="0"/>
    <n v="0"/>
    <n v="0"/>
    <n v="0"/>
    <n v="0"/>
    <n v="0"/>
    <n v="0"/>
    <n v="0"/>
    <n v="0"/>
    <n v="0"/>
    <n v="0"/>
    <n v="0"/>
    <m/>
    <s v="Usuário não identificou o erro de haver vunerabilidades que permitam injeção de SQL no código"/>
    <m/>
    <x v="1"/>
  </r>
  <r>
    <x v="1"/>
    <n v="1"/>
    <n v="0"/>
    <n v="0"/>
    <n v="0"/>
    <n v="1"/>
    <n v="0"/>
    <n v="0"/>
    <n v="0"/>
    <n v="0"/>
    <n v="0"/>
    <n v="0"/>
    <n v="0"/>
    <n v="0"/>
    <n v="0"/>
    <n v="0"/>
    <n v="0"/>
    <n v="0"/>
    <n v="0"/>
    <n v="0"/>
    <n v="0"/>
    <n v="0"/>
    <n v="0"/>
    <n v="0"/>
    <n v="0"/>
    <n v="0"/>
    <n v="0"/>
    <n v="0"/>
    <n v="0"/>
    <n v="0"/>
    <n v="0"/>
    <s v="sqlinjection"/>
    <s v="Identificou corretamente o erro."/>
    <s v="sqlinjection"/>
    <x v="0"/>
  </r>
  <r>
    <x v="1"/>
    <n v="1"/>
    <n v="0"/>
    <n v="1"/>
    <n v="0"/>
    <n v="1"/>
    <n v="0"/>
    <n v="0"/>
    <n v="0"/>
    <n v="0"/>
    <n v="0"/>
    <n v="0"/>
    <n v="0"/>
    <n v="0"/>
    <n v="0"/>
    <n v="0"/>
    <n v="0"/>
    <n v="0"/>
    <n v="0"/>
    <n v="0"/>
    <n v="0"/>
    <n v="0"/>
    <n v="0"/>
    <n v="0"/>
    <n v="0"/>
    <n v="0"/>
    <n v="0"/>
    <n v="0"/>
    <n v="0"/>
    <n v="0"/>
    <n v="0"/>
    <s v="Não sei dizer"/>
    <s v="Usuário não identificou o erro de haver vunerabilidades que permitam injeção de SQL no código"/>
    <m/>
    <x v="1"/>
  </r>
  <r>
    <x v="1"/>
    <n v="1"/>
    <n v="0"/>
    <n v="0"/>
    <n v="0"/>
    <n v="0"/>
    <n v="0"/>
    <n v="1"/>
    <n v="0"/>
    <n v="0"/>
    <n v="0"/>
    <n v="1"/>
    <n v="0"/>
    <n v="0"/>
    <n v="0"/>
    <n v="0"/>
    <n v="0"/>
    <n v="0"/>
    <n v="0"/>
    <n v="0"/>
    <n v="0"/>
    <n v="1"/>
    <n v="0"/>
    <n v="0"/>
    <n v="0"/>
    <n v="0"/>
    <n v="0"/>
    <n v="0"/>
    <n v="0"/>
    <n v="0"/>
    <n v="0"/>
    <s v="as declarações deveriam ( em minha opinião ) estarem SEPARADAS = PREPARED STARTMENT , pois juntas elas oferecem possibilidades para um INJECTION DE SQL , deveriam serem implementadas SEPARADAMENTE . assim traria mais segurança ao script."/>
    <s v="Usuário não identificou o erro de haver vunerabilidades que permitam injeção de SQL no código"/>
    <s v="não programo em JAVA."/>
    <x v="1"/>
  </r>
  <r>
    <x v="1"/>
    <n v="0"/>
    <n v="0"/>
    <n v="0"/>
    <n v="0"/>
    <n v="0"/>
    <n v="0"/>
    <n v="0"/>
    <n v="0"/>
    <n v="0"/>
    <n v="0"/>
    <n v="0"/>
    <n v="0"/>
    <n v="0"/>
    <n v="0"/>
    <n v="0"/>
    <n v="0"/>
    <n v="0"/>
    <n v="0"/>
    <n v="0"/>
    <n v="0"/>
    <n v="0"/>
    <n v="0"/>
    <n v="0"/>
    <n v="0"/>
    <n v="0"/>
    <n v="0"/>
    <n v="0"/>
    <n v="0"/>
    <n v="0"/>
    <n v="0"/>
    <m/>
    <s v="Usuário não identificou o erro de haver vunerabilidades que permitam injeção de SQL no código"/>
    <m/>
    <x v="1"/>
  </r>
  <r>
    <x v="0"/>
    <n v="0"/>
    <n v="0"/>
    <n v="0"/>
    <n v="0"/>
    <n v="1"/>
    <n v="0"/>
    <n v="0"/>
    <n v="0"/>
    <n v="0"/>
    <n v="0"/>
    <n v="0"/>
    <n v="0"/>
    <n v="0"/>
    <n v="0"/>
    <n v="0"/>
    <n v="0"/>
    <n v="0"/>
    <n v="0"/>
    <n v="0"/>
    <n v="0"/>
    <n v="0"/>
    <n v="0"/>
    <n v="0"/>
    <n v="0"/>
    <n v="0"/>
    <n v="0"/>
    <n v="0"/>
    <n v="0"/>
    <n v="0"/>
    <n v="0"/>
    <m/>
    <s v="Usuário não identificou o erro de haver vunerabilidades que permitam injeção de SQL no código"/>
    <s v="Sim, sql injection"/>
    <x v="0"/>
  </r>
  <r>
    <x v="1"/>
    <n v="1"/>
    <n v="0"/>
    <n v="0"/>
    <n v="0"/>
    <n v="0"/>
    <n v="1"/>
    <n v="0"/>
    <n v="0"/>
    <n v="0"/>
    <n v="1"/>
    <n v="0"/>
    <n v="0"/>
    <n v="0"/>
    <n v="0"/>
    <n v="0"/>
    <n v="0"/>
    <n v="0"/>
    <n v="0"/>
    <n v="0"/>
    <n v="0"/>
    <n v="0"/>
    <n v="0"/>
    <n v="0"/>
    <n v="0"/>
    <n v="0"/>
    <n v="0"/>
    <n v="0"/>
    <n v="0"/>
    <n v="0"/>
    <n v="0"/>
    <s v="Não "/>
    <s v="Usuário não identificou o erro de haver vunerabilidades que permitam injeção de SQL no código"/>
    <s v="Não "/>
    <x v="1"/>
  </r>
  <r>
    <x v="1"/>
    <n v="0"/>
    <n v="0"/>
    <n v="0"/>
    <n v="0"/>
    <n v="0"/>
    <n v="0"/>
    <n v="0"/>
    <n v="0"/>
    <n v="0"/>
    <n v="0"/>
    <n v="1"/>
    <n v="0"/>
    <n v="0"/>
    <n v="0"/>
    <n v="0"/>
    <n v="0"/>
    <n v="0"/>
    <n v="0"/>
    <n v="0"/>
    <n v="0"/>
    <n v="0"/>
    <n v="0"/>
    <n v="0"/>
    <n v="0"/>
    <n v="0"/>
    <n v="0"/>
    <n v="0"/>
    <n v="0"/>
    <n v="0"/>
    <n v="0"/>
    <m/>
    <s v="Usuário não identificou o erro de haver vunerabilidades que permitam injeção de SQL no código"/>
    <m/>
    <x v="1"/>
  </r>
  <r>
    <x v="0"/>
    <n v="1"/>
    <n v="1"/>
    <n v="0"/>
    <n v="0"/>
    <n v="1"/>
    <n v="1"/>
    <n v="0"/>
    <n v="1"/>
    <n v="0"/>
    <n v="1"/>
    <n v="1"/>
    <n v="0"/>
    <n v="0"/>
    <n v="0"/>
    <n v="0"/>
    <n v="0"/>
    <n v="0"/>
    <n v="0"/>
    <n v="0"/>
    <n v="0"/>
    <n v="0"/>
    <n v="0"/>
    <n v="0"/>
    <n v="0"/>
    <n v="0"/>
    <n v="0"/>
    <n v="0"/>
    <n v="0"/>
    <n v="0"/>
    <n v="0"/>
    <s v="Main loop "/>
    <s v="Usuário não identificou o erro de haver vunerabilidades que permitam injeção de SQL no código"/>
    <s v="Tá usando node "/>
    <x v="1"/>
  </r>
  <r>
    <x v="1"/>
    <n v="1"/>
    <n v="0"/>
    <n v="0"/>
    <n v="0"/>
    <n v="1"/>
    <n v="0"/>
    <n v="0"/>
    <n v="0"/>
    <n v="0"/>
    <n v="0"/>
    <n v="0"/>
    <n v="0"/>
    <n v="0"/>
    <n v="0"/>
    <n v="0"/>
    <n v="0"/>
    <n v="0"/>
    <n v="0"/>
    <n v="0"/>
    <n v="0"/>
    <n v="0"/>
    <n v="0"/>
    <n v="0"/>
    <n v="0"/>
    <n v="0"/>
    <n v="0"/>
    <n v="0"/>
    <n v="0"/>
    <n v="0"/>
    <n v="0"/>
    <s v="Há um problema de validação de entra, permitindo que qualquer pessoa possa colocar um usuário ou senha qualquer para entrar. Além de parecer que a senha será exibida quando digitada."/>
    <s v="Usuário não identificou o erro de haver vunerabilidades que permitam injeção de SQL no código"/>
    <m/>
    <x v="1"/>
  </r>
  <r>
    <x v="0"/>
    <n v="0"/>
    <n v="0"/>
    <n v="0"/>
    <n v="0"/>
    <n v="0"/>
    <n v="0"/>
    <n v="0"/>
    <n v="0"/>
    <n v="0"/>
    <n v="0"/>
    <n v="0"/>
    <n v="0"/>
    <n v="0"/>
    <n v="0"/>
    <n v="0"/>
    <n v="0"/>
    <n v="0"/>
    <n v="0"/>
    <n v="0"/>
    <n v="0"/>
    <n v="0"/>
    <n v="0"/>
    <n v="0"/>
    <n v="0"/>
    <n v="0"/>
    <n v="0"/>
    <n v="0"/>
    <n v="0"/>
    <n v="0"/>
    <n v="0"/>
    <s v="Eu não tenho tanta, mas suponho que seja possível deduzir  a senha por bruteforce"/>
    <s v="Usuário não identificou o erro de haver vunerabilidades que permitam injeção de SQL no código"/>
    <s v="Brute force a princípio "/>
    <x v="1"/>
  </r>
  <r>
    <x v="1"/>
    <n v="1"/>
    <n v="0"/>
    <n v="0"/>
    <n v="0"/>
    <n v="1"/>
    <n v="0"/>
    <n v="0"/>
    <n v="0"/>
    <n v="0"/>
    <n v="1"/>
    <n v="0"/>
    <n v="0"/>
    <n v="0"/>
    <n v="0"/>
    <n v="0"/>
    <n v="0"/>
    <n v="0"/>
    <n v="0"/>
    <n v="0"/>
    <n v="0"/>
    <n v="0"/>
    <n v="0"/>
    <n v="0"/>
    <n v="0"/>
    <n v="0"/>
    <n v="0"/>
    <n v="0"/>
    <n v="0"/>
    <n v="0"/>
    <n v="0"/>
    <s v="Primeiro deveria utilizar uma lib como getpass para esconder a senha no terminal_x000a_import getpass_x000a_username = getpass.getuser()_x000a_password = getpass.getpass('Digite sua senha: ')_x000a__x000a_Segundo, a query não estará segura com f string (f&quot;&quot;) pois poderia haver um SQL INJECTION. O melhor seria:_x000a_ query = 'SELECT * FROM users WHERE username = ? AND password = ?'_x000a_ params = (username, password)_x000a_ cursor.execute(query, params)"/>
    <s v="Identificou corretamente o erro."/>
    <m/>
    <x v="1"/>
  </r>
  <r>
    <x v="0"/>
    <n v="1"/>
    <n v="0"/>
    <n v="0"/>
    <n v="0"/>
    <n v="1"/>
    <n v="1"/>
    <n v="0"/>
    <n v="0"/>
    <n v="0"/>
    <n v="0"/>
    <n v="0"/>
    <n v="0"/>
    <n v="0"/>
    <n v="0"/>
    <n v="0"/>
    <n v="0"/>
    <n v="0"/>
    <n v="0"/>
    <n v="0"/>
    <n v="0"/>
    <n v="0"/>
    <n v="0"/>
    <n v="0"/>
    <n v="0"/>
    <n v="0"/>
    <n v="0"/>
    <n v="0"/>
    <n v="0"/>
    <n v="0"/>
    <n v="0"/>
    <m/>
    <s v="Usuário não identificou o erro de haver vunerabilidades que permitam injeção de SQL no código"/>
    <m/>
    <x v="1"/>
  </r>
  <r>
    <x v="0"/>
    <n v="1"/>
    <n v="0"/>
    <n v="0"/>
    <n v="0"/>
    <n v="0"/>
    <n v="1"/>
    <n v="0"/>
    <n v="0"/>
    <n v="0"/>
    <n v="0"/>
    <n v="0"/>
    <n v="0"/>
    <n v="0"/>
    <n v="0"/>
    <n v="0"/>
    <n v="0"/>
    <n v="0"/>
    <n v="0"/>
    <n v="0"/>
    <n v="0"/>
    <n v="0"/>
    <n v="0"/>
    <n v="0"/>
    <n v="0"/>
    <n v="0"/>
    <n v="0"/>
    <n v="0"/>
    <n v="0"/>
    <n v="0"/>
    <n v="0"/>
    <s v="Nunca fiz isso usando esse código. Como trabalho com backend, usamos o admin do Django ou ORM, pra trabalhar com banco de dados.Sei que fez uma query. Mas vou dar minha mera opinião._x000a_Bom este database é o sql3, e pelo código, EU ACHO, que não tem nada errado."/>
    <s v="Usuário não identificou o erro de haver vunerabilidades que permitam injeção de SQL no código"/>
    <m/>
    <x v="1"/>
  </r>
  <r>
    <x v="1"/>
    <n v="1"/>
    <n v="1"/>
    <n v="0"/>
    <n v="0"/>
    <n v="1"/>
    <n v="0"/>
    <n v="0"/>
    <n v="0"/>
    <n v="0"/>
    <n v="0"/>
    <n v="0"/>
    <n v="0"/>
    <n v="1"/>
    <n v="0"/>
    <n v="0"/>
    <n v="0"/>
    <n v="0"/>
    <n v="0"/>
    <n v="0"/>
    <n v="0"/>
    <n v="0"/>
    <n v="0"/>
    <n v="0"/>
    <n v="0"/>
    <n v="0"/>
    <n v="0"/>
    <n v="0"/>
    <n v="0"/>
    <n v="0"/>
    <n v="0"/>
    <s v="Sem tratamento nos campos username e password, possibilidade de Injection"/>
    <s v="Identificou corretamente o erro."/>
    <m/>
    <x v="1"/>
  </r>
  <r>
    <x v="0"/>
    <n v="1"/>
    <n v="1"/>
    <n v="0"/>
    <n v="0"/>
    <n v="1"/>
    <n v="1"/>
    <n v="0"/>
    <n v="0"/>
    <n v="0"/>
    <n v="1"/>
    <n v="0"/>
    <n v="0"/>
    <n v="0"/>
    <n v="0"/>
    <n v="0"/>
    <n v="0"/>
    <n v="0"/>
    <n v="0"/>
    <n v="0"/>
    <n v="0"/>
    <n v="0"/>
    <n v="0"/>
    <n v="0"/>
    <n v="0"/>
    <n v="0"/>
    <n v="0"/>
    <n v="0"/>
    <n v="0"/>
    <n v="0"/>
    <n v="0"/>
    <s v="Raw query permite injeção, principalmente por causa do input não sanitizado."/>
    <s v="Identificou corretamente o erro."/>
    <s v="Dados de conexão com o banco direto no código e raw query."/>
    <x v="1"/>
  </r>
  <r>
    <x v="0"/>
    <n v="1"/>
    <n v="1"/>
    <n v="0"/>
    <n v="0"/>
    <n v="1"/>
    <n v="0"/>
    <n v="0"/>
    <n v="0"/>
    <n v="0"/>
    <n v="0"/>
    <n v="1"/>
    <n v="0"/>
    <n v="0"/>
    <n v="0"/>
    <n v="0"/>
    <n v="0"/>
    <n v="0"/>
    <n v="0"/>
    <n v="0"/>
    <n v="0"/>
    <n v="0"/>
    <n v="0"/>
    <n v="0"/>
    <n v="0"/>
    <n v="0"/>
    <n v="0"/>
    <n v="0"/>
    <n v="0"/>
    <n v="0"/>
    <n v="0"/>
    <s v="Erro de SQL inject"/>
    <s v="Identificou corretamente o erro."/>
    <s v="A mesma do python"/>
    <x v="0"/>
  </r>
  <r>
    <x v="0"/>
    <n v="1"/>
    <n v="0"/>
    <n v="0"/>
    <n v="0"/>
    <n v="1"/>
    <n v="1"/>
    <n v="0"/>
    <n v="0"/>
    <n v="0"/>
    <n v="1"/>
    <n v="0"/>
    <n v="0"/>
    <n v="0"/>
    <n v="0"/>
    <n v="0"/>
    <n v="0"/>
    <n v="0"/>
    <n v="0"/>
    <n v="0"/>
    <n v="0"/>
    <n v="0"/>
    <n v="0"/>
    <n v="0"/>
    <n v="0"/>
    <n v="0"/>
    <n v="0"/>
    <n v="0"/>
    <n v="0"/>
    <n v="0"/>
    <n v="0"/>
    <s v="Sql Injection, para sanar recomento o uso de parâmetros '?' ou  de preferencia o uso de um orm."/>
    <s v="Identificou corretamente o erro."/>
    <s v="Mesma situação anterior sqlinjection, uma parte do meu trabalho é backend java, então usamos  o jpa, nesse caso se a classe tem um model mapeado eu usaria criteria. "/>
    <x v="0"/>
  </r>
  <r>
    <x v="0"/>
    <n v="0"/>
    <n v="1"/>
    <n v="0"/>
    <n v="0"/>
    <n v="1"/>
    <n v="1"/>
    <n v="1"/>
    <n v="1"/>
    <n v="0"/>
    <n v="1"/>
    <n v="1"/>
    <n v="0"/>
    <n v="0"/>
    <n v="0"/>
    <n v="0"/>
    <n v="0"/>
    <n v="0"/>
    <n v="0"/>
    <n v="0"/>
    <n v="0"/>
    <n v="1"/>
    <n v="0"/>
    <n v="0"/>
    <n v="0"/>
    <n v="0"/>
    <n v="0"/>
    <n v="0"/>
    <n v="0"/>
    <n v="0"/>
    <n v="0"/>
    <m/>
    <s v="Usuário não identificou o erro de haver vunerabilidades que permitam injeção de SQL no código"/>
    <s v="Sim. Por questões de segurança você deve o usar os métodos da classe PreparedStatement"/>
    <x v="1"/>
  </r>
  <r>
    <x v="0"/>
    <n v="1"/>
    <n v="0"/>
    <n v="0"/>
    <n v="0"/>
    <n v="1"/>
    <n v="0"/>
    <n v="0"/>
    <n v="0"/>
    <n v="0"/>
    <n v="0"/>
    <n v="0"/>
    <n v="0"/>
    <n v="0"/>
    <n v="0"/>
    <n v="0"/>
    <n v="0"/>
    <n v="0"/>
    <n v="0"/>
    <n v="0"/>
    <n v="0"/>
    <n v="0"/>
    <n v="0"/>
    <n v="0"/>
    <n v="0"/>
    <n v="0"/>
    <n v="0"/>
    <n v="0"/>
    <n v="0"/>
    <n v="0"/>
    <n v="0"/>
    <s v="Código SQL inserido na fonte"/>
    <s v="Usuário não identificou o erro de haver vunerabilidades que permitam injeção de SQL no código"/>
    <s v="Novamente, SQL inserido no código fonte possibilitando SQL Injection"/>
    <x v="1"/>
  </r>
  <r>
    <x v="0"/>
    <n v="1"/>
    <n v="0"/>
    <n v="0"/>
    <n v="0"/>
    <n v="1"/>
    <n v="0"/>
    <n v="0"/>
    <n v="0"/>
    <n v="0"/>
    <n v="0"/>
    <n v="0"/>
    <n v="0"/>
    <n v="0"/>
    <n v="0"/>
    <n v="0"/>
    <n v="0"/>
    <n v="0"/>
    <n v="0"/>
    <n v="0"/>
    <n v="0"/>
    <n v="0"/>
    <n v="0"/>
    <n v="0"/>
    <n v="0"/>
    <n v="0"/>
    <n v="0"/>
    <n v="0"/>
    <n v="0"/>
    <n v="0"/>
    <n v="0"/>
    <s v="Usar variáveis diretamente na query, sem usar algum tipo de tratamento ou framework. Sendo assim evitar ataques de SQL Injection"/>
    <s v="Identificou corretamente o erro."/>
    <s v="Usar variáveis diretamente na query, sem usar algum tipo de tratamento ou framework. Sendo assim evitar ataques de SQL Injection"/>
    <x v="0"/>
  </r>
  <r>
    <x v="0"/>
    <n v="1"/>
    <n v="0"/>
    <n v="0"/>
    <n v="0"/>
    <n v="0"/>
    <n v="1"/>
    <n v="0"/>
    <n v="0"/>
    <n v="1"/>
    <n v="0"/>
    <n v="0"/>
    <n v="0"/>
    <n v="0"/>
    <n v="0"/>
    <n v="0"/>
    <n v="0"/>
    <n v="0"/>
    <n v="0"/>
    <n v="0"/>
    <n v="0"/>
    <n v="0"/>
    <n v="1"/>
    <n v="0"/>
    <n v="0"/>
    <n v="0"/>
    <n v="0"/>
    <n v="0"/>
    <n v="0"/>
    <n v="0"/>
    <n v="0"/>
    <s v="Não identifiquei nenhum erro de segurança."/>
    <s v="Usuário não identificou o erro de haver vunerabilidades que permitam injeção de SQL no código"/>
    <s v="Não identifiquei nenhum erro de segurança."/>
    <x v="1"/>
  </r>
  <r>
    <x v="0"/>
    <n v="1"/>
    <n v="1"/>
    <n v="0"/>
    <n v="0"/>
    <n v="1"/>
    <n v="1"/>
    <n v="0"/>
    <n v="0"/>
    <n v="1"/>
    <n v="1"/>
    <n v="1"/>
    <n v="0"/>
    <n v="1"/>
    <n v="0"/>
    <n v="0"/>
    <n v="0"/>
    <n v="0"/>
    <n v="0"/>
    <n v="0"/>
    <n v="0"/>
    <n v="0"/>
    <n v="0"/>
    <n v="1"/>
    <n v="1"/>
    <n v="0"/>
    <n v="0"/>
    <n v="0"/>
    <n v="0"/>
    <n v="0"/>
    <n v="0"/>
    <s v="Está aberto a injeção de código, se usar aspas simples em um dos inputs porque não são tratados."/>
    <s v="Identificou corretamente o erro."/>
    <s v="Está aberto a injeção de código, se usar aspas simples em um dos inputs porque não são tratados."/>
    <x v="0"/>
  </r>
  <r>
    <x v="1"/>
    <n v="0"/>
    <n v="0"/>
    <n v="0"/>
    <n v="0"/>
    <n v="1"/>
    <n v="0"/>
    <n v="0"/>
    <n v="0"/>
    <n v="0"/>
    <n v="0"/>
    <n v="1"/>
    <n v="0"/>
    <n v="0"/>
    <n v="0"/>
    <n v="0"/>
    <n v="0"/>
    <n v="0"/>
    <n v="0"/>
    <n v="0"/>
    <n v="0"/>
    <n v="0"/>
    <n v="0"/>
    <n v="0"/>
    <n v="0"/>
    <n v="1"/>
    <n v="0"/>
    <n v="0"/>
    <n v="0"/>
    <n v="0"/>
    <n v="0"/>
    <m/>
    <s v="Usuário não identificou o erro de haver vunerabilidades que permitam injeção de SQL no código"/>
    <m/>
    <x v="1"/>
  </r>
  <r>
    <x v="0"/>
    <n v="1"/>
    <n v="0"/>
    <n v="0"/>
    <n v="0"/>
    <n v="0"/>
    <n v="1"/>
    <n v="0"/>
    <n v="0"/>
    <n v="0"/>
    <n v="0"/>
    <n v="0"/>
    <n v="0"/>
    <n v="0"/>
    <n v="0"/>
    <n v="0"/>
    <n v="0"/>
    <n v="0"/>
    <n v="0"/>
    <n v="0"/>
    <n v="0"/>
    <n v="0"/>
    <n v="0"/>
    <n v="0"/>
    <n v="0"/>
    <n v="0"/>
    <n v="0"/>
    <n v="0"/>
    <n v="0"/>
    <n v="0"/>
    <n v="0"/>
    <m/>
    <s v="Usuário não identificou o erro de haver vunerabilidades que permitam injeção de SQL no código"/>
    <s v="A classe não deve ser public, deve ser private"/>
    <x v="1"/>
  </r>
  <r>
    <x v="0"/>
    <n v="0"/>
    <n v="0"/>
    <n v="0"/>
    <n v="0"/>
    <n v="0"/>
    <n v="0"/>
    <n v="0"/>
    <n v="0"/>
    <n v="1"/>
    <n v="0"/>
    <n v="0"/>
    <n v="0"/>
    <n v="0"/>
    <n v="0"/>
    <n v="0"/>
    <n v="0"/>
    <n v="0"/>
    <n v="0"/>
    <n v="0"/>
    <n v="0"/>
    <n v="0"/>
    <n v="0"/>
    <n v="0"/>
    <n v="0"/>
    <n v="0"/>
    <n v="0"/>
    <n v="0"/>
    <n v="0"/>
    <n v="0"/>
    <n v="0"/>
    <s v="Sim, o trecho de código apresenta uma vulnerabilidade de segurança conhecida como SQL Injection. Isso ocorre porque a consulta SQL é construída concatenando diretamente as strings de username e password na query, o que torna o código suscetível a ataques _x000a_Por exemplo, você pode modificar o código da seguinte forma_x000a_query = &quot;SELECT * FROM users WHERE username = ? AND password = ?&quot;_x000a_cursor.execute(query, (username, password))"/>
    <s v="Identificou corretamente o erro."/>
    <s v="O código atual é suscetível a ataques de injeção de SQL, pois constrói a consulta SQL concatenando diretamente as variáveis username e password. Isso pode permitir que um invasor execute comandos SQL maliciosos."/>
    <x v="0"/>
  </r>
  <r>
    <x v="0"/>
    <n v="1"/>
    <n v="1"/>
    <n v="0"/>
    <n v="0"/>
    <n v="1"/>
    <n v="0"/>
    <n v="0"/>
    <n v="0"/>
    <n v="0"/>
    <n v="0"/>
    <n v="1"/>
    <n v="0"/>
    <n v="0"/>
    <n v="0"/>
    <n v="0"/>
    <n v="0"/>
    <n v="0"/>
    <n v="0"/>
    <n v="0"/>
    <n v="0"/>
    <n v="0"/>
    <n v="0"/>
    <n v="0"/>
    <n v="0"/>
    <n v="0"/>
    <n v="0"/>
    <n v="0"/>
    <n v="0"/>
    <n v="0"/>
    <n v="0"/>
    <m/>
    <s v="Usuário não identificou o erro de haver vunerabilidades que permitam injeção de SQL no código"/>
    <m/>
    <x v="1"/>
  </r>
  <r>
    <x v="1"/>
    <n v="1"/>
    <n v="0"/>
    <n v="0"/>
    <n v="0"/>
    <n v="1"/>
    <n v="0"/>
    <n v="0"/>
    <n v="0"/>
    <n v="1"/>
    <n v="1"/>
    <n v="0"/>
    <n v="0"/>
    <n v="0"/>
    <n v="0"/>
    <n v="0"/>
    <n v="0"/>
    <n v="0"/>
    <n v="0"/>
    <n v="0"/>
    <n v="0"/>
    <n v="0"/>
    <n v="0"/>
    <n v="0"/>
    <n v="0"/>
    <n v="0"/>
    <n v="0"/>
    <n v="0"/>
    <n v="0"/>
    <n v="0"/>
    <n v="0"/>
    <s v="Falha no banco de dados "/>
    <s v="Usuário não identificou o erro de haver vunerabilidades que permitam injeção de SQL no código"/>
    <m/>
    <x v="1"/>
  </r>
  <r>
    <x v="1"/>
    <n v="0"/>
    <n v="0"/>
    <n v="0"/>
    <n v="0"/>
    <n v="1"/>
    <n v="0"/>
    <n v="0"/>
    <n v="0"/>
    <n v="0"/>
    <n v="0"/>
    <n v="0"/>
    <n v="0"/>
    <n v="0"/>
    <n v="0"/>
    <n v="0"/>
    <n v="0"/>
    <n v="0"/>
    <n v="0"/>
    <n v="0"/>
    <n v="0"/>
    <n v="0"/>
    <n v="0"/>
    <n v="0"/>
    <n v="0"/>
    <n v="0"/>
    <n v="0"/>
    <n v="0"/>
    <n v="0"/>
    <n v="0"/>
    <n v="0"/>
    <m/>
    <s v="Usuário não identificou o erro de haver vunerabilidades que permitam injeção de SQL no código"/>
    <m/>
    <x v="1"/>
  </r>
  <r>
    <x v="1"/>
    <n v="0"/>
    <n v="0"/>
    <n v="0"/>
    <n v="0"/>
    <n v="1"/>
    <n v="0"/>
    <n v="0"/>
    <n v="0"/>
    <n v="0"/>
    <n v="0"/>
    <n v="0"/>
    <n v="0"/>
    <n v="0"/>
    <n v="0"/>
    <n v="0"/>
    <n v="0"/>
    <n v="0"/>
    <n v="0"/>
    <n v="1"/>
    <n v="0"/>
    <n v="0"/>
    <n v="0"/>
    <n v="0"/>
    <n v="0"/>
    <n v="0"/>
    <n v="0"/>
    <n v="0"/>
    <n v="0"/>
    <n v="0"/>
    <n v="0"/>
    <m/>
    <s v="Usuário não identificou o erro de haver vunerabilidades que permitam injeção de SQL no código"/>
    <m/>
    <x v="1"/>
  </r>
  <r>
    <x v="0"/>
    <n v="0"/>
    <n v="0"/>
    <n v="0"/>
    <n v="0"/>
    <n v="1"/>
    <n v="0"/>
    <n v="0"/>
    <n v="0"/>
    <n v="0"/>
    <n v="0"/>
    <n v="1"/>
    <n v="0"/>
    <n v="0"/>
    <n v="0"/>
    <n v="0"/>
    <n v="0"/>
    <n v="0"/>
    <n v="0"/>
    <n v="0"/>
    <n v="0"/>
    <n v="0"/>
    <n v="0"/>
    <n v="0"/>
    <n v="0"/>
    <n v="0"/>
    <n v="0"/>
    <n v="0"/>
    <n v="0"/>
    <n v="0"/>
    <n v="0"/>
    <m/>
    <s v="Usuário não identificou o erro de haver vunerabilidades que permitam injeção de SQL no código"/>
    <s v="Se possui algum não consigo identificar , ainda não aprendi JDBC, já vi antes mas não identificar nesse caso."/>
    <x v="1"/>
  </r>
  <r>
    <x v="0"/>
    <n v="0"/>
    <n v="1"/>
    <n v="0"/>
    <n v="0"/>
    <n v="0"/>
    <n v="0"/>
    <n v="0"/>
    <n v="0"/>
    <n v="0"/>
    <n v="0"/>
    <n v="0"/>
    <n v="0"/>
    <n v="0"/>
    <n v="0"/>
    <n v="0"/>
    <n v="0"/>
    <n v="0"/>
    <n v="0"/>
    <n v="0"/>
    <n v="0"/>
    <n v="0"/>
    <n v="0"/>
    <n v="0"/>
    <n v="0"/>
    <n v="0"/>
    <n v="0"/>
    <n v="0"/>
    <n v="0"/>
    <n v="0"/>
    <n v="0"/>
    <m/>
    <s v="Usuário não identificou o erro de haver vunerabilidades que permitam injeção de SQL no código"/>
    <s v="desculpa ai, mas n consegui não kkkkk sou bem novo na área"/>
    <x v="1"/>
  </r>
  <r>
    <x v="0"/>
    <n v="1"/>
    <n v="0"/>
    <n v="0"/>
    <n v="0"/>
    <n v="1"/>
    <n v="0"/>
    <n v="0"/>
    <n v="0"/>
    <n v="0"/>
    <n v="0"/>
    <n v="0"/>
    <n v="0"/>
    <n v="0"/>
    <n v="0"/>
    <n v="0"/>
    <n v="0"/>
    <n v="0"/>
    <n v="0"/>
    <n v="0"/>
    <n v="0"/>
    <n v="0"/>
    <n v="0"/>
    <n v="0"/>
    <n v="0"/>
    <n v="0"/>
    <n v="0"/>
    <n v="0"/>
    <n v="0"/>
    <n v="0"/>
    <n v="0"/>
    <m/>
    <s v="Usuário não identificou o erro de haver vunerabilidades que permitam injeção de SQL no código"/>
    <m/>
    <x v="1"/>
  </r>
  <r>
    <x v="1"/>
    <n v="0"/>
    <n v="0"/>
    <n v="0"/>
    <n v="0"/>
    <n v="1"/>
    <n v="0"/>
    <n v="0"/>
    <n v="0"/>
    <n v="0"/>
    <n v="0"/>
    <n v="1"/>
    <n v="0"/>
    <n v="0"/>
    <n v="0"/>
    <n v="0"/>
    <n v="0"/>
    <n v="0"/>
    <n v="0"/>
    <n v="0"/>
    <n v="0"/>
    <n v="0"/>
    <n v="0"/>
    <n v="0"/>
    <n v="0"/>
    <n v="0"/>
    <n v="0"/>
    <n v="0"/>
    <n v="0"/>
    <n v="0"/>
    <n v="0"/>
    <s v="Sim "/>
    <s v="Usuário não identificou o erro de haver vunerabilidades que permitam injeção de SQL no código"/>
    <s v="Nao"/>
    <x v="1"/>
  </r>
  <r>
    <x v="1"/>
    <n v="0"/>
    <n v="0"/>
    <n v="0"/>
    <n v="0"/>
    <n v="1"/>
    <n v="0"/>
    <n v="0"/>
    <n v="0"/>
    <n v="0"/>
    <n v="0"/>
    <n v="1"/>
    <n v="0"/>
    <n v="0"/>
    <n v="0"/>
    <n v="0"/>
    <n v="0"/>
    <n v="0"/>
    <n v="0"/>
    <n v="0"/>
    <n v="0"/>
    <n v="0"/>
    <n v="0"/>
    <n v="0"/>
    <n v="0"/>
    <n v="0"/>
    <n v="0"/>
    <n v="0"/>
    <n v="0"/>
    <n v="0"/>
    <n v="0"/>
    <m/>
    <s v="Usuário não identificou o erro de haver vunerabilidades que permitam injeção de SQL no código"/>
    <m/>
    <x v="1"/>
  </r>
  <r>
    <x v="1"/>
    <n v="0"/>
    <n v="0"/>
    <n v="0"/>
    <n v="0"/>
    <n v="1"/>
    <n v="0"/>
    <n v="0"/>
    <n v="0"/>
    <n v="0"/>
    <n v="0"/>
    <n v="1"/>
    <n v="0"/>
    <n v="0"/>
    <n v="0"/>
    <n v="0"/>
    <n v="0"/>
    <n v="0"/>
    <n v="0"/>
    <n v="0"/>
    <n v="0"/>
    <n v="0"/>
    <n v="0"/>
    <n v="0"/>
    <n v="0"/>
    <n v="0"/>
    <n v="1"/>
    <n v="0"/>
    <n v="0"/>
    <n v="0"/>
    <n v="0"/>
    <s v="Sim, as entradas (inputs) deveriam ter algum tipo de proteção"/>
    <s v="Identificou corretamente o erro."/>
    <m/>
    <x v="1"/>
  </r>
  <r>
    <x v="1"/>
    <n v="1"/>
    <n v="0"/>
    <n v="0"/>
    <n v="0"/>
    <n v="1"/>
    <n v="0"/>
    <n v="0"/>
    <n v="0"/>
    <n v="0"/>
    <n v="0"/>
    <n v="1"/>
    <n v="0"/>
    <n v="0"/>
    <n v="0"/>
    <n v="0"/>
    <n v="0"/>
    <n v="0"/>
    <n v="0"/>
    <n v="0"/>
    <n v="0"/>
    <n v="0"/>
    <n v="0"/>
    <n v="0"/>
    <n v="0"/>
    <n v="0"/>
    <n v="0"/>
    <n v="0"/>
    <n v="0"/>
    <n v="0"/>
    <n v="0"/>
    <s v="As entradas de usuário e senha não estão sanitizadas podendo haver o risco de SQL Injection."/>
    <s v="Identificou corretamente o erro."/>
    <m/>
    <x v="1"/>
  </r>
  <r>
    <x v="1"/>
    <n v="1"/>
    <n v="1"/>
    <n v="0"/>
    <n v="0"/>
    <n v="1"/>
    <n v="0"/>
    <n v="0"/>
    <n v="0"/>
    <n v="0"/>
    <n v="0"/>
    <n v="1"/>
    <n v="0"/>
    <n v="0"/>
    <n v="0"/>
    <n v="0"/>
    <n v="0"/>
    <n v="0"/>
    <n v="0"/>
    <n v="0"/>
    <n v="0"/>
    <n v="0"/>
    <n v="0"/>
    <n v="0"/>
    <n v="0"/>
    <n v="0"/>
    <n v="0"/>
    <n v="0"/>
    <n v="0"/>
    <n v="0"/>
    <n v="0"/>
    <s v="Sim, a senha está sendo trafegado em texto simples pela rede"/>
    <s v="Usuário não identificou o erro de haver vunerabilidades que permitam injeção de SQL no código"/>
    <s v="Senha trafegando em texto puro"/>
    <x v="1"/>
  </r>
  <r>
    <x v="0"/>
    <n v="1"/>
    <n v="0"/>
    <n v="0"/>
    <n v="0"/>
    <n v="1"/>
    <n v="1"/>
    <n v="0"/>
    <n v="0"/>
    <n v="0"/>
    <n v="1"/>
    <n v="1"/>
    <n v="0"/>
    <n v="0"/>
    <n v="0"/>
    <n v="0"/>
    <n v="0"/>
    <n v="1"/>
    <n v="0"/>
    <n v="0"/>
    <n v="0"/>
    <n v="0"/>
    <n v="0"/>
    <n v="0"/>
    <n v="0"/>
    <n v="0"/>
    <n v="0"/>
    <n v="1"/>
    <n v="1"/>
    <n v="1"/>
    <n v="1"/>
    <s v="SQLInjection"/>
    <s v="Identificou corretamente o erro."/>
    <s v="SQLInjection"/>
    <x v="0"/>
  </r>
  <r>
    <x v="0"/>
    <n v="0"/>
    <n v="1"/>
    <n v="0"/>
    <n v="0"/>
    <n v="1"/>
    <n v="0"/>
    <n v="0"/>
    <n v="0"/>
    <n v="0"/>
    <n v="0"/>
    <n v="1"/>
    <n v="0"/>
    <n v="0"/>
    <n v="0"/>
    <n v="0"/>
    <n v="0"/>
    <n v="0"/>
    <n v="0"/>
    <n v="0"/>
    <n v="0"/>
    <n v="0"/>
    <n v="0"/>
    <n v="0"/>
    <n v="0"/>
    <n v="0"/>
    <n v="0"/>
    <n v="0"/>
    <n v="0"/>
    <n v="0"/>
    <n v="0"/>
    <m/>
    <s v="Usuário não identificou o erro de haver vunerabilidades que permitam injeção de SQL no código"/>
    <m/>
    <x v="1"/>
  </r>
  <r>
    <x v="1"/>
    <n v="0"/>
    <n v="0"/>
    <n v="0"/>
    <n v="0"/>
    <n v="1"/>
    <n v="0"/>
    <n v="0"/>
    <n v="0"/>
    <n v="0"/>
    <n v="0"/>
    <n v="1"/>
    <n v="0"/>
    <n v="0"/>
    <n v="0"/>
    <n v="0"/>
    <n v="0"/>
    <n v="0"/>
    <n v="0"/>
    <n v="0"/>
    <n v="0"/>
    <n v="0"/>
    <n v="0"/>
    <n v="0"/>
    <n v="0"/>
    <n v="0"/>
    <n v="0"/>
    <n v="0"/>
    <n v="0"/>
    <n v="0"/>
    <n v="0"/>
    <m/>
    <s v="Usuário não identificou o erro de haver vunerabilidades que permitam injeção de SQL no código"/>
    <m/>
    <x v="1"/>
  </r>
  <r>
    <x v="0"/>
    <n v="1"/>
    <n v="0"/>
    <n v="0"/>
    <n v="0"/>
    <n v="1"/>
    <n v="0"/>
    <n v="0"/>
    <n v="0"/>
    <n v="0"/>
    <n v="0"/>
    <n v="0"/>
    <n v="0"/>
    <n v="0"/>
    <n v="0"/>
    <n v="0"/>
    <n v="0"/>
    <n v="0"/>
    <n v="0"/>
    <n v="0"/>
    <n v="0"/>
    <n v="0"/>
    <n v="0"/>
    <n v="0"/>
    <n v="0"/>
    <n v="0"/>
    <n v="0"/>
    <n v="0"/>
    <n v="0"/>
    <n v="0"/>
    <n v="0"/>
    <s v="Acho que a senha será mostrada na tela"/>
    <s v="Usuário não identificou o erro de haver vunerabilidades que permitam injeção de SQL no código"/>
    <s v="Mesma coisa, senha na tela "/>
    <x v="1"/>
  </r>
  <r>
    <x v="1"/>
    <n v="0"/>
    <n v="0"/>
    <n v="0"/>
    <n v="0"/>
    <n v="1"/>
    <n v="0"/>
    <n v="0"/>
    <n v="0"/>
    <n v="0"/>
    <n v="0"/>
    <n v="1"/>
    <n v="0"/>
    <n v="0"/>
    <n v="0"/>
    <n v="0"/>
    <n v="0"/>
    <n v="0"/>
    <n v="0"/>
    <n v="0"/>
    <n v="0"/>
    <n v="0"/>
    <n v="0"/>
    <n v="0"/>
    <n v="0"/>
    <n v="0"/>
    <n v="0"/>
    <n v="0"/>
    <n v="0"/>
    <n v="0"/>
    <n v="0"/>
    <s v="Acredito que criar uma conexão dentro da função login seja um erro, o correto seria criar uma conexão em outro local."/>
    <s v="Usuário não identificou o erro de haver vunerabilidades que permitam injeção de SQL no código"/>
    <s v="Não tenho proficiência necessária em Java para responder essa questão."/>
    <x v="1"/>
  </r>
  <r>
    <x v="0"/>
    <n v="0"/>
    <n v="1"/>
    <n v="0"/>
    <n v="0"/>
    <n v="0"/>
    <n v="1"/>
    <n v="0"/>
    <n v="0"/>
    <n v="0"/>
    <n v="1"/>
    <n v="0"/>
    <n v="0"/>
    <n v="0"/>
    <n v="0"/>
    <n v="0"/>
    <n v="0"/>
    <n v="0"/>
    <n v="0"/>
    <n v="0"/>
    <n v="0"/>
    <n v="0"/>
    <n v="0"/>
    <n v="0"/>
    <n v="0"/>
    <n v="0"/>
    <n v="0"/>
    <n v="0"/>
    <n v="0"/>
    <n v="0"/>
    <n v="0"/>
    <m/>
    <s v="Usuário não identificou o erro de haver vunerabilidades que permitam injeção de SQL no código"/>
    <m/>
    <x v="1"/>
  </r>
  <r>
    <x v="0"/>
    <n v="0"/>
    <n v="0"/>
    <n v="0"/>
    <n v="0"/>
    <n v="1"/>
    <n v="1"/>
    <n v="0"/>
    <n v="0"/>
    <n v="0"/>
    <n v="0"/>
    <n v="1"/>
    <n v="0"/>
    <n v="0"/>
    <n v="0"/>
    <n v="0"/>
    <n v="0"/>
    <n v="0"/>
    <n v="0"/>
    <n v="0"/>
    <n v="0"/>
    <n v="0"/>
    <n v="1"/>
    <n v="0"/>
    <n v="0"/>
    <n v="0"/>
    <n v="0"/>
    <n v="0"/>
    <n v="0"/>
    <n v="0"/>
    <n v="0"/>
    <m/>
    <s v="Usuário não identificou o erro de haver vunerabilidades que permitam injeção de SQL no código"/>
    <m/>
    <x v="1"/>
  </r>
  <r>
    <x v="0"/>
    <n v="1"/>
    <n v="0"/>
    <n v="0"/>
    <n v="0"/>
    <n v="0"/>
    <n v="0"/>
    <n v="0"/>
    <n v="0"/>
    <n v="1"/>
    <n v="0"/>
    <n v="0"/>
    <n v="0"/>
    <n v="0"/>
    <n v="0"/>
    <n v="0"/>
    <n v="0"/>
    <n v="0"/>
    <n v="0"/>
    <n v="0"/>
    <n v="0"/>
    <n v="0"/>
    <n v="0"/>
    <n v="0"/>
    <n v="0"/>
    <n v="0"/>
    <n v="0"/>
    <n v="0"/>
    <n v="0"/>
    <n v="0"/>
    <n v="0"/>
    <s v="O valor de user trás consigo a senha, então se tiver aceso a variavel, é possível descobrir a senha de qualquer user"/>
    <s v="Usuário não identificou o erro de haver vunerabilidades que permitam injeção de SQL no código"/>
    <m/>
    <x v="1"/>
  </r>
  <r>
    <x v="1"/>
    <n v="0"/>
    <n v="1"/>
    <n v="0"/>
    <n v="0"/>
    <n v="0"/>
    <n v="0"/>
    <n v="0"/>
    <n v="0"/>
    <n v="1"/>
    <n v="0"/>
    <n v="0"/>
    <n v="0"/>
    <n v="0"/>
    <n v="0"/>
    <n v="0"/>
    <n v="0"/>
    <n v="0"/>
    <n v="0"/>
    <n v="0"/>
    <n v="0"/>
    <n v="0"/>
    <n v="0"/>
    <n v="0"/>
    <n v="0"/>
    <n v="0"/>
    <n v="0"/>
    <n v="0"/>
    <n v="0"/>
    <n v="0"/>
    <n v="0"/>
    <m/>
    <s v="Usuário não identificou o erro de haver vunerabilidades que permitam injeção de SQL no código"/>
    <m/>
    <x v="1"/>
  </r>
  <r>
    <x v="1"/>
    <n v="0"/>
    <n v="1"/>
    <n v="0"/>
    <n v="0"/>
    <n v="1"/>
    <n v="0"/>
    <n v="0"/>
    <n v="0"/>
    <n v="0"/>
    <n v="0"/>
    <n v="0"/>
    <n v="0"/>
    <n v="0"/>
    <n v="0"/>
    <n v="0"/>
    <n v="0"/>
    <n v="0"/>
    <n v="0"/>
    <n v="0"/>
    <n v="0"/>
    <n v="0"/>
    <n v="0"/>
    <n v="0"/>
    <n v="0"/>
    <n v="0"/>
    <n v="0"/>
    <n v="0"/>
    <n v="0"/>
    <n v="0"/>
    <n v="0"/>
    <m/>
    <s v="Usuário não identificou o erro de haver vunerabilidades que permitam injeção de SQL no código"/>
    <m/>
    <x v="1"/>
  </r>
  <r>
    <x v="1"/>
    <n v="1"/>
    <n v="0"/>
    <n v="0"/>
    <n v="0"/>
    <n v="1"/>
    <n v="0"/>
    <n v="0"/>
    <n v="0"/>
    <n v="0"/>
    <n v="0"/>
    <n v="0"/>
    <n v="0"/>
    <n v="0"/>
    <n v="0"/>
    <n v="0"/>
    <n v="0"/>
    <n v="0"/>
    <n v="0"/>
    <n v="0"/>
    <n v="0"/>
    <n v="0"/>
    <n v="0"/>
    <n v="0"/>
    <n v="0"/>
    <n v="0"/>
    <n v="0"/>
    <n v="0"/>
    <n v="0"/>
    <n v="0"/>
    <n v="0"/>
    <s v="Sou iniciante. Não dou conta disso ainda nao"/>
    <s v="Usuário não identificou o erro de haver vunerabilidades que permitam injeção de SQL no código"/>
    <s v="Sei nao"/>
    <x v="1"/>
  </r>
  <r>
    <x v="1"/>
    <n v="1"/>
    <n v="0"/>
    <n v="0"/>
    <n v="0"/>
    <n v="0"/>
    <n v="0"/>
    <n v="0"/>
    <n v="0"/>
    <n v="0"/>
    <n v="0"/>
    <n v="0"/>
    <n v="0"/>
    <n v="0"/>
    <n v="0"/>
    <n v="0"/>
    <n v="0"/>
    <n v="0"/>
    <n v="0"/>
    <n v="0"/>
    <n v="0"/>
    <n v="0"/>
    <n v="0"/>
    <n v="0"/>
    <n v="0"/>
    <n v="0"/>
    <n v="0"/>
    <n v="0"/>
    <n v="0"/>
    <n v="0"/>
    <n v="0"/>
    <s v="O banco de dados possui a senha do usuario"/>
    <s v="Usuário não identificou o erro de haver vunerabilidades que permitam injeção de SQL no código"/>
    <m/>
    <x v="1"/>
  </r>
  <r>
    <x v="1"/>
    <n v="1"/>
    <n v="0"/>
    <n v="0"/>
    <n v="0"/>
    <n v="1"/>
    <n v="0"/>
    <n v="0"/>
    <n v="1"/>
    <n v="0"/>
    <n v="0"/>
    <n v="1"/>
    <n v="0"/>
    <n v="0"/>
    <n v="0"/>
    <n v="0"/>
    <n v="0"/>
    <n v="0"/>
    <n v="0"/>
    <n v="0"/>
    <n v="0"/>
    <n v="0"/>
    <n v="0"/>
    <n v="0"/>
    <n v="0"/>
    <n v="0"/>
    <n v="0"/>
    <n v="0"/>
    <n v="0"/>
    <n v="0"/>
    <n v="0"/>
    <s v="Sim. Nenhuma criptografia de senha. "/>
    <s v="Usuário não identificou o erro de haver vunerabilidades que permitam injeção de SQL no código"/>
    <m/>
    <x v="1"/>
  </r>
  <r>
    <x v="1"/>
    <n v="0"/>
    <n v="0"/>
    <n v="0"/>
    <n v="0"/>
    <n v="1"/>
    <n v="0"/>
    <n v="0"/>
    <n v="0"/>
    <n v="0"/>
    <n v="0"/>
    <n v="0"/>
    <n v="0"/>
    <n v="0"/>
    <n v="0"/>
    <n v="0"/>
    <n v="0"/>
    <n v="0"/>
    <n v="0"/>
    <n v="0"/>
    <n v="0"/>
    <n v="0"/>
    <n v="0"/>
    <n v="0"/>
    <n v="0"/>
    <n v="0"/>
    <n v="0"/>
    <n v="0"/>
    <n v="0"/>
    <n v="0"/>
    <n v="0"/>
    <m/>
    <s v="Usuário não identificou o erro de haver vunerabilidades que permitam injeção de SQL no código"/>
    <m/>
    <x v="1"/>
  </r>
  <r>
    <x v="0"/>
    <n v="1"/>
    <n v="0"/>
    <n v="0"/>
    <n v="0"/>
    <n v="1"/>
    <n v="1"/>
    <n v="0"/>
    <n v="0"/>
    <n v="0"/>
    <n v="0"/>
    <n v="0"/>
    <n v="0"/>
    <n v="0"/>
    <n v="0"/>
    <n v="0"/>
    <n v="0"/>
    <n v="0"/>
    <n v="0"/>
    <n v="0"/>
    <n v="0"/>
    <n v="0"/>
    <n v="0"/>
    <n v="0"/>
    <n v="0"/>
    <n v="0"/>
    <n v="0"/>
    <n v="0"/>
    <n v="0"/>
    <n v="0"/>
    <n v="0"/>
    <m/>
    <s v="Usuário não identificou o erro de haver vunerabilidades que permitam injeção de SQL no código"/>
    <m/>
    <x v="1"/>
  </r>
  <r>
    <x v="0"/>
    <n v="1"/>
    <n v="1"/>
    <n v="0"/>
    <n v="0"/>
    <n v="1"/>
    <n v="0"/>
    <n v="0"/>
    <n v="1"/>
    <n v="0"/>
    <n v="0"/>
    <n v="1"/>
    <n v="0"/>
    <n v="0"/>
    <n v="0"/>
    <n v="0"/>
    <n v="0"/>
    <n v="0"/>
    <n v="0"/>
    <n v="0"/>
    <n v="0"/>
    <n v="0"/>
    <n v="0"/>
    <n v="0"/>
    <n v="0"/>
    <n v="0"/>
    <n v="0"/>
    <n v="0"/>
    <n v="0"/>
    <n v="0"/>
    <n v="0"/>
    <s v="Sim, a query abre espaço para um ataque de sql injection"/>
    <s v="Identificou corretamente o erro."/>
    <m/>
    <x v="1"/>
  </r>
  <r>
    <x v="1"/>
    <n v="0"/>
    <n v="1"/>
    <n v="0"/>
    <n v="0"/>
    <n v="1"/>
    <n v="0"/>
    <n v="0"/>
    <n v="0"/>
    <n v="0"/>
    <n v="0"/>
    <n v="0"/>
    <n v="0"/>
    <n v="0"/>
    <n v="0"/>
    <n v="0"/>
    <n v="0"/>
    <n v="0"/>
    <n v="0"/>
    <n v="0"/>
    <n v="0"/>
    <n v="0"/>
    <n v="0"/>
    <n v="0"/>
    <n v="0"/>
    <n v="0"/>
    <n v="0"/>
    <n v="0"/>
    <n v="0"/>
    <n v="0"/>
    <n v="0"/>
    <m/>
    <s v="Usuário não identificou o erro de haver vunerabilidades que permitam injeção de SQL no código"/>
    <m/>
    <x v="1"/>
  </r>
  <r>
    <x v="1"/>
    <n v="1"/>
    <n v="0"/>
    <n v="0"/>
    <n v="0"/>
    <n v="1"/>
    <n v="0"/>
    <n v="0"/>
    <n v="0"/>
    <n v="0"/>
    <n v="0"/>
    <n v="0"/>
    <n v="0"/>
    <n v="0"/>
    <n v="0"/>
    <n v="0"/>
    <n v="0"/>
    <n v="0"/>
    <n v="0"/>
    <n v="0"/>
    <n v="0"/>
    <n v="0"/>
    <n v="0"/>
    <n v="0"/>
    <n v="0"/>
    <n v="0"/>
    <n v="0"/>
    <n v="0"/>
    <n v="0"/>
    <n v="0"/>
    <n v="0"/>
    <m/>
    <s v="Usuário não identificou o erro de haver vunerabilidades que permitam injeção de SQL no código"/>
    <m/>
    <x v="1"/>
  </r>
  <r>
    <x v="0"/>
    <n v="1"/>
    <n v="1"/>
    <n v="0"/>
    <n v="0"/>
    <n v="1"/>
    <n v="1"/>
    <n v="0"/>
    <n v="0"/>
    <n v="0"/>
    <n v="0"/>
    <n v="0"/>
    <n v="0"/>
    <n v="0"/>
    <n v="0"/>
    <n v="0"/>
    <n v="0"/>
    <n v="0"/>
    <n v="0"/>
    <n v="0"/>
    <n v="0"/>
    <n v="0"/>
    <n v="0"/>
    <n v="0"/>
    <n v="0"/>
    <n v="0"/>
    <n v="0"/>
    <n v="0"/>
    <n v="0"/>
    <n v="0"/>
    <n v="0"/>
    <m/>
    <s v="Usuário não identificou o erro de haver vunerabilidades que permitam injeção de SQL no código"/>
    <m/>
    <x v="1"/>
  </r>
  <r>
    <x v="1"/>
    <n v="1"/>
    <n v="0"/>
    <n v="0"/>
    <n v="0"/>
    <n v="1"/>
    <n v="0"/>
    <n v="0"/>
    <n v="0"/>
    <n v="0"/>
    <n v="0"/>
    <n v="0"/>
    <n v="0"/>
    <n v="0"/>
    <n v="0"/>
    <n v="0"/>
    <n v="0"/>
    <n v="0"/>
    <n v="0"/>
    <n v="0"/>
    <n v="0"/>
    <n v="0"/>
    <n v="0"/>
    <n v="0"/>
    <n v="0"/>
    <n v="0"/>
    <n v="0"/>
    <n v="0"/>
    <n v="0"/>
    <n v="0"/>
    <n v="0"/>
    <s v="Sim, há um problema significativo de segurança no trecho de código fornecido. Este código está vulnerável a ataques de injeção de SQL. No momento, o código constrói a consulta SQL diretamente incorporando os valores de &quot;username&quot; e &quot;password&quot;na string de consulta. Isso abre uma brecha para ataques de SQL injection."/>
    <s v="Identificou corretamente o erro."/>
    <s v="_x000a_O código fornecido está vulnerável a ataques de injeção de SQL, semelhante ao problema discutido no exemplo Python. O trecho de código constrói a consulta SQL diretamente incorporando os valores de username e password na string de consulta, o que pode permitir ataques de injeção de SQL._x000a__x000a_Um invasor pode explorar essa vulnerabilidade inserindo strings maliciosas como parte do username ou password. Por exemplo, se o usuário inserir ' OR '1'='1 como senha, a consulta SQL resultante será:_x000a__x000a_sql_x000a_Copy code_x000a_SELECT * FROM users WHERE username = 'algum-usuario' AND password = '' OR '1'='1'_x000a_Isso também levará a uma correspondência positiva, concedendo acesso indevido."/>
    <x v="0"/>
  </r>
  <r>
    <x v="1"/>
    <n v="0"/>
    <n v="0"/>
    <n v="0"/>
    <n v="0"/>
    <n v="0"/>
    <n v="0"/>
    <n v="0"/>
    <n v="0"/>
    <n v="0"/>
    <n v="0"/>
    <n v="0"/>
    <n v="0"/>
    <n v="0"/>
    <n v="0"/>
    <n v="0"/>
    <n v="0"/>
    <n v="0"/>
    <n v="0"/>
    <n v="0"/>
    <n v="0"/>
    <n v="0"/>
    <n v="0"/>
    <n v="0"/>
    <n v="0"/>
    <n v="0"/>
    <n v="0"/>
    <n v="0"/>
    <n v="0"/>
    <n v="0"/>
    <n v="0"/>
    <m/>
    <s v="Usuário não identificou o erro de haver vunerabilidades que permitam injeção de SQL no código"/>
    <m/>
    <x v="1"/>
  </r>
  <r>
    <x v="0"/>
    <n v="1"/>
    <n v="1"/>
    <n v="0"/>
    <n v="0"/>
    <n v="1"/>
    <n v="1"/>
    <n v="0"/>
    <n v="0"/>
    <n v="0"/>
    <n v="0"/>
    <n v="0"/>
    <n v="0"/>
    <n v="0"/>
    <n v="0"/>
    <n v="0"/>
    <n v="0"/>
    <n v="0"/>
    <n v="0"/>
    <n v="0"/>
    <n v="0"/>
    <n v="0"/>
    <n v="0"/>
    <n v="0"/>
    <n v="0"/>
    <n v="0"/>
    <n v="0"/>
    <n v="0"/>
    <n v="0"/>
    <n v="0"/>
    <n v="0"/>
    <s v="nao"/>
    <s v="Usuário não identificou o erro de haver vunerabilidades que permitam injeção de SQL no código"/>
    <m/>
    <x v="1"/>
  </r>
  <r>
    <x v="0"/>
    <n v="1"/>
    <n v="0"/>
    <n v="0"/>
    <n v="0"/>
    <n v="0"/>
    <n v="1"/>
    <n v="0"/>
    <n v="0"/>
    <n v="0"/>
    <n v="0"/>
    <n v="0"/>
    <n v="0"/>
    <n v="0"/>
    <n v="0"/>
    <n v="0"/>
    <n v="0"/>
    <n v="0"/>
    <n v="0"/>
    <n v="0"/>
    <n v="0"/>
    <n v="0"/>
    <n v="0"/>
    <n v="0"/>
    <n v="0"/>
    <n v="0"/>
    <n v="0"/>
    <n v="0"/>
    <n v="0"/>
    <n v="0"/>
    <n v="0"/>
    <m/>
    <s v="Usuário não identificou o erro de haver vunerabilidades que permitam injeção de SQL no código"/>
    <m/>
    <x v="1"/>
  </r>
  <r>
    <x v="1"/>
    <n v="1"/>
    <n v="0"/>
    <n v="0"/>
    <n v="0"/>
    <n v="1"/>
    <n v="0"/>
    <n v="0"/>
    <n v="0"/>
    <n v="0"/>
    <n v="0"/>
    <n v="0"/>
    <n v="0"/>
    <n v="0"/>
    <n v="0"/>
    <n v="0"/>
    <n v="0"/>
    <n v="0"/>
    <n v="0"/>
    <n v="0"/>
    <n v="0"/>
    <n v="0"/>
    <n v="0"/>
    <n v="0"/>
    <n v="0"/>
    <n v="0"/>
    <n v="0"/>
    <n v="0"/>
    <n v="0"/>
    <n v="0"/>
    <n v="0"/>
    <m/>
    <s v="Usuário não identificou o erro de haver vunerabilidades que permitam injeção de SQL no código"/>
    <m/>
    <x v="1"/>
  </r>
  <r>
    <x v="1"/>
    <n v="0"/>
    <n v="0"/>
    <n v="0"/>
    <n v="0"/>
    <n v="0"/>
    <n v="0"/>
    <n v="0"/>
    <n v="0"/>
    <n v="0"/>
    <n v="0"/>
    <n v="0"/>
    <n v="0"/>
    <n v="0"/>
    <n v="0"/>
    <n v="0"/>
    <n v="0"/>
    <n v="0"/>
    <n v="0"/>
    <n v="0"/>
    <n v="0"/>
    <n v="0"/>
    <n v="0"/>
    <n v="0"/>
    <n v="0"/>
    <n v="0"/>
    <n v="0"/>
    <n v="0"/>
    <n v="0"/>
    <n v="0"/>
    <n v="0"/>
    <m/>
    <s v="Usuário não identificou o erro de haver vunerabilidades que permitam injeção de SQL no código"/>
    <m/>
    <x v="1"/>
  </r>
  <r>
    <x v="0"/>
    <n v="0"/>
    <n v="0"/>
    <n v="0"/>
    <n v="0"/>
    <n v="0"/>
    <n v="0"/>
    <n v="0"/>
    <n v="0"/>
    <n v="0"/>
    <n v="0"/>
    <n v="0"/>
    <n v="0"/>
    <n v="0"/>
    <n v="0"/>
    <n v="0"/>
    <n v="0"/>
    <n v="0"/>
    <n v="0"/>
    <n v="0"/>
    <n v="0"/>
    <n v="0"/>
    <n v="0"/>
    <n v="0"/>
    <n v="0"/>
    <n v="0"/>
    <n v="0"/>
    <n v="0"/>
    <n v="0"/>
    <n v="0"/>
    <n v="0"/>
    <s v="Não sei dizer"/>
    <s v="Usuário não identificou o erro de haver vunerabilidades que permitam injeção de SQL no código"/>
    <s v="Não sei dizer "/>
    <x v="1"/>
  </r>
  <r>
    <x v="0"/>
    <n v="0"/>
    <n v="0"/>
    <n v="0"/>
    <n v="0"/>
    <n v="0"/>
    <n v="1"/>
    <n v="0"/>
    <n v="0"/>
    <n v="0"/>
    <n v="0"/>
    <n v="0"/>
    <n v="0"/>
    <n v="0"/>
    <n v="0"/>
    <n v="0"/>
    <n v="0"/>
    <n v="0"/>
    <n v="0"/>
    <n v="0"/>
    <n v="0"/>
    <n v="0"/>
    <n v="0"/>
    <n v="0"/>
    <n v="0"/>
    <n v="0"/>
    <n v="0"/>
    <n v="0"/>
    <n v="0"/>
    <n v="0"/>
    <n v="0"/>
    <s v="sim, na injeção de sql"/>
    <s v="Identificou corretamente o erro."/>
    <s v="sim, na injeção do sql"/>
    <x v="0"/>
  </r>
  <r>
    <x v="0"/>
    <n v="1"/>
    <n v="1"/>
    <n v="0"/>
    <n v="0"/>
    <n v="1"/>
    <n v="1"/>
    <n v="0"/>
    <n v="0"/>
    <n v="0"/>
    <n v="1"/>
    <n v="1"/>
    <n v="0"/>
    <n v="0"/>
    <n v="0"/>
    <n v="0"/>
    <n v="0"/>
    <n v="0"/>
    <n v="0"/>
    <n v="0"/>
    <n v="0"/>
    <n v="0"/>
    <n v="0"/>
    <n v="0"/>
    <n v="0"/>
    <n v="0"/>
    <n v="0"/>
    <n v="0"/>
    <n v="0"/>
    <n v="0"/>
    <n v="0"/>
    <m/>
    <s v="Usuário não identificou o erro de haver vunerabilidades que permitam injeção de SQL no código"/>
    <m/>
    <x v="1"/>
  </r>
  <r>
    <x v="0"/>
    <n v="0"/>
    <n v="1"/>
    <n v="0"/>
    <n v="0"/>
    <n v="1"/>
    <n v="1"/>
    <n v="0"/>
    <n v="0"/>
    <n v="0"/>
    <n v="0"/>
    <n v="0"/>
    <n v="0"/>
    <n v="0"/>
    <n v="0"/>
    <n v="0"/>
    <n v="0"/>
    <n v="0"/>
    <n v="0"/>
    <n v="0"/>
    <n v="0"/>
    <n v="0"/>
    <n v="0"/>
    <n v="0"/>
    <n v="0"/>
    <n v="0"/>
    <n v="0"/>
    <n v="0"/>
    <n v="0"/>
    <n v="0"/>
    <n v="0"/>
    <m/>
    <s v="Usuário não identificou o erro de haver vunerabilidades que permitam injeção de SQL no código"/>
    <s v="  String query = &quot;SELECT * FROM users WHERE username = '&quot; + username + &quot;' AND password = '&quot; + password + &quot;'&quot;; esta concatenando os valores diretamente tornando o vulneravel"/>
    <x v="0"/>
  </r>
  <r>
    <x v="1"/>
    <n v="1"/>
    <n v="0"/>
    <n v="0"/>
    <n v="0"/>
    <n v="1"/>
    <n v="0"/>
    <n v="0"/>
    <n v="1"/>
    <n v="1"/>
    <n v="0"/>
    <n v="0"/>
    <n v="0"/>
    <n v="0"/>
    <n v="0"/>
    <n v="0"/>
    <n v="0"/>
    <n v="0"/>
    <n v="0"/>
    <n v="0"/>
    <n v="0"/>
    <n v="0"/>
    <n v="0"/>
    <n v="0"/>
    <n v="0"/>
    <n v="0"/>
    <n v="0"/>
    <n v="0"/>
    <n v="0"/>
    <n v="0"/>
    <n v="0"/>
    <s v="Não está sanitizado corretamente, dá para fazer injeção de sql."/>
    <s v="Identificou corretamente o erro."/>
    <s v="Não está sanitizado corretamente, dá para fazer injeção de sql."/>
    <x v="0"/>
  </r>
  <r>
    <x v="2"/>
    <m/>
    <m/>
    <m/>
    <m/>
    <m/>
    <m/>
    <m/>
    <m/>
    <m/>
    <m/>
    <m/>
    <m/>
    <m/>
    <m/>
    <m/>
    <m/>
    <m/>
    <m/>
    <m/>
    <m/>
    <m/>
    <m/>
    <m/>
    <m/>
    <m/>
    <m/>
    <m/>
    <m/>
    <m/>
    <m/>
    <m/>
    <m/>
    <m/>
    <x v="2"/>
  </r>
  <r>
    <x v="2"/>
    <m/>
    <m/>
    <m/>
    <m/>
    <m/>
    <m/>
    <m/>
    <m/>
    <m/>
    <m/>
    <m/>
    <m/>
    <m/>
    <m/>
    <m/>
    <m/>
    <m/>
    <m/>
    <m/>
    <m/>
    <m/>
    <m/>
    <m/>
    <m/>
    <m/>
    <m/>
    <m/>
    <m/>
    <m/>
    <m/>
    <m/>
    <m/>
    <m/>
    <x v="2"/>
  </r>
</pivotCacheRecords>
</file>

<file path=xl/pivotCache/pivotCacheRecords5.xml><?xml version="1.0" encoding="utf-8"?>
<pivotCacheRecords xmlns="http://schemas.openxmlformats.org/spreadsheetml/2006/main" xmlns:r="http://schemas.openxmlformats.org/officeDocument/2006/relationships" count="102">
  <r>
    <x v="0"/>
  </r>
  <r>
    <x v="1"/>
  </r>
  <r>
    <x v="2"/>
  </r>
  <r>
    <x v="3"/>
  </r>
  <r>
    <x v="3"/>
  </r>
  <r>
    <x v="0"/>
  </r>
  <r>
    <x v="1"/>
  </r>
  <r>
    <x v="1"/>
  </r>
  <r>
    <x v="4"/>
  </r>
  <r>
    <x v="5"/>
  </r>
  <r>
    <x v="1"/>
  </r>
  <r>
    <x v="2"/>
  </r>
  <r>
    <x v="3"/>
  </r>
  <r>
    <x v="2"/>
  </r>
  <r>
    <x v="6"/>
  </r>
  <r>
    <x v="6"/>
  </r>
  <r>
    <x v="3"/>
  </r>
  <r>
    <x v="5"/>
  </r>
  <r>
    <x v="2"/>
  </r>
  <r>
    <x v="6"/>
  </r>
  <r>
    <x v="1"/>
  </r>
  <r>
    <x v="0"/>
  </r>
  <r>
    <x v="1"/>
  </r>
  <r>
    <x v="5"/>
  </r>
  <r>
    <x v="1"/>
  </r>
  <r>
    <x v="2"/>
  </r>
  <r>
    <x v="1"/>
  </r>
  <r>
    <x v="0"/>
  </r>
  <r>
    <x v="1"/>
  </r>
  <r>
    <x v="3"/>
  </r>
  <r>
    <x v="6"/>
  </r>
  <r>
    <x v="0"/>
  </r>
  <r>
    <x v="1"/>
  </r>
  <r>
    <x v="2"/>
  </r>
  <r>
    <x v="3"/>
  </r>
  <r>
    <x v="3"/>
  </r>
  <r>
    <x v="1"/>
  </r>
  <r>
    <x v="4"/>
  </r>
  <r>
    <x v="3"/>
  </r>
  <r>
    <x v="4"/>
  </r>
  <r>
    <x v="2"/>
  </r>
  <r>
    <x v="5"/>
  </r>
  <r>
    <x v="1"/>
  </r>
  <r>
    <x v="3"/>
  </r>
  <r>
    <x v="1"/>
  </r>
  <r>
    <x v="2"/>
  </r>
  <r>
    <x v="3"/>
  </r>
  <r>
    <x v="5"/>
  </r>
  <r>
    <x v="0"/>
  </r>
  <r>
    <x v="5"/>
  </r>
  <r>
    <x v="5"/>
  </r>
  <r>
    <x v="2"/>
  </r>
  <r>
    <x v="2"/>
  </r>
  <r>
    <x v="0"/>
  </r>
  <r>
    <x v="2"/>
  </r>
  <r>
    <x v="2"/>
  </r>
  <r>
    <x v="1"/>
  </r>
  <r>
    <x v="7"/>
  </r>
  <r>
    <x v="1"/>
  </r>
  <r>
    <x v="0"/>
  </r>
  <r>
    <x v="1"/>
  </r>
  <r>
    <x v="1"/>
  </r>
  <r>
    <x v="4"/>
  </r>
  <r>
    <x v="1"/>
  </r>
  <r>
    <x v="1"/>
  </r>
  <r>
    <x v="2"/>
  </r>
  <r>
    <x v="1"/>
  </r>
  <r>
    <x v="0"/>
  </r>
  <r>
    <x v="7"/>
  </r>
  <r>
    <x v="2"/>
  </r>
  <r>
    <x v="3"/>
  </r>
  <r>
    <x v="3"/>
  </r>
  <r>
    <x v="3"/>
  </r>
  <r>
    <x v="1"/>
  </r>
  <r>
    <x v="0"/>
  </r>
  <r>
    <x v="3"/>
  </r>
  <r>
    <x v="1"/>
  </r>
  <r>
    <x v="1"/>
  </r>
  <r>
    <x v="1"/>
  </r>
  <r>
    <x v="0"/>
  </r>
  <r>
    <x v="1"/>
  </r>
  <r>
    <x v="2"/>
  </r>
  <r>
    <x v="4"/>
  </r>
  <r>
    <x v="1"/>
  </r>
  <r>
    <x v="1"/>
  </r>
  <r>
    <x v="5"/>
  </r>
  <r>
    <x v="2"/>
  </r>
  <r>
    <x v="1"/>
  </r>
  <r>
    <x v="1"/>
  </r>
  <r>
    <x v="6"/>
  </r>
  <r>
    <x v="1"/>
  </r>
  <r>
    <x v="1"/>
  </r>
  <r>
    <x v="1"/>
  </r>
  <r>
    <x v="1"/>
  </r>
  <r>
    <x v="1"/>
  </r>
  <r>
    <x v="1"/>
  </r>
  <r>
    <x v="4"/>
  </r>
  <r>
    <x v="3"/>
  </r>
  <r>
    <x v="0"/>
  </r>
  <r>
    <x v="6"/>
  </r>
  <r>
    <x v="8"/>
  </r>
  <r>
    <x v="8"/>
  </r>
</pivotCacheRecords>
</file>

<file path=xl/pivotCache/pivotCacheRecords6.xml><?xml version="1.0" encoding="utf-8"?>
<pivotCacheRecords xmlns="http://schemas.openxmlformats.org/spreadsheetml/2006/main" xmlns:r="http://schemas.openxmlformats.org/officeDocument/2006/relationships" count="102">
  <r>
    <s v="Estudei ou estudo por conta própria, nunca participei de nenhum curso."/>
    <m/>
    <x v="0"/>
  </r>
  <r>
    <s v="Sim, estou cursando ou cursei e não terminei um ensino superior em ciências da computação, análise e desenvolvimento de sistemas ou outro curso superior ligado a programação."/>
    <s v="FATEC"/>
    <x v="1"/>
  </r>
  <r>
    <s v="Sim, conclui um curso livre ou bootcamp de programação."/>
    <s v="Foi o campus code."/>
    <x v="2"/>
  </r>
  <r>
    <s v="Sim, estou cursando ou cursei e não terminei um ensino superior em ciências da computação, análise e desenvolvimento de sistemas ou outro curso superior ligado a programação."/>
    <s v="FATEC"/>
    <x v="1"/>
  </r>
  <r>
    <s v="Sim,  conclui ensino superior em ciências da computação, análise e desenvolvimento de sistemas ou outro curso superior ligado a programação."/>
    <s v="Fatec SP"/>
    <x v="1"/>
  </r>
  <r>
    <s v="Sim,  conclui ensino superior em ciências da computação, análise e desenvolvimento de sistemas ou outro curso superior ligado a programação."/>
    <s v="Fatec-sp"/>
    <x v="1"/>
  </r>
  <r>
    <s v="Sim, estou cursando ou cursei e não terminei um ensino superior em ciências da computação, análise e desenvolvimento de sistemas ou outro curso superior ligado a programação."/>
    <s v="Fatec SP"/>
    <x v="1"/>
  </r>
  <r>
    <s v="Sim, estou cursando ou cursei e não terminei um ensino superior em ciências da computação, análise e desenvolvimento de sistemas ou outro curso superior ligado a programação."/>
    <s v="Fatec-sp"/>
    <x v="1"/>
  </r>
  <r>
    <s v="Sim, estou cursando ou cursei e não terminei um ensino superior em ciências da computação, análise e desenvolvimento de sistemas ou outro curso superior ligado a programação."/>
    <s v="Fatec - SP"/>
    <x v="1"/>
  </r>
  <r>
    <s v="Sim, estou cursando ou cursei e não terminei um ensino superior em ciências da computação, análise e desenvolvimento de sistemas ou outro curso superior ligado a programação."/>
    <s v="FATEC "/>
    <x v="1"/>
  </r>
  <r>
    <s v="Sim, conclui um técnico em informática ou outro curso técnico ligado a programação."/>
    <s v="ETEC"/>
    <x v="3"/>
  </r>
  <r>
    <s v="Sim,  conclui ensino superior em ciências da computação, análise e desenvolvimento de sistemas ou outro curso superior ligado a programação."/>
    <s v="Fatec-sp"/>
    <x v="1"/>
  </r>
  <r>
    <s v="Sim,  conclui ensino superior em ciências da computação, análise e desenvolvimento de sistemas ou outro curso superior ligado a programação."/>
    <s v="Fatec SP"/>
    <x v="1"/>
  </r>
  <r>
    <s v="Sim, estou cursando ou cursei e não terminei um ensino superior em ciências da computação, análise e desenvolvimento de sistemas ou outro curso superior ligado a programação."/>
    <s v="Fatec SP"/>
    <x v="1"/>
  </r>
  <r>
    <s v="Sim, conclui um técnico em informática ou outro curso técnico ligado a programação."/>
    <s v="Impacta e Global Code"/>
    <x v="4"/>
  </r>
  <r>
    <s v="Sim, estou cursando ou cursei e não terminei um ensino superior em ciências da computação, análise e desenvolvimento de sistemas ou outro curso superior ligado a programação."/>
    <s v="Fatec-sp"/>
    <x v="1"/>
  </r>
  <r>
    <s v="Sim, conclui um curso livre ou bootcamp de programação."/>
    <s v="Dgital Innovation"/>
    <x v="5"/>
  </r>
  <r>
    <s v="Sim, conclui um técnico em informática ou outro curso técnico ligado a programação."/>
    <s v="Mackenzie"/>
    <x v="6"/>
  </r>
  <r>
    <s v="Sim,  conclui ensino superior em ciências da computação, análise e desenvolvimento de sistemas ou outro curso superior ligado a programação."/>
    <s v="Fatec SP"/>
    <x v="1"/>
  </r>
  <r>
    <s v="Sim, estou cursando ou cursei e não terminei um ensino superior em ciências da computação, análise e desenvolvimento de sistemas ou outro curso superior ligado a programação."/>
    <s v="Ime usp"/>
    <x v="7"/>
  </r>
  <r>
    <s v="Sim, conclui um técnico em informática ou outro curso técnico ligado a programação."/>
    <s v="Fundação Instituto Tecnológico de Osasco"/>
    <x v="8"/>
  </r>
  <r>
    <s v="Sim,  conclui ensino superior em ciências da computação, análise e desenvolvimento de sistemas ou outro curso superior ligado a programação."/>
    <s v="Ufrn"/>
    <x v="9"/>
  </r>
  <r>
    <s v="Sim, conclui um técnico em informática ou outro curso técnico ligado a programação."/>
    <s v="UNIP"/>
    <x v="10"/>
  </r>
  <r>
    <s v="Sim,  conclui ensino superior em ciências da computação, análise e desenvolvimento de sistemas ou outro curso superior ligado a programação."/>
    <s v="FATEC, ETEC, DIO"/>
    <x v="1"/>
  </r>
  <r>
    <s v="Sim, conclui um curso livre ou bootcamp de programação."/>
    <s v="Coursera, FLAI - Inteligência Artificial"/>
    <x v="11"/>
  </r>
  <r>
    <s v="Sim,  conclui ensino superior em ciências da computação, análise e desenvolvimento de sistemas ou outro curso superior ligado a programação."/>
    <s v="Uniesp/Fapepe"/>
    <x v="12"/>
  </r>
  <r>
    <s v="Sim, conclui um técnico em informática ou outro curso técnico ligado a programação."/>
    <s v="ETEC JORGE STREET"/>
    <x v="3"/>
  </r>
  <r>
    <s v="Sim, estou cursando ou cursei e não terminei um ensino superior em ciências da computação, análise e desenvolvimento de sistemas ou outro curso superior ligado a programação."/>
    <s v="Uninter"/>
    <x v="13"/>
  </r>
  <r>
    <s v="Sim, estou cursando ou cursei e não terminei um ensino superior em ciências da computação, análise e desenvolvimento de sistemas ou outro curso superior ligado a programação."/>
    <s v="sao Judas"/>
    <x v="14"/>
  </r>
  <r>
    <s v="Sim, estou cursando ou cursei e não terminei um ensino superior em ciências da computação, análise e desenvolvimento de sistemas ou outro curso superior ligado a programação."/>
    <s v="Faculdade de Tecnologia de São Paulo "/>
    <x v="1"/>
  </r>
  <r>
    <s v="Sim, estou cursando ou cursei e não terminei um ensino superior em ciências da computação, análise e desenvolvimento de sistemas ou outro curso superior ligado a programação."/>
    <s v="USJT e ETEC"/>
    <x v="15"/>
  </r>
  <r>
    <s v="Sim, estou cursando ou cursei e não terminei um ensino superior em ciências da computação, análise e desenvolvimento de sistemas ou outro curso superior ligado a programação."/>
    <s v="IFSP "/>
    <x v="16"/>
  </r>
  <r>
    <s v="Sim, estou cursando ou cursei e não terminei um ensino superior em ciências da computação, análise e desenvolvimento de sistemas ou outro curso superior ligado a programação."/>
    <s v="Fatec São Paulo"/>
    <x v="1"/>
  </r>
  <r>
    <s v="Sim, estou cursando ou cursei e não terminei um ensino superior em ciências da computação, análise e desenvolvimento de sistemas ou outro curso superior ligado a programação."/>
    <s v="Atitus"/>
    <x v="17"/>
  </r>
  <r>
    <s v="Sim, estou cursando ou cursei e não terminei um ensino superior em ciências da computação, análise e desenvolvimento de sistemas ou outro curso superior ligado a programação."/>
    <s v="Fatec - SP"/>
    <x v="1"/>
  </r>
  <r>
    <s v="Sim, estou cursando ou cursei e não terminei um técnico em informática ou outro curso técnico ligado a programação."/>
    <s v="https://www.pucrs.br/devs/"/>
    <x v="18"/>
  </r>
  <r>
    <s v="Sim, estou cursando ou cursei e não terminei um ensino superior em ciências da computação, análise e desenvolvimento de sistemas ou outro curso superior ligado a programação."/>
    <s v="Fatec SP"/>
    <x v="1"/>
  </r>
  <r>
    <s v="Sim,  conclui ensino superior em ciências da computação, análise e desenvolvimento de sistemas ou outro curso superior ligado a programação."/>
    <s v="Universidade Católica de Brasilia"/>
    <x v="19"/>
  </r>
  <r>
    <s v="Sim, estou cursando ou cursei e não terminei  um curso livre ou bootcamp de programação."/>
    <s v="Udemy "/>
    <x v="20"/>
  </r>
  <r>
    <s v="Sim,  conclui ensino superior em ciências da computação, análise e desenvolvimento de sistemas ou outro curso superior ligado a programação."/>
    <s v="Unipar"/>
    <x v="21"/>
  </r>
  <r>
    <s v="Sim, conclui um técnico em informática ou outro curso técnico ligado a programação."/>
    <s v="ETEC"/>
    <x v="3"/>
  </r>
  <r>
    <s v="Sim, estou cursando ou cursei e não terminei  um curso livre ou bootcamp de programação."/>
    <s v="Estácio de Sá "/>
    <x v="22"/>
  </r>
  <r>
    <s v="Sim, estou cursando ou cursei e não terminei  um curso livre ou bootcamp de programação."/>
    <s v="Curso em video "/>
    <x v="2"/>
  </r>
  <r>
    <s v="Sim,  conclui ensino superior em ciências da computação, análise e desenvolvimento de sistemas ou outro curso superior ligado a programação."/>
    <s v="Faculdade Impacta"/>
    <x v="4"/>
  </r>
  <r>
    <s v="Sim, estou cursando ou cursei e não terminei um ensino superior em ciências da computação, análise e desenvolvimento de sistemas ou outro curso superior ligado a programação."/>
    <s v="FATEC SP"/>
    <x v="1"/>
  </r>
  <r>
    <s v="Sim, estou cursando ou cursei e não terminei um ensino superior em ciências da computação, análise e desenvolvimento de sistemas ou outro curso superior ligado a programação."/>
    <s v="Uninter"/>
    <x v="13"/>
  </r>
  <r>
    <s v="Sim,  conclui ensino superior em ciências da computação, análise e desenvolvimento de sistemas ou outro curso superior ligado a programação."/>
    <s v="Unesp"/>
    <x v="23"/>
  </r>
  <r>
    <s v="Sim,  conclui ensino superior em ciências da computação, análise e desenvolvimento de sistemas ou outro curso superior ligado a programação."/>
    <s v="ADS na Estácio, Web Full Stack na Ada (antiga Let's Code), Engenharia da Computação (cursando) na Univesp"/>
    <x v="22"/>
  </r>
  <r>
    <s v="Sim,  conclui ensino superior em ciências da computação, análise e desenvolvimento de sistemas ou outro curso superior ligado a programação."/>
    <s v="Uninove"/>
    <x v="24"/>
  </r>
  <r>
    <s v="Sim,  conclui ensino superior em ciências da computação, análise e desenvolvimento de sistemas ou outro curso superior ligado a programação."/>
    <s v="Unicesumar"/>
    <x v="25"/>
  </r>
  <r>
    <s v="Sim, estou cursando ou cursei e não terminei um ensino superior em ciências da computação, análise e desenvolvimento de sistemas ou outro curso superior ligado a programação."/>
    <s v="UGS"/>
    <x v="26"/>
  </r>
  <r>
    <s v="Sim, estou cursando ou cursei e não terminei um ensino superior em ciências da computação, análise e desenvolvimento de sistemas ou outro curso superior ligado a programação."/>
    <s v="Uninter"/>
    <x v="13"/>
  </r>
  <r>
    <s v="Sim, conclui um técnico em informática ou outro curso técnico ligado a programação."/>
    <s v="ETEC"/>
    <x v="3"/>
  </r>
  <r>
    <s v="Sim, estou cursando ou cursei e não terminei um ensino superior em ciências da computação, análise e desenvolvimento de sistemas ou outro curso superior ligado a programação."/>
    <s v="Fatec-SP, curso em video, hastag programação, fundação bradesco"/>
    <x v="1"/>
  </r>
  <r>
    <s v="Sim, estou cursando ou cursei e não terminei  um curso livre ou bootcamp de programação."/>
    <s v="Univali"/>
    <x v="27"/>
  </r>
  <r>
    <s v="Estudei ou estudo apenas por conta própria, nunca participei de nenhum curso."/>
    <s v="B7WEB"/>
    <x v="28"/>
  </r>
  <r>
    <s v="Estudei ou estudo apenas por conta própria, nunca participei de nenhum curso."/>
    <m/>
    <x v="0"/>
  </r>
  <r>
    <s v="Sim, conclui um curso livre ou bootcamp de programação."/>
    <s v="Devsuperior"/>
    <x v="29"/>
  </r>
  <r>
    <s v="Sim, estou cursando ou cursei e não terminei um ensino superior em ciências da computação, análise e desenvolvimento de sistemas ou outro curso superior ligado a programação."/>
    <s v="Fatec"/>
    <x v="1"/>
  </r>
  <r>
    <s v="Sim, estou cursando ou cursei e não terminei um ensino superior em ciências da computação, análise e desenvolvimento de sistemas ou outro curso superior ligado a programação."/>
    <s v="Fatec são Paulo "/>
    <x v="1"/>
  </r>
  <r>
    <s v="Sim, estou cursando ou cursei e não terminei um ensino superior em ciências da computação, análise e desenvolvimento de sistemas ou outro curso superior ligado a programação."/>
    <s v="Uninter"/>
    <x v="13"/>
  </r>
  <r>
    <s v="Sim, estou cursando ou cursei e não terminei um ensino superior em ciências da computação, análise e desenvolvimento de sistemas ou outro curso superior ligado a programação."/>
    <s v="Fatec"/>
    <x v="1"/>
  </r>
  <r>
    <s v="Sim, conclui um técnico em informática ou outro curso técnico ligado a programação."/>
    <s v="Senac "/>
    <x v="30"/>
  </r>
  <r>
    <s v="Sim, estou cursando ou cursei e não terminei um técnico em informática ou outro curso técnico ligado a programação."/>
    <s v="SENAI &quot;Álvares Romi&quot;"/>
    <x v="31"/>
  </r>
  <r>
    <s v="Sim,  conclui ensino superior em ciências da computação, análise e desenvolvimento de sistemas ou outro curso superior ligado a programação."/>
    <s v="Uninter "/>
    <x v="13"/>
  </r>
  <r>
    <s v="Sim,  conclui ensino superior em ciências da computação, análise e desenvolvimento de sistemas ou outro curso superior ligado a programação."/>
    <s v="Unicarioca"/>
    <x v="32"/>
  </r>
  <r>
    <s v="Estudei ou estudo apenas por conta própria, nunca participei de nenhum curso."/>
    <m/>
    <x v="0"/>
  </r>
  <r>
    <s v="Sim, conclui um técnico em informática ou outro curso técnico ligado a programação."/>
    <s v="SENAI"/>
    <x v="31"/>
  </r>
  <r>
    <s v="Sim,  conclui ensino superior em ciências da computação, análise e desenvolvimento de sistemas ou outro curso superior ligado a programação."/>
    <s v="Fatec - Faculdade de Tecnologia de Ribeirão Preto"/>
    <x v="1"/>
  </r>
  <r>
    <s v="Sim,  conclui ensino superior em ciências da computação, análise e desenvolvimento de sistemas ou outro curso superior ligado a programação."/>
    <s v="FATEC/SP"/>
    <x v="1"/>
  </r>
  <r>
    <s v="Sim,  conclui ensino superior em ciências da computação, análise e desenvolvimento de sistemas ou outro curso superior ligado a programação."/>
    <s v="Univem &amp; UFSCar"/>
    <x v="33"/>
  </r>
  <r>
    <s v="Estudei ou estudo apenas por conta própria, nunca participei de nenhum curso."/>
    <m/>
    <x v="0"/>
  </r>
  <r>
    <s v="Sim,  conclui ensino superior em ciências da computação, análise e desenvolvimento de sistemas ou outro curso superior ligado a programação."/>
    <s v="Unifai"/>
    <x v="34"/>
  </r>
  <r>
    <s v="Sim, estou cursando ou cursei e não terminei um ensino superior em ciências da computação, análise e desenvolvimento de sistemas ou outro curso superior ligado a programação."/>
    <s v="Fiap "/>
    <x v="35"/>
  </r>
  <r>
    <s v="Sim, estou cursando ou cursei e não terminei um ensino superior em ciências da computação, análise e desenvolvimento de sistemas ou outro curso superior ligado a programação."/>
    <s v=" Instituto Federal de Educação, Ciência e Tecnologia de Pernambuco (IFPE)"/>
    <x v="36"/>
  </r>
  <r>
    <s v="Estudei ou estudo apenas por conta própria, nunca participei de nenhum curso."/>
    <m/>
    <x v="0"/>
  </r>
  <r>
    <s v="Sim, estou cursando ou cursei e não terminei um ensino superior em ciências da computação, análise e desenvolvimento de sistemas ou outro curso superior ligado a programação."/>
    <s v="FATEC/SP"/>
    <x v="1"/>
  </r>
  <r>
    <s v="Sim, estou cursando ou cursei e não terminei um ensino superior em ciências da computação, análise e desenvolvimento de sistemas ou outro curso superior ligado a programação."/>
    <s v="FATEC SP"/>
    <x v="1"/>
  </r>
  <r>
    <s v="Sim,  conclui ensino superior em ciências da computação, análise e desenvolvimento de sistemas ou outro curso superior ligado a programação."/>
    <s v="FATEC"/>
    <x v="1"/>
  </r>
  <r>
    <s v="Sim,  conclui ensino superior em ciências da computação, análise e desenvolvimento de sistemas ou outro curso superior ligado a programação."/>
    <s v="Estácio de Sá"/>
    <x v="22"/>
  </r>
  <r>
    <s v="Sim, estou cursando ou cursei e não terminei um técnico em informática ou outro curso técnico ligado a programação."/>
    <s v="Uninter"/>
    <x v="13"/>
  </r>
  <r>
    <s v="Sim, conclui um curso livre ou bootcamp de programação."/>
    <s v="USP-SP"/>
    <x v="7"/>
  </r>
  <r>
    <s v="Sim,  conclui ensino superior em ciências da computação, análise e desenvolvimento de sistemas ou outro curso superior ligado a programação."/>
    <s v="Impacta Tecnologia "/>
    <x v="4"/>
  </r>
  <r>
    <s v="Sim, estou cursando ou cursei e não terminei  um curso livre ou bootcamp de programação."/>
    <s v="Udemy"/>
    <x v="20"/>
  </r>
  <r>
    <s v="Sim, estou cursando ou cursei e não terminei um ensino superior em ciências da computação, análise e desenvolvimento de sistemas ou outro curso superior ligado a programação."/>
    <s v="Estácio de Sá"/>
    <x v="22"/>
  </r>
  <r>
    <s v="Sim,  conclui ensino superior em ciências da computação, análise e desenvolvimento de sistemas ou outro curso superior ligado a programação."/>
    <s v="UNIFACS, DNC, UDEMY, YOUTUBE"/>
    <x v="37"/>
  </r>
  <r>
    <s v="Sim,  conclui ensino superior em ciências da computação, análise e desenvolvimento de sistemas ou outro curso superior ligado a programação."/>
    <s v="ETEC/FATEC"/>
    <x v="1"/>
  </r>
  <r>
    <s v="Sim, conclui um curso livre ou bootcamp de programação."/>
    <s v="Estácio"/>
    <x v="22"/>
  </r>
  <r>
    <s v="Sim, conclui um técnico em informática ou outro curso técnico ligado a programação."/>
    <s v="Microlins"/>
    <x v="38"/>
  </r>
  <r>
    <s v="Sim, estou cursando ou cursei e não terminei um ensino superior em ciências da computação, análise e desenvolvimento de sistemas ou outro curso superior ligado a programação."/>
    <s v="Uninter"/>
    <x v="13"/>
  </r>
  <r>
    <s v="Sim, estou cursando ou cursei e não terminei um ensino superior em ciências da computação, análise e desenvolvimento de sistemas ou outro curso superior ligado a programação."/>
    <s v="Fatec SP"/>
    <x v="1"/>
  </r>
  <r>
    <s v="Sim, estou cursando ou cursei e não terminei um ensino superior em ciências da computação, análise e desenvolvimento de sistemas ou outro curso superior ligado a programação."/>
    <s v="unip"/>
    <x v="10"/>
  </r>
  <r>
    <s v="Sim, estou cursando ou cursei e não terminei um ensino superior em ciências da computação, análise e desenvolvimento de sistemas ou outro curso superior ligado a programação."/>
    <s v="UFMA "/>
    <x v="39"/>
  </r>
  <r>
    <s v="Sim,  conclui ensino superior em ciências da computação, análise e desenvolvimento de sistemas ou outro curso superior ligado a programação."/>
    <s v="Estácio"/>
    <x v="22"/>
  </r>
  <r>
    <s v="Sim, estou cursando ou cursei e não terminei um ensino superior em ciências da computação, análise e desenvolvimento de sistemas ou outro curso superior ligado a programação."/>
    <s v="Estácio "/>
    <x v="22"/>
  </r>
  <r>
    <s v="Sim,  conclui ensino superior em ciências da computação, análise e desenvolvimento de sistemas ou outro curso superior ligado a programação."/>
    <s v="Fatec Praia Grande"/>
    <x v="1"/>
  </r>
  <r>
    <s v="Sim, estou cursando ou cursei e não terminei um ensino superior em ciências da computação, análise e desenvolvimento de sistemas ou outro curso superior ligado a programação."/>
    <s v="Uniftec"/>
    <x v="40"/>
  </r>
  <r>
    <s v="Sim,  conclui ensino superior em ciências da computação, análise e desenvolvimento de sistemas ou outro curso superior ligado a programação."/>
    <s v="Fatec Jundiaí"/>
    <x v="1"/>
  </r>
  <r>
    <s v="Sim,  conclui ensino superior em ciências da computação, análise e desenvolvimento de sistemas ou outro curso superior ligado a programação."/>
    <s v="Piaget"/>
    <x v="41"/>
  </r>
  <r>
    <s v="Sim, estou cursando ou cursei e não terminei um ensino superior em ciências da computação, análise e desenvolvimento de sistemas ou outro curso superior ligado a programação."/>
    <s v="FATEC-SP"/>
    <x v="1"/>
  </r>
  <r>
    <m/>
    <m/>
    <x v="0"/>
  </r>
  <r>
    <m/>
    <m/>
    <x v="0"/>
  </r>
</pivotCacheRecords>
</file>

<file path=xl/pivotCache/pivotCacheRecords7.xml><?xml version="1.0" encoding="utf-8"?>
<pivotCacheRecords xmlns="http://schemas.openxmlformats.org/spreadsheetml/2006/main" xmlns:r="http://schemas.openxmlformats.org/officeDocument/2006/relationships" count="102">
  <r>
    <x v="0"/>
  </r>
  <r>
    <x v="1"/>
  </r>
  <r>
    <x v="2"/>
  </r>
  <r>
    <x v="1"/>
  </r>
  <r>
    <x v="1"/>
  </r>
  <r>
    <x v="1"/>
  </r>
  <r>
    <x v="1"/>
  </r>
  <r>
    <x v="1"/>
  </r>
  <r>
    <x v="1"/>
  </r>
  <r>
    <x v="1"/>
  </r>
  <r>
    <x v="2"/>
  </r>
  <r>
    <x v="1"/>
  </r>
  <r>
    <x v="1"/>
  </r>
  <r>
    <x v="1"/>
  </r>
  <r>
    <x v="2"/>
  </r>
  <r>
    <x v="1"/>
  </r>
  <r>
    <x v="2"/>
  </r>
  <r>
    <x v="1"/>
  </r>
  <r>
    <x v="1"/>
  </r>
  <r>
    <x v="3"/>
  </r>
  <r>
    <x v="2"/>
  </r>
  <r>
    <x v="4"/>
  </r>
  <r>
    <x v="5"/>
  </r>
  <r>
    <x v="1"/>
  </r>
  <r>
    <x v="2"/>
  </r>
  <r>
    <x v="6"/>
  </r>
  <r>
    <x v="5"/>
  </r>
  <r>
    <x v="1"/>
  </r>
  <r>
    <x v="1"/>
  </r>
  <r>
    <x v="1"/>
  </r>
  <r>
    <x v="3"/>
  </r>
  <r>
    <x v="1"/>
  </r>
  <r>
    <x v="1"/>
  </r>
  <r>
    <x v="3"/>
  </r>
  <r>
    <x v="1"/>
  </r>
  <r>
    <x v="2"/>
  </r>
  <r>
    <x v="1"/>
  </r>
  <r>
    <x v="1"/>
  </r>
  <r>
    <x v="2"/>
  </r>
  <r>
    <x v="6"/>
  </r>
  <r>
    <x v="1"/>
  </r>
  <r>
    <x v="1"/>
  </r>
  <r>
    <x v="2"/>
  </r>
  <r>
    <x v="1"/>
  </r>
  <r>
    <x v="1"/>
  </r>
  <r>
    <x v="1"/>
  </r>
  <r>
    <x v="3"/>
  </r>
  <r>
    <x v="1"/>
  </r>
  <r>
    <x v="1"/>
  </r>
  <r>
    <x v="1"/>
  </r>
  <r>
    <x v="7"/>
  </r>
  <r>
    <x v="1"/>
  </r>
  <r>
    <x v="5"/>
  </r>
  <r>
    <x v="1"/>
  </r>
  <r>
    <x v="3"/>
  </r>
  <r>
    <x v="0"/>
  </r>
  <r>
    <x v="0"/>
  </r>
  <r>
    <x v="2"/>
  </r>
  <r>
    <x v="8"/>
  </r>
  <r>
    <x v="1"/>
  </r>
  <r>
    <x v="1"/>
  </r>
  <r>
    <x v="1"/>
  </r>
  <r>
    <x v="5"/>
  </r>
  <r>
    <x v="1"/>
  </r>
  <r>
    <x v="1"/>
  </r>
  <r>
    <x v="1"/>
  </r>
  <r>
    <x v="0"/>
  </r>
  <r>
    <x v="2"/>
  </r>
  <r>
    <x v="1"/>
  </r>
  <r>
    <x v="1"/>
  </r>
  <r>
    <x v="3"/>
  </r>
  <r>
    <x v="0"/>
  </r>
  <r>
    <x v="9"/>
  </r>
  <r>
    <x v="1"/>
  </r>
  <r>
    <x v="10"/>
  </r>
  <r>
    <x v="0"/>
  </r>
  <r>
    <x v="1"/>
  </r>
  <r>
    <x v="1"/>
  </r>
  <r>
    <x v="1"/>
  </r>
  <r>
    <x v="1"/>
  </r>
  <r>
    <x v="1"/>
  </r>
  <r>
    <x v="11"/>
  </r>
  <r>
    <x v="1"/>
  </r>
  <r>
    <x v="2"/>
  </r>
  <r>
    <x v="1"/>
  </r>
  <r>
    <x v="6"/>
  </r>
  <r>
    <x v="1"/>
  </r>
  <r>
    <x v="1"/>
  </r>
  <r>
    <x v="2"/>
  </r>
  <r>
    <x v="1"/>
  </r>
  <r>
    <x v="1"/>
  </r>
  <r>
    <x v="1"/>
  </r>
  <r>
    <x v="12"/>
  </r>
  <r>
    <x v="1"/>
  </r>
  <r>
    <x v="1"/>
  </r>
  <r>
    <x v="1"/>
  </r>
  <r>
    <x v="1"/>
  </r>
  <r>
    <x v="2"/>
  </r>
  <r>
    <x v="13"/>
  </r>
  <r>
    <x v="1"/>
  </r>
  <r>
    <x v="14"/>
  </r>
  <r>
    <x v="14"/>
  </r>
</pivotCacheRecords>
</file>

<file path=xl/pivotCache/pivotCacheRecords8.xml><?xml version="1.0" encoding="utf-8"?>
<pivotCacheRecords xmlns="http://schemas.openxmlformats.org/spreadsheetml/2006/main" xmlns:r="http://schemas.openxmlformats.org/officeDocument/2006/relationships" count="102">
  <r>
    <x v="0"/>
  </r>
  <r>
    <x v="1"/>
  </r>
  <r>
    <x v="0"/>
  </r>
  <r>
    <x v="0"/>
  </r>
  <r>
    <x v="1"/>
  </r>
  <r>
    <x v="1"/>
  </r>
  <r>
    <x v="1"/>
  </r>
  <r>
    <x v="1"/>
  </r>
  <r>
    <x v="1"/>
  </r>
  <r>
    <x v="1"/>
  </r>
  <r>
    <x v="0"/>
  </r>
  <r>
    <x v="0"/>
  </r>
  <r>
    <x v="0"/>
  </r>
  <r>
    <x v="1"/>
  </r>
  <r>
    <x v="0"/>
  </r>
  <r>
    <x v="1"/>
  </r>
  <r>
    <x v="0"/>
  </r>
  <r>
    <x v="1"/>
  </r>
  <r>
    <x v="0"/>
  </r>
  <r>
    <x v="1"/>
  </r>
  <r>
    <x v="0"/>
  </r>
  <r>
    <x v="1"/>
  </r>
  <r>
    <x v="1"/>
  </r>
  <r>
    <x v="0"/>
  </r>
  <r>
    <x v="1"/>
  </r>
  <r>
    <x v="0"/>
  </r>
  <r>
    <x v="1"/>
  </r>
  <r>
    <x v="1"/>
  </r>
  <r>
    <x v="1"/>
  </r>
  <r>
    <x v="1"/>
  </r>
  <r>
    <x v="1"/>
  </r>
  <r>
    <x v="1"/>
  </r>
  <r>
    <x v="1"/>
  </r>
  <r>
    <x v="0"/>
  </r>
  <r>
    <x v="1"/>
  </r>
  <r>
    <x v="0"/>
  </r>
  <r>
    <x v="1"/>
  </r>
  <r>
    <x v="0"/>
  </r>
  <r>
    <x v="1"/>
  </r>
  <r>
    <x v="0"/>
  </r>
  <r>
    <x v="0"/>
  </r>
  <r>
    <x v="1"/>
  </r>
  <r>
    <x v="1"/>
  </r>
  <r>
    <x v="0"/>
  </r>
  <r>
    <x v="1"/>
  </r>
  <r>
    <x v="0"/>
  </r>
  <r>
    <x v="0"/>
  </r>
  <r>
    <x v="0"/>
  </r>
  <r>
    <x v="0"/>
  </r>
  <r>
    <x v="0"/>
  </r>
  <r>
    <x v="1"/>
  </r>
  <r>
    <x v="0"/>
  </r>
  <r>
    <x v="1"/>
  </r>
  <r>
    <x v="1"/>
  </r>
  <r>
    <x v="0"/>
  </r>
  <r>
    <x v="0"/>
  </r>
  <r>
    <x v="1"/>
  </r>
  <r>
    <x v="1"/>
  </r>
  <r>
    <x v="1"/>
  </r>
  <r>
    <x v="1"/>
  </r>
  <r>
    <x v="1"/>
  </r>
  <r>
    <x v="0"/>
  </r>
  <r>
    <x v="1"/>
  </r>
  <r>
    <x v="1"/>
  </r>
  <r>
    <x v="1"/>
  </r>
  <r>
    <x v="0"/>
  </r>
  <r>
    <x v="1"/>
  </r>
  <r>
    <x v="0"/>
  </r>
  <r>
    <x v="0"/>
  </r>
  <r>
    <x v="1"/>
  </r>
  <r>
    <x v="0"/>
  </r>
  <r>
    <x v="1"/>
  </r>
  <r>
    <x v="0"/>
  </r>
  <r>
    <x v="0"/>
  </r>
  <r>
    <x v="1"/>
  </r>
  <r>
    <x v="1"/>
  </r>
  <r>
    <x v="1"/>
  </r>
  <r>
    <x v="1"/>
  </r>
  <r>
    <x v="1"/>
  </r>
  <r>
    <x v="0"/>
  </r>
  <r>
    <x v="1"/>
  </r>
  <r>
    <x v="0"/>
  </r>
  <r>
    <x v="0"/>
  </r>
  <r>
    <x v="0"/>
  </r>
  <r>
    <x v="1"/>
  </r>
  <r>
    <x v="1"/>
  </r>
  <r>
    <x v="1"/>
  </r>
  <r>
    <x v="1"/>
  </r>
  <r>
    <x v="1"/>
  </r>
  <r>
    <x v="1"/>
  </r>
  <r>
    <x v="1"/>
  </r>
  <r>
    <x v="1"/>
  </r>
  <r>
    <x v="1"/>
  </r>
  <r>
    <x v="1"/>
  </r>
  <r>
    <x v="1"/>
  </r>
  <r>
    <x v="1"/>
  </r>
  <r>
    <x v="1"/>
  </r>
  <r>
    <x v="1"/>
  </r>
  <r>
    <x v="0"/>
  </r>
  <r>
    <x v="0"/>
  </r>
  <r>
    <x v="2"/>
  </r>
  <r>
    <x v="2"/>
  </r>
</pivotCacheRecords>
</file>

<file path=xl/pivotCache/pivotCacheRecords9.xml><?xml version="1.0" encoding="utf-8"?>
<pivotCacheRecords xmlns="http://schemas.openxmlformats.org/spreadsheetml/2006/main" xmlns:r="http://schemas.openxmlformats.org/officeDocument/2006/relationships" count="102">
  <r>
    <x v="0"/>
  </r>
  <r>
    <x v="1"/>
  </r>
  <r>
    <x v="0"/>
  </r>
  <r>
    <x v="0"/>
  </r>
  <r>
    <x v="2"/>
  </r>
  <r>
    <x v="3"/>
  </r>
  <r>
    <x v="4"/>
  </r>
  <r>
    <x v="2"/>
  </r>
  <r>
    <x v="5"/>
  </r>
  <r>
    <x v="6"/>
  </r>
  <r>
    <x v="0"/>
  </r>
  <r>
    <x v="0"/>
  </r>
  <r>
    <x v="0"/>
  </r>
  <r>
    <x v="7"/>
  </r>
  <r>
    <x v="2"/>
  </r>
  <r>
    <x v="2"/>
  </r>
  <r>
    <x v="2"/>
  </r>
  <r>
    <x v="8"/>
  </r>
  <r>
    <x v="0"/>
  </r>
  <r>
    <x v="9"/>
  </r>
  <r>
    <x v="0"/>
  </r>
  <r>
    <x v="6"/>
  </r>
  <r>
    <x v="2"/>
  </r>
  <r>
    <x v="0"/>
  </r>
  <r>
    <x v="10"/>
  </r>
  <r>
    <x v="0"/>
  </r>
  <r>
    <x v="11"/>
  </r>
  <r>
    <x v="2"/>
  </r>
  <r>
    <x v="2"/>
  </r>
  <r>
    <x v="2"/>
  </r>
  <r>
    <x v="12"/>
  </r>
  <r>
    <x v="4"/>
  </r>
  <r>
    <x v="2"/>
  </r>
  <r>
    <x v="0"/>
  </r>
  <r>
    <x v="1"/>
  </r>
  <r>
    <x v="0"/>
  </r>
  <r>
    <x v="13"/>
  </r>
  <r>
    <x v="0"/>
  </r>
  <r>
    <x v="6"/>
  </r>
  <r>
    <x v="0"/>
  </r>
  <r>
    <x v="2"/>
  </r>
  <r>
    <x v="14"/>
  </r>
  <r>
    <x v="2"/>
  </r>
  <r>
    <x v="0"/>
  </r>
  <r>
    <x v="1"/>
  </r>
  <r>
    <x v="0"/>
  </r>
  <r>
    <x v="0"/>
  </r>
  <r>
    <x v="2"/>
  </r>
  <r>
    <x v="0"/>
  </r>
  <r>
    <x v="0"/>
  </r>
  <r>
    <x v="4"/>
  </r>
  <r>
    <x v="0"/>
  </r>
  <r>
    <x v="15"/>
  </r>
  <r>
    <x v="7"/>
  </r>
  <r>
    <x v="2"/>
  </r>
  <r>
    <x v="0"/>
  </r>
  <r>
    <x v="2"/>
  </r>
  <r>
    <x v="2"/>
  </r>
  <r>
    <x v="2"/>
  </r>
  <r>
    <x v="16"/>
  </r>
  <r>
    <x v="2"/>
  </r>
  <r>
    <x v="0"/>
  </r>
  <r>
    <x v="2"/>
  </r>
  <r>
    <x v="2"/>
  </r>
  <r>
    <x v="2"/>
  </r>
  <r>
    <x v="0"/>
  </r>
  <r>
    <x v="2"/>
  </r>
  <r>
    <x v="2"/>
  </r>
  <r>
    <x v="0"/>
  </r>
  <r>
    <x v="6"/>
  </r>
  <r>
    <x v="0"/>
  </r>
  <r>
    <x v="7"/>
  </r>
  <r>
    <x v="2"/>
  </r>
  <r>
    <x v="0"/>
  </r>
  <r>
    <x v="10"/>
  </r>
  <r>
    <x v="7"/>
  </r>
  <r>
    <x v="2"/>
  </r>
  <r>
    <x v="2"/>
  </r>
  <r>
    <x v="2"/>
  </r>
  <r>
    <x v="0"/>
  </r>
  <r>
    <x v="2"/>
  </r>
  <r>
    <x v="0"/>
  </r>
  <r>
    <x v="0"/>
  </r>
  <r>
    <x v="0"/>
  </r>
  <r>
    <x v="2"/>
  </r>
  <r>
    <x v="17"/>
  </r>
  <r>
    <x v="6"/>
  </r>
  <r>
    <x v="2"/>
  </r>
  <r>
    <x v="2"/>
  </r>
  <r>
    <x v="2"/>
  </r>
  <r>
    <x v="6"/>
  </r>
  <r>
    <x v="4"/>
  </r>
  <r>
    <x v="2"/>
  </r>
  <r>
    <x v="2"/>
  </r>
  <r>
    <x v="2"/>
  </r>
  <r>
    <x v="2"/>
  </r>
  <r>
    <x v="2"/>
  </r>
  <r>
    <x v="2"/>
  </r>
  <r>
    <x v="0"/>
  </r>
  <r>
    <x v="0"/>
  </r>
  <r>
    <x v="2"/>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A9:BA10" firstHeaderRow="1" firstDataRow="1" firstDataCol="0"/>
  <pivotFields count="5">
    <pivotField showAll="0"/>
    <pivotField showAll="0"/>
    <pivotField showAll="0">
      <items count="4">
        <item x="0"/>
        <item x="1"/>
        <item x="2"/>
        <item t="default"/>
      </items>
    </pivotField>
    <pivotField dataField="1" showAll="0">
      <items count="4">
        <item x="0"/>
        <item x="1"/>
        <item x="2"/>
        <item t="default"/>
      </items>
    </pivotField>
    <pivotField showAll="0"/>
  </pivotFields>
  <rowItems count="1">
    <i/>
  </rowItems>
  <colItems count="1">
    <i/>
  </colItems>
  <dataFields count="1">
    <dataField name="Count of No trabalho"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L2:M6" firstHeaderRow="1" firstDataRow="1" firstDataCol="1"/>
  <pivotFields count="1">
    <pivotField axis="axisRow" dataField="1" showAll="0">
      <items count="4">
        <item x="1"/>
        <item x="0"/>
        <item x="2"/>
        <item t="default"/>
      </items>
    </pivotField>
  </pivotFields>
  <rowFields count="1">
    <field x="0"/>
  </rowFields>
  <rowItems count="4">
    <i>
      <x/>
    </i>
    <i>
      <x v="1"/>
    </i>
    <i>
      <x v="2"/>
    </i>
    <i t="grand">
      <x/>
    </i>
  </rowItems>
  <colItems count="1">
    <i/>
  </colItems>
  <dataFields count="1">
    <dataField name="Count of Foi programad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I2:J18" firstHeaderRow="1" firstDataRow="1" firstDataCol="1"/>
  <pivotFields count="1">
    <pivotField axis="axisRow" dataField="1" showAll="0">
      <items count="16">
        <item x="1"/>
        <item x="4"/>
        <item x="11"/>
        <item x="3"/>
        <item x="8"/>
        <item x="2"/>
        <item x="12"/>
        <item x="7"/>
        <item x="13"/>
        <item x="10"/>
        <item x="0"/>
        <item x="6"/>
        <item x="5"/>
        <item x="9"/>
        <item x="14"/>
        <item t="default"/>
      </items>
    </pivotField>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curs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6"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V2:W8" firstHeaderRow="1" firstDataRow="1" firstDataCol="1"/>
  <pivotFields count="1">
    <pivotField axis="axisRow" dataField="1" showAll="0">
      <items count="6">
        <item x="3"/>
        <item x="2"/>
        <item x="1"/>
        <item x="0"/>
        <item x="4"/>
        <item t="default"/>
      </items>
    </pivotField>
  </pivotFields>
  <rowFields count="1">
    <field x="0"/>
  </rowFields>
  <rowItems count="6">
    <i>
      <x/>
    </i>
    <i>
      <x v="1"/>
    </i>
    <i>
      <x v="2"/>
    </i>
    <i>
      <x v="3"/>
    </i>
    <i>
      <x v="4"/>
    </i>
    <i t="grand">
      <x/>
    </i>
  </rowItems>
  <colItems count="1">
    <i/>
  </colItems>
  <dataFields count="1">
    <dataField name="Count of Caso trabalhe ou tenha trabalhado na área de tecnologia, o porte da empresa em que trabalha ou trabalhou era d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B44" firstHeaderRow="1" firstDataRow="1" firstDataCol="1"/>
  <pivotFields count="3">
    <pivotField showAll="0"/>
    <pivotField showAll="0"/>
    <pivotField axis="axisRow" dataField="1" showAll="0">
      <items count="43">
        <item x="33"/>
        <item x="17"/>
        <item x="28"/>
        <item x="11"/>
        <item x="29"/>
        <item x="5"/>
        <item x="22"/>
        <item x="3"/>
        <item x="1"/>
        <item x="35"/>
        <item x="8"/>
        <item x="36"/>
        <item x="16"/>
        <item x="4"/>
        <item x="6"/>
        <item x="38"/>
        <item x="2"/>
        <item x="41"/>
        <item x="18"/>
        <item x="14"/>
        <item x="30"/>
        <item x="31"/>
        <item x="20"/>
        <item x="39"/>
        <item x="9"/>
        <item x="26"/>
        <item x="23"/>
        <item x="32"/>
        <item x="25"/>
        <item x="12"/>
        <item x="37"/>
        <item x="34"/>
        <item x="40"/>
        <item x="24"/>
        <item x="13"/>
        <item x="10"/>
        <item x="21"/>
        <item x="27"/>
        <item x="19"/>
        <item x="15"/>
        <item x="7"/>
        <item x="0"/>
        <item t="default"/>
      </items>
    </pivotField>
  </pivotFields>
  <rowFields count="1">
    <field x="2"/>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Count of #VALU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3:F6" firstHeaderRow="1" firstDataRow="1" firstDataCol="1" rowPageCount="1" colPageCount="1"/>
  <pivotFields count="32">
    <pivotField axis="axisPage" multipleItemSelectionAllowed="1" showAll="0">
      <items count="4">
        <item h="1"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1"/>
        <item x="2"/>
        <item t="default"/>
      </items>
    </pivotField>
  </pivotFields>
  <rowFields count="1">
    <field x="31"/>
  </rowFields>
  <rowItems count="3">
    <i>
      <x/>
    </i>
    <i>
      <x v="1"/>
    </i>
    <i t="grand">
      <x/>
    </i>
  </rowItems>
  <colItems count="1">
    <i/>
  </colItems>
  <pageFields count="1">
    <pageField fld="0" hier="-1"/>
  </pageFields>
  <dataFields count="1">
    <dataField name="Count of Identificou corretamente?" fld="3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16:F20" firstHeaderRow="1" firstDataRow="1" firstDataCol="1" rowPageCount="1" colPageCount="1"/>
  <pivotFields count="58">
    <pivotField axis="axisPage" multipleItemSelectionAllowed="1" showAll="0" defaultSubtotal="0">
      <items count="3">
        <item h="1" x="1"/>
        <item x="0"/>
        <item h="1" x="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dataField="1" showAll="0">
      <items count="5">
        <item x="2"/>
        <item x="1"/>
        <item x="0"/>
        <item h="1" x="3"/>
        <item t="default"/>
      </items>
    </pivotField>
  </pivotFields>
  <rowFields count="1">
    <field x="57"/>
  </rowFields>
  <rowItems count="4">
    <i>
      <x/>
    </i>
    <i>
      <x v="1"/>
    </i>
    <i>
      <x v="2"/>
    </i>
    <i t="grand">
      <x/>
    </i>
  </rowItems>
  <colItems count="1">
    <i/>
  </colItems>
  <pageFields count="1">
    <pageField fld="0" hier="-1"/>
  </pageFields>
  <dataFields count="1">
    <dataField name="Count of Você diria que sabe como sanitizar campos e como usar prepared statements na linguagem que você mais programa?" fld="5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M15:N25" firstHeaderRow="1" firstDataRow="1" firstDataCol="1"/>
  <pivotFields count="1">
    <pivotField axis="axisRow" dataField="1" showAll="0">
      <items count="10">
        <item x="1"/>
        <item x="0"/>
        <item x="3"/>
        <item x="2"/>
        <item x="4"/>
        <item x="5"/>
        <item x="7"/>
        <item x="6"/>
        <item x="8"/>
        <item t="default"/>
      </items>
    </pivotField>
  </pivotFields>
  <rowFields count="1">
    <field x="0"/>
  </rowFields>
  <rowItems count="10">
    <i>
      <x/>
    </i>
    <i>
      <x v="1"/>
    </i>
    <i>
      <x v="2"/>
    </i>
    <i>
      <x v="3"/>
    </i>
    <i>
      <x v="4"/>
    </i>
    <i>
      <x v="5"/>
    </i>
    <i>
      <x v="6"/>
    </i>
    <i>
      <x v="7"/>
    </i>
    <i>
      <x v="8"/>
    </i>
    <i t="grand">
      <x/>
    </i>
  </rowItems>
  <colItems count="1">
    <i/>
  </colItems>
  <dataFields count="1">
    <dataField name="Count of Nota (máximo 7)"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10:F13" firstHeaderRow="1" firstDataRow="1" firstDataCol="1"/>
  <pivotFields count="1">
    <pivotField axis="axisRow" dataField="1" showAll="0">
      <items count="4">
        <item x="1"/>
        <item x="0"/>
        <item h="1" x="2"/>
        <item t="default"/>
      </items>
    </pivotField>
  </pivotFields>
  <rowFields count="1">
    <field x="0"/>
  </rowFields>
  <rowItems count="3">
    <i>
      <x/>
    </i>
    <i>
      <x v="1"/>
    </i>
    <i t="grand">
      <x/>
    </i>
  </rowItems>
  <colItems count="1">
    <i/>
  </colItems>
  <dataFields count="1">
    <dataField name="Count of Acertou mínimamente definição de SQLi"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I3:J6" firstHeaderRow="1" firstDataRow="1" firstDataCol="1" rowPageCount="1" colPageCount="1"/>
  <pivotFields count="35">
    <pivotField axis="axisPage" multipleItemSelectionAllowed="1" showAll="0">
      <items count="4">
        <item h="1"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0"/>
        <item x="2"/>
        <item t="default"/>
      </items>
    </pivotField>
  </pivotFields>
  <rowFields count="1">
    <field x="34"/>
  </rowFields>
  <rowItems count="3">
    <i>
      <x/>
    </i>
    <i>
      <x v="1"/>
    </i>
    <i t="grand">
      <x/>
    </i>
  </rowItems>
  <colItems count="1">
    <i/>
  </colItems>
  <pageFields count="1">
    <pageField fld="0" hier="-1"/>
  </pageFields>
  <dataFields count="1">
    <dataField name="Count of Identificou erro que leva a injeção de sql?" fld="3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R13:S21" firstHeaderRow="1" firstDataRow="1" firstDataCol="1"/>
  <pivotFields count="1">
    <pivotField axis="axisRow" dataField="1" showAll="0">
      <items count="10">
        <item x="0"/>
        <item m="1" x="8"/>
        <item x="3"/>
        <item x="2"/>
        <item x="4"/>
        <item x="6"/>
        <item x="1"/>
        <item x="5"/>
        <item h="1" x="7"/>
        <item t="default"/>
      </items>
    </pivotField>
  </pivotFields>
  <rowFields count="1">
    <field x="0"/>
  </rowFields>
  <rowItems count="8">
    <i>
      <x/>
    </i>
    <i>
      <x v="2"/>
    </i>
    <i>
      <x v="3"/>
    </i>
    <i>
      <x v="4"/>
    </i>
    <i>
      <x v="5"/>
    </i>
    <i>
      <x v="6"/>
    </i>
    <i>
      <x v="7"/>
    </i>
    <i t="grand">
      <x/>
    </i>
  </rowItems>
  <colItems count="1">
    <i/>
  </colItems>
  <dataFields count="1">
    <dataField name="Count of Você estuda ou já estudou em algum curso sobre programação?" fld="0" subtotal="count"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S2:T12" firstHeaderRow="1" firstDataRow="1" firstDataCol="1"/>
  <pivotFields count="1">
    <pivotField axis="axisRow" dataField="1" showAll="0">
      <items count="10">
        <item x="6"/>
        <item x="5"/>
        <item x="7"/>
        <item x="8"/>
        <item x="2"/>
        <item x="4"/>
        <item x="1"/>
        <item x="3"/>
        <item x="0"/>
        <item t="default"/>
      </items>
    </pivotField>
  </pivotFields>
  <rowFields count="1">
    <field x="0"/>
  </rowFields>
  <rowItems count="10">
    <i>
      <x/>
    </i>
    <i>
      <x v="1"/>
    </i>
    <i>
      <x v="2"/>
    </i>
    <i>
      <x v="3"/>
    </i>
    <i>
      <x v="4"/>
    </i>
    <i>
      <x v="5"/>
    </i>
    <i>
      <x v="6"/>
    </i>
    <i>
      <x v="7"/>
    </i>
    <i>
      <x v="8"/>
    </i>
    <i t="grand">
      <x/>
    </i>
  </rowItems>
  <colItems count="1">
    <i/>
  </colItems>
  <dataFields count="1">
    <dataField name="Count of Emprego anteri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P2:Q21" firstHeaderRow="1" firstDataRow="1" firstDataCol="1"/>
  <pivotFields count="1">
    <pivotField axis="axisRow" dataField="1" showAll="0">
      <items count="19">
        <item x="1"/>
        <item x="8"/>
        <item x="6"/>
        <item x="7"/>
        <item x="17"/>
        <item x="15"/>
        <item x="3"/>
        <item x="11"/>
        <item x="9"/>
        <item x="13"/>
        <item x="12"/>
        <item x="10"/>
        <item x="0"/>
        <item x="5"/>
        <item x="16"/>
        <item x="4"/>
        <item x="14"/>
        <item x="2"/>
        <item t="default"/>
      </items>
    </pivotField>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Emprego atua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pucrs.br/dev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4.xml"/><Relationship Id="rId7"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10.xml"/><Relationship Id="rId7" Type="http://schemas.openxmlformats.org/officeDocument/2006/relationships/printerSettings" Target="../printerSettings/printerSettings2.bin"/><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BP101"/>
  <sheetViews>
    <sheetView topLeftCell="BB1" workbookViewId="0">
      <pane ySplit="1" topLeftCell="A2" activePane="bottomLeft" state="frozen"/>
      <selection pane="bottomLeft" activeCell="BP3" sqref="BP3"/>
    </sheetView>
  </sheetViews>
  <sheetFormatPr defaultColWidth="12.5703125" defaultRowHeight="15.75" customHeight="1" x14ac:dyDescent="0.2"/>
  <cols>
    <col min="1" max="1" width="14.42578125" customWidth="1"/>
    <col min="2" max="2" width="69.28515625" customWidth="1"/>
    <col min="3" max="4" width="32.85546875" customWidth="1"/>
    <col min="5" max="5" width="45.7109375" customWidth="1"/>
    <col min="6" max="6" width="18.85546875" customWidth="1"/>
    <col min="7" max="8" width="41.7109375" customWidth="1"/>
    <col min="9" max="9" width="26.140625" customWidth="1"/>
    <col min="10" max="11" width="27.5703125" customWidth="1"/>
    <col min="12" max="12" width="18.85546875" customWidth="1"/>
    <col min="13" max="13" width="49.85546875" customWidth="1"/>
    <col min="14" max="14" width="22.85546875" style="7" hidden="1" customWidth="1"/>
    <col min="15" max="15" width="6" hidden="1" customWidth="1"/>
    <col min="16" max="16" width="5.140625" hidden="1" customWidth="1"/>
    <col min="17" max="17" width="4.42578125" hidden="1" customWidth="1"/>
    <col min="18" max="18" width="3.140625" hidden="1" customWidth="1"/>
    <col min="19" max="19" width="4.7109375" hidden="1" customWidth="1"/>
    <col min="20" max="20" width="4.28515625" hidden="1" customWidth="1"/>
    <col min="21" max="21" width="6.140625" hidden="1" customWidth="1"/>
    <col min="22" max="22" width="3.5703125" hidden="1" customWidth="1"/>
    <col min="23" max="23" width="3.42578125" hidden="1" customWidth="1"/>
    <col min="24" max="24" width="6.42578125" hidden="1" customWidth="1"/>
    <col min="25" max="25" width="5.28515625" hidden="1" customWidth="1"/>
    <col min="26" max="27" width="4.85546875" hidden="1" customWidth="1"/>
    <col min="28" max="28" width="3.42578125" hidden="1" customWidth="1"/>
    <col min="29" max="29" width="5.7109375" hidden="1" customWidth="1"/>
    <col min="30" max="30" width="3.28515625" hidden="1" customWidth="1"/>
    <col min="31" max="31" width="3.85546875" hidden="1" customWidth="1"/>
    <col min="32" max="32" width="5" hidden="1" customWidth="1"/>
    <col min="33" max="33" width="4.85546875" hidden="1" customWidth="1"/>
    <col min="34" max="34" width="4" hidden="1" customWidth="1"/>
    <col min="35" max="41" width="5.28515625" hidden="1" customWidth="1"/>
    <col min="42" max="42" width="3.28515625" hidden="1" customWidth="1"/>
    <col min="43" max="43" width="4.140625" hidden="1" customWidth="1"/>
    <col min="44" max="46" width="6" hidden="1" customWidth="1"/>
    <col min="47" max="47" width="49.7109375" customWidth="1"/>
    <col min="48" max="48" width="81.7109375" bestFit="1" customWidth="1"/>
    <col min="49" max="49" width="31.5703125" customWidth="1"/>
    <col min="50" max="50" width="6.5703125" customWidth="1"/>
    <col min="51" max="51" width="50.42578125" customWidth="1"/>
    <col min="52" max="52" width="18.85546875" customWidth="1"/>
    <col min="53" max="53" width="37.140625" customWidth="1"/>
    <col min="54" max="56" width="18.85546875" customWidth="1"/>
    <col min="57" max="57" width="19.42578125" customWidth="1"/>
    <col min="58" max="67" width="19.42578125" hidden="1" customWidth="1"/>
    <col min="68" max="68" width="56.28515625" customWidth="1"/>
    <col min="69" max="74" width="18.85546875" customWidth="1"/>
  </cols>
  <sheetData>
    <row r="1" spans="1:68" ht="12.75" x14ac:dyDescent="0.2">
      <c r="A1" s="1" t="s">
        <v>0</v>
      </c>
      <c r="B1" s="1" t="s">
        <v>1</v>
      </c>
      <c r="C1" s="1" t="s">
        <v>2</v>
      </c>
      <c r="D1" t="e">
        <f>SEARCH("fatec",C1)</f>
        <v>#VALUE!</v>
      </c>
      <c r="E1" s="1" t="s">
        <v>3</v>
      </c>
      <c r="F1" s="1" t="s">
        <v>592</v>
      </c>
      <c r="G1" s="1" t="s">
        <v>4</v>
      </c>
      <c r="H1" s="1" t="s">
        <v>597</v>
      </c>
      <c r="I1" s="1" t="s">
        <v>5</v>
      </c>
      <c r="J1" s="1" t="s">
        <v>599</v>
      </c>
      <c r="K1" s="5" t="s">
        <v>594</v>
      </c>
      <c r="L1" s="1" t="s">
        <v>6</v>
      </c>
      <c r="M1" s="1" t="s">
        <v>7</v>
      </c>
      <c r="N1" s="6" t="s">
        <v>602</v>
      </c>
      <c r="O1" s="1" t="s">
        <v>244</v>
      </c>
      <c r="P1" s="1" t="s">
        <v>558</v>
      </c>
      <c r="Q1" s="1" t="s">
        <v>179</v>
      </c>
      <c r="R1" s="1" t="s">
        <v>557</v>
      </c>
      <c r="S1" s="1" t="s">
        <v>566</v>
      </c>
      <c r="T1" s="1" t="s">
        <v>33</v>
      </c>
      <c r="U1" s="1" t="s">
        <v>383</v>
      </c>
      <c r="V1" s="1" t="s">
        <v>559</v>
      </c>
      <c r="W1" s="1" t="s">
        <v>560</v>
      </c>
      <c r="X1" s="1" t="s">
        <v>561</v>
      </c>
      <c r="Y1" s="1" t="s">
        <v>562</v>
      </c>
      <c r="Z1" s="1" t="s">
        <v>563</v>
      </c>
      <c r="AA1" s="1" t="s">
        <v>552</v>
      </c>
      <c r="AB1" s="1" t="s">
        <v>565</v>
      </c>
      <c r="AC1" s="1" t="s">
        <v>564</v>
      </c>
      <c r="AD1" s="1" t="s">
        <v>567</v>
      </c>
      <c r="AE1" s="1" t="s">
        <v>568</v>
      </c>
      <c r="AF1" s="1" t="s">
        <v>569</v>
      </c>
      <c r="AG1" s="1" t="s">
        <v>570</v>
      </c>
      <c r="AH1" s="1" t="s">
        <v>571</v>
      </c>
      <c r="AI1" s="1" t="s">
        <v>572</v>
      </c>
      <c r="AJ1" s="1" t="s">
        <v>573</v>
      </c>
      <c r="AK1" s="1" t="s">
        <v>574</v>
      </c>
      <c r="AL1" s="1" t="s">
        <v>575</v>
      </c>
      <c r="AM1" s="1" t="s">
        <v>576</v>
      </c>
      <c r="AN1" s="1" t="s">
        <v>577</v>
      </c>
      <c r="AO1" s="1" t="s">
        <v>578</v>
      </c>
      <c r="AP1" s="1" t="s">
        <v>579</v>
      </c>
      <c r="AQ1" s="1" t="s">
        <v>580</v>
      </c>
      <c r="AR1" s="1" t="s">
        <v>581</v>
      </c>
      <c r="AS1" s="1" t="s">
        <v>582</v>
      </c>
      <c r="AT1" s="1" t="s">
        <v>583</v>
      </c>
      <c r="AU1" s="1" t="s">
        <v>8</v>
      </c>
      <c r="AV1" s="1" t="s">
        <v>584</v>
      </c>
      <c r="AW1" s="1" t="s">
        <v>9</v>
      </c>
      <c r="AX1" s="1" t="s">
        <v>587</v>
      </c>
      <c r="AY1" s="1" t="s">
        <v>10</v>
      </c>
      <c r="AZ1" s="1" t="s">
        <v>605</v>
      </c>
      <c r="BA1" s="1" t="s">
        <v>11</v>
      </c>
      <c r="BB1" s="1" t="s">
        <v>607</v>
      </c>
      <c r="BC1" s="1" t="s">
        <v>608</v>
      </c>
      <c r="BD1" s="1" t="s">
        <v>609</v>
      </c>
      <c r="BE1" s="1" t="s">
        <v>12</v>
      </c>
      <c r="BF1" s="1" t="s">
        <v>610</v>
      </c>
      <c r="BG1" s="1" t="s">
        <v>611</v>
      </c>
      <c r="BH1" s="1" t="s">
        <v>612</v>
      </c>
      <c r="BI1" s="1" t="s">
        <v>613</v>
      </c>
      <c r="BJ1" s="1" t="s">
        <v>614</v>
      </c>
      <c r="BK1" s="1" t="s">
        <v>615</v>
      </c>
      <c r="BL1" s="1" t="s">
        <v>616</v>
      </c>
      <c r="BM1" s="1" t="s">
        <v>617</v>
      </c>
      <c r="BN1" s="1" t="s">
        <v>618</v>
      </c>
      <c r="BO1" s="1" t="s">
        <v>619</v>
      </c>
      <c r="BP1" s="1" t="s">
        <v>13</v>
      </c>
    </row>
    <row r="2" spans="1:68" ht="12.75" hidden="1" x14ac:dyDescent="0.2">
      <c r="A2" s="2">
        <v>45224.577627905092</v>
      </c>
      <c r="B2" s="3" t="s">
        <v>355</v>
      </c>
      <c r="F2" s="5" t="s">
        <v>526</v>
      </c>
      <c r="G2" s="3" t="s">
        <v>14</v>
      </c>
      <c r="H2" s="3" t="s">
        <v>540</v>
      </c>
      <c r="K2" t="str">
        <f t="shared" ref="K2:K33" si="0">IF(OR(H2="programador",J2="programador"),"já foi programador","")</f>
        <v>já foi programador</v>
      </c>
      <c r="L2" s="3" t="s">
        <v>15</v>
      </c>
      <c r="M2" s="3" t="s">
        <v>16</v>
      </c>
      <c r="N2" s="6" t="str">
        <f t="shared" ref="N2:N33" si="1">M2&amp;","</f>
        <v>SQL, Java, Python, C#,</v>
      </c>
      <c r="O2" s="3">
        <f t="shared" ref="O2:AD17" si="2">IF(ISNUMBER(SEARCH(O$1,$N2)),1,0)</f>
        <v>1</v>
      </c>
      <c r="P2" s="3">
        <f t="shared" si="2"/>
        <v>1</v>
      </c>
      <c r="Q2" s="3">
        <f t="shared" si="2"/>
        <v>1</v>
      </c>
      <c r="R2" s="3">
        <f t="shared" ref="R2:AT2" si="3">IF(ISNUMBER(SEARCH(R$1,$N2)),1,0)</f>
        <v>1</v>
      </c>
      <c r="S2" s="3">
        <f t="shared" si="3"/>
        <v>0</v>
      </c>
      <c r="T2" s="3">
        <f t="shared" si="3"/>
        <v>0</v>
      </c>
      <c r="U2" s="3">
        <f t="shared" si="3"/>
        <v>0</v>
      </c>
      <c r="V2" s="3">
        <f t="shared" si="3"/>
        <v>0</v>
      </c>
      <c r="W2" s="3">
        <f t="shared" si="3"/>
        <v>0</v>
      </c>
      <c r="X2" s="3">
        <f t="shared" si="3"/>
        <v>0</v>
      </c>
      <c r="Y2" s="3">
        <f t="shared" si="3"/>
        <v>0</v>
      </c>
      <c r="Z2" s="3">
        <f t="shared" si="3"/>
        <v>0</v>
      </c>
      <c r="AA2" s="3">
        <f t="shared" si="3"/>
        <v>0</v>
      </c>
      <c r="AB2" s="3">
        <f t="shared" si="3"/>
        <v>0</v>
      </c>
      <c r="AC2" s="3">
        <f t="shared" si="3"/>
        <v>0</v>
      </c>
      <c r="AD2" s="3">
        <f t="shared" si="3"/>
        <v>0</v>
      </c>
      <c r="AE2" s="3">
        <f t="shared" si="3"/>
        <v>0</v>
      </c>
      <c r="AF2" s="3">
        <f t="shared" si="3"/>
        <v>0</v>
      </c>
      <c r="AG2" s="3">
        <f t="shared" si="3"/>
        <v>0</v>
      </c>
      <c r="AH2" s="3">
        <f t="shared" si="3"/>
        <v>0</v>
      </c>
      <c r="AI2" s="3">
        <f t="shared" si="3"/>
        <v>0</v>
      </c>
      <c r="AJ2" s="3">
        <f t="shared" si="3"/>
        <v>0</v>
      </c>
      <c r="AK2" s="3">
        <f t="shared" si="3"/>
        <v>0</v>
      </c>
      <c r="AL2" s="3">
        <f t="shared" si="3"/>
        <v>0</v>
      </c>
      <c r="AM2" s="3">
        <f t="shared" si="3"/>
        <v>0</v>
      </c>
      <c r="AN2" s="3">
        <f t="shared" si="3"/>
        <v>0</v>
      </c>
      <c r="AO2" s="3">
        <f t="shared" si="3"/>
        <v>0</v>
      </c>
      <c r="AP2" s="3">
        <f t="shared" si="3"/>
        <v>0</v>
      </c>
      <c r="AQ2" s="3">
        <f t="shared" si="3"/>
        <v>0</v>
      </c>
      <c r="AR2" s="3">
        <f t="shared" si="3"/>
        <v>0</v>
      </c>
      <c r="AS2" s="3">
        <f t="shared" si="3"/>
        <v>0</v>
      </c>
      <c r="AT2" s="3">
        <f t="shared" si="3"/>
        <v>0</v>
      </c>
      <c r="AU2" s="3" t="s">
        <v>17</v>
      </c>
      <c r="AV2" s="3" t="s">
        <v>585</v>
      </c>
      <c r="AW2" s="3" t="s">
        <v>18</v>
      </c>
      <c r="AX2" s="3" t="s">
        <v>144</v>
      </c>
      <c r="AY2" s="3" t="s">
        <v>19</v>
      </c>
      <c r="AZ2" s="3" t="s">
        <v>144</v>
      </c>
      <c r="BA2" s="3" t="s">
        <v>20</v>
      </c>
      <c r="BB2" s="3">
        <f t="shared" ref="BB2:BB33" si="4">IF(ISNUMBER(SEARCH("Em estudos por conta própria",BA2)),1,0)</f>
        <v>1</v>
      </c>
      <c r="BC2" s="3">
        <f t="shared" ref="BC2:BC33" si="5">IF(ISNUMBER(SEARCH("Na faculdade ou algum curso que realizei",BA2)),1,0)</f>
        <v>0</v>
      </c>
      <c r="BD2" s="3">
        <f t="shared" ref="BD2:BD33" si="6">IF(ISNUMBER(SEARCH("No trabalho",BA2)),1,0)</f>
        <v>0</v>
      </c>
      <c r="BE2" s="3" t="s">
        <v>21</v>
      </c>
      <c r="BF2" s="3">
        <f t="shared" ref="BF2:BF33" si="7">IF(ISNUMBER(SEARCH("Validação e sanitização de entrada de dados",BE2)),1,0)</f>
        <v>1</v>
      </c>
      <c r="BG2">
        <f t="shared" ref="BG2:BG33" si="8">IF(ISNUMBER(SEARCH("Política de acesso mínimo necessário ao banco de dados",BE2)),1,0)</f>
        <v>0</v>
      </c>
      <c r="BH2">
        <f t="shared" ref="BH2:BH33" si="9">IF(ISNUMBER(SEARCH("Monitoramento de logs",BE2)),1,0)</f>
        <v>0</v>
      </c>
      <c r="BI2">
        <f t="shared" ref="BI2:BI33" si="10">IF(ISNUMBER(SEARCH("Utilização de instruções preparadas (prepared statements)",BE2)),1,0)</f>
        <v>0</v>
      </c>
      <c r="BJ2">
        <f t="shared" ref="BJ2:BJ33" si="11">IF(ISNUMBER(SEARCH("Utilização de “with (nolock)” em seleções no banco de dados",BE2)),1,0)</f>
        <v>0</v>
      </c>
      <c r="BK2">
        <f t="shared" ref="BK2:BK33" si="12">IF(ISNUMBER(SEARCH("Utilização de listas brancas (whitelisting)",BE2)),1,0)</f>
        <v>0</v>
      </c>
      <c r="BL2">
        <f t="shared" ref="BL2:BL33" si="13">IF(ISNUMBER(SEARCH("Utilização de procedimentos armazenados (stored procedures)",BE2)),1,0)</f>
        <v>0</v>
      </c>
      <c r="BM2">
        <f t="shared" ref="BM2:BM33" si="14">IF(ISNUMBER(SEARCH("Utilização de gerenciador de senhas.",BE2)),1,0)</f>
        <v>0</v>
      </c>
      <c r="BN2">
        <f t="shared" ref="BN2:BN33" si="15">IF(ISNUMBER(SEARCH("Utilização de firewalls de aplicativos web (WAF).",BE2)),1,0)</f>
        <v>0</v>
      </c>
      <c r="BO2">
        <f t="shared" ref="BO2:BO33" si="16">BF2+BG2+BH2+BI2-BJ2+BK2+BL2-BM2+BN2</f>
        <v>1</v>
      </c>
      <c r="BP2" s="3" t="s">
        <v>22</v>
      </c>
    </row>
    <row r="3" spans="1:68" ht="12.75" x14ac:dyDescent="0.2">
      <c r="A3" s="2">
        <v>45224.591607962968</v>
      </c>
      <c r="B3" s="3" t="s">
        <v>23</v>
      </c>
      <c r="C3" s="3" t="s">
        <v>24</v>
      </c>
      <c r="D3" s="5" t="s">
        <v>24</v>
      </c>
      <c r="E3" s="3" t="s">
        <v>25</v>
      </c>
      <c r="F3" s="5" t="s">
        <v>93</v>
      </c>
      <c r="G3" s="3" t="s">
        <v>26</v>
      </c>
      <c r="H3" s="3" t="s">
        <v>541</v>
      </c>
      <c r="K3" t="str">
        <f t="shared" si="0"/>
        <v/>
      </c>
      <c r="L3" s="3" t="s">
        <v>15</v>
      </c>
      <c r="M3" s="3" t="s">
        <v>27</v>
      </c>
      <c r="N3" s="6" t="str">
        <f t="shared" si="1"/>
        <v>SQL, Python, R,</v>
      </c>
      <c r="O3" s="3">
        <f t="shared" si="2"/>
        <v>1</v>
      </c>
      <c r="P3" s="3">
        <f t="shared" si="2"/>
        <v>0</v>
      </c>
      <c r="Q3" s="3">
        <f t="shared" si="2"/>
        <v>1</v>
      </c>
      <c r="R3" s="3">
        <f t="shared" si="2"/>
        <v>0</v>
      </c>
      <c r="S3" s="3">
        <f t="shared" si="2"/>
        <v>1</v>
      </c>
      <c r="T3" s="3">
        <f t="shared" si="2"/>
        <v>0</v>
      </c>
      <c r="U3" s="3">
        <f t="shared" si="2"/>
        <v>0</v>
      </c>
      <c r="V3" s="3">
        <f t="shared" si="2"/>
        <v>0</v>
      </c>
      <c r="W3" s="3">
        <f t="shared" si="2"/>
        <v>0</v>
      </c>
      <c r="X3" s="3">
        <f t="shared" si="2"/>
        <v>0</v>
      </c>
      <c r="Y3" s="3">
        <f t="shared" si="2"/>
        <v>0</v>
      </c>
      <c r="Z3" s="3">
        <f t="shared" si="2"/>
        <v>0</v>
      </c>
      <c r="AA3" s="3">
        <f t="shared" si="2"/>
        <v>0</v>
      </c>
      <c r="AB3" s="3">
        <f t="shared" si="2"/>
        <v>0</v>
      </c>
      <c r="AC3" s="3">
        <f t="shared" si="2"/>
        <v>0</v>
      </c>
      <c r="AD3" s="3">
        <f t="shared" si="2"/>
        <v>0</v>
      </c>
      <c r="AE3" s="3">
        <f t="shared" ref="AE3:AT18" si="17">IF(ISNUMBER(SEARCH(AE$1,$N3)),1,0)</f>
        <v>0</v>
      </c>
      <c r="AF3" s="3">
        <f t="shared" si="17"/>
        <v>0</v>
      </c>
      <c r="AG3" s="3">
        <f t="shared" si="17"/>
        <v>0</v>
      </c>
      <c r="AH3" s="3">
        <f t="shared" si="17"/>
        <v>0</v>
      </c>
      <c r="AI3" s="3">
        <f t="shared" si="17"/>
        <v>0</v>
      </c>
      <c r="AJ3" s="3">
        <f t="shared" si="17"/>
        <v>0</v>
      </c>
      <c r="AK3" s="3">
        <f t="shared" si="17"/>
        <v>0</v>
      </c>
      <c r="AL3" s="3">
        <f t="shared" si="17"/>
        <v>0</v>
      </c>
      <c r="AM3" s="3">
        <f t="shared" si="17"/>
        <v>0</v>
      </c>
      <c r="AN3" s="3">
        <f t="shared" si="17"/>
        <v>0</v>
      </c>
      <c r="AO3" s="3">
        <f t="shared" si="17"/>
        <v>0</v>
      </c>
      <c r="AP3" s="3">
        <f t="shared" si="17"/>
        <v>0</v>
      </c>
      <c r="AQ3" s="3">
        <f t="shared" si="17"/>
        <v>0</v>
      </c>
      <c r="AR3" s="3">
        <f t="shared" si="17"/>
        <v>0</v>
      </c>
      <c r="AS3" s="3">
        <f t="shared" si="17"/>
        <v>0</v>
      </c>
      <c r="AT3" s="3">
        <f t="shared" si="17"/>
        <v>0</v>
      </c>
      <c r="AV3" s="5" t="s">
        <v>586</v>
      </c>
      <c r="AX3" s="5" t="s">
        <v>304</v>
      </c>
      <c r="AZ3" s="5" t="s">
        <v>304</v>
      </c>
      <c r="BB3" s="3">
        <f t="shared" si="4"/>
        <v>0</v>
      </c>
      <c r="BC3" s="3">
        <f t="shared" si="5"/>
        <v>0</v>
      </c>
      <c r="BD3" s="3">
        <f t="shared" si="6"/>
        <v>0</v>
      </c>
      <c r="BF3" s="3">
        <f t="shared" si="7"/>
        <v>0</v>
      </c>
      <c r="BG3">
        <f t="shared" si="8"/>
        <v>0</v>
      </c>
      <c r="BH3">
        <f t="shared" si="9"/>
        <v>0</v>
      </c>
      <c r="BI3">
        <f t="shared" si="10"/>
        <v>0</v>
      </c>
      <c r="BJ3">
        <f t="shared" si="11"/>
        <v>0</v>
      </c>
      <c r="BK3">
        <f t="shared" si="12"/>
        <v>0</v>
      </c>
      <c r="BL3">
        <f t="shared" si="13"/>
        <v>0</v>
      </c>
      <c r="BM3">
        <f t="shared" si="14"/>
        <v>0</v>
      </c>
      <c r="BN3">
        <f t="shared" si="15"/>
        <v>0</v>
      </c>
      <c r="BO3">
        <f t="shared" si="16"/>
        <v>0</v>
      </c>
      <c r="BP3" s="3" t="s">
        <v>28</v>
      </c>
    </row>
    <row r="4" spans="1:68" ht="12.75" hidden="1" x14ac:dyDescent="0.2">
      <c r="A4" s="2">
        <v>45224.632709560188</v>
      </c>
      <c r="B4" s="3" t="s">
        <v>29</v>
      </c>
      <c r="C4" s="3" t="s">
        <v>30</v>
      </c>
      <c r="D4" s="5" t="s">
        <v>534</v>
      </c>
      <c r="E4" s="3" t="s">
        <v>31</v>
      </c>
      <c r="F4" s="5" t="s">
        <v>527</v>
      </c>
      <c r="G4" s="3" t="s">
        <v>32</v>
      </c>
      <c r="H4" s="3" t="s">
        <v>540</v>
      </c>
      <c r="K4" t="str">
        <f t="shared" si="0"/>
        <v>já foi programador</v>
      </c>
      <c r="L4" s="3" t="s">
        <v>15</v>
      </c>
      <c r="M4" s="3" t="s">
        <v>33</v>
      </c>
      <c r="N4" s="6" t="str">
        <f t="shared" si="1"/>
        <v>Ruby,</v>
      </c>
      <c r="O4" s="3">
        <f t="shared" si="2"/>
        <v>0</v>
      </c>
      <c r="P4" s="3">
        <f t="shared" si="2"/>
        <v>0</v>
      </c>
      <c r="Q4" s="3">
        <f t="shared" si="2"/>
        <v>0</v>
      </c>
      <c r="R4" s="3">
        <f t="shared" si="2"/>
        <v>0</v>
      </c>
      <c r="S4" s="3">
        <f t="shared" si="2"/>
        <v>0</v>
      </c>
      <c r="T4" s="3">
        <f t="shared" si="2"/>
        <v>1</v>
      </c>
      <c r="U4" s="3">
        <f t="shared" si="2"/>
        <v>0</v>
      </c>
      <c r="V4" s="3">
        <f t="shared" si="2"/>
        <v>0</v>
      </c>
      <c r="W4" s="3">
        <f t="shared" si="2"/>
        <v>0</v>
      </c>
      <c r="X4" s="3">
        <f t="shared" si="2"/>
        <v>0</v>
      </c>
      <c r="Y4" s="3">
        <f t="shared" si="2"/>
        <v>0</v>
      </c>
      <c r="Z4" s="3">
        <f t="shared" si="2"/>
        <v>0</v>
      </c>
      <c r="AA4" s="3">
        <f t="shared" si="2"/>
        <v>0</v>
      </c>
      <c r="AB4" s="3">
        <f t="shared" si="2"/>
        <v>0</v>
      </c>
      <c r="AC4" s="3">
        <f t="shared" si="2"/>
        <v>0</v>
      </c>
      <c r="AD4" s="3">
        <f t="shared" si="2"/>
        <v>0</v>
      </c>
      <c r="AE4" s="3">
        <f t="shared" si="17"/>
        <v>0</v>
      </c>
      <c r="AF4" s="3">
        <f t="shared" si="17"/>
        <v>0</v>
      </c>
      <c r="AG4" s="3">
        <f t="shared" si="17"/>
        <v>0</v>
      </c>
      <c r="AH4" s="3">
        <f t="shared" si="17"/>
        <v>0</v>
      </c>
      <c r="AI4" s="3">
        <f t="shared" si="17"/>
        <v>0</v>
      </c>
      <c r="AJ4" s="3">
        <f t="shared" si="17"/>
        <v>0</v>
      </c>
      <c r="AK4" s="3">
        <f t="shared" si="17"/>
        <v>0</v>
      </c>
      <c r="AL4" s="3">
        <f t="shared" si="17"/>
        <v>0</v>
      </c>
      <c r="AM4" s="3">
        <f t="shared" si="17"/>
        <v>0</v>
      </c>
      <c r="AN4" s="3">
        <f t="shared" si="17"/>
        <v>0</v>
      </c>
      <c r="AO4" s="3">
        <f t="shared" si="17"/>
        <v>0</v>
      </c>
      <c r="AP4" s="3">
        <f t="shared" si="17"/>
        <v>0</v>
      </c>
      <c r="AQ4" s="3">
        <f t="shared" si="17"/>
        <v>0</v>
      </c>
      <c r="AR4" s="3">
        <f t="shared" si="17"/>
        <v>0</v>
      </c>
      <c r="AS4" s="3">
        <f t="shared" si="17"/>
        <v>0</v>
      </c>
      <c r="AT4" s="3">
        <f t="shared" si="17"/>
        <v>0</v>
      </c>
      <c r="AU4" s="3" t="s">
        <v>34</v>
      </c>
      <c r="AV4" s="5" t="s">
        <v>586</v>
      </c>
      <c r="AW4" s="3" t="s">
        <v>35</v>
      </c>
      <c r="AX4" s="5" t="s">
        <v>304</v>
      </c>
      <c r="AY4" s="3" t="s">
        <v>36</v>
      </c>
      <c r="AZ4" s="3" t="s">
        <v>144</v>
      </c>
      <c r="BA4" s="3" t="s">
        <v>37</v>
      </c>
      <c r="BB4" s="3">
        <f t="shared" si="4"/>
        <v>1</v>
      </c>
      <c r="BC4" s="3">
        <f t="shared" si="5"/>
        <v>1</v>
      </c>
      <c r="BD4" s="3">
        <f t="shared" si="6"/>
        <v>0</v>
      </c>
      <c r="BE4" s="3" t="s">
        <v>38</v>
      </c>
      <c r="BF4" s="3">
        <f t="shared" si="7"/>
        <v>1</v>
      </c>
      <c r="BG4">
        <f t="shared" si="8"/>
        <v>1</v>
      </c>
      <c r="BH4">
        <f t="shared" si="9"/>
        <v>1</v>
      </c>
      <c r="BI4">
        <f t="shared" si="10"/>
        <v>0</v>
      </c>
      <c r="BJ4">
        <f t="shared" si="11"/>
        <v>0</v>
      </c>
      <c r="BK4">
        <f t="shared" si="12"/>
        <v>0</v>
      </c>
      <c r="BL4">
        <f t="shared" si="13"/>
        <v>0</v>
      </c>
      <c r="BM4">
        <f t="shared" si="14"/>
        <v>0</v>
      </c>
      <c r="BN4">
        <f t="shared" si="15"/>
        <v>0</v>
      </c>
      <c r="BO4">
        <f t="shared" si="16"/>
        <v>3</v>
      </c>
      <c r="BP4" s="3" t="s">
        <v>28</v>
      </c>
    </row>
    <row r="5" spans="1:68" ht="12.75" hidden="1" x14ac:dyDescent="0.2">
      <c r="A5" s="2">
        <v>45224.634576736113</v>
      </c>
      <c r="B5" s="3" t="s">
        <v>23</v>
      </c>
      <c r="C5" s="3" t="s">
        <v>24</v>
      </c>
      <c r="D5" s="5" t="s">
        <v>24</v>
      </c>
      <c r="E5" s="3" t="s">
        <v>39</v>
      </c>
      <c r="F5" s="5" t="s">
        <v>93</v>
      </c>
      <c r="G5" s="3" t="s">
        <v>40</v>
      </c>
      <c r="H5" s="3" t="s">
        <v>540</v>
      </c>
      <c r="K5" t="str">
        <f t="shared" si="0"/>
        <v>já foi programador</v>
      </c>
      <c r="L5" s="3" t="s">
        <v>15</v>
      </c>
      <c r="M5" s="3" t="s">
        <v>41</v>
      </c>
      <c r="N5" s="6" t="str">
        <f t="shared" si="1"/>
        <v>JavaScript, Python,</v>
      </c>
      <c r="O5" s="3">
        <f t="shared" si="2"/>
        <v>0</v>
      </c>
      <c r="P5" s="3">
        <f t="shared" si="2"/>
        <v>0</v>
      </c>
      <c r="Q5" s="3">
        <f t="shared" si="2"/>
        <v>1</v>
      </c>
      <c r="R5" s="3">
        <f t="shared" si="2"/>
        <v>0</v>
      </c>
      <c r="S5" s="3">
        <f t="shared" si="2"/>
        <v>0</v>
      </c>
      <c r="T5" s="3">
        <f t="shared" si="2"/>
        <v>0</v>
      </c>
      <c r="U5" s="3">
        <f t="shared" si="2"/>
        <v>1</v>
      </c>
      <c r="V5" s="3">
        <f t="shared" si="2"/>
        <v>0</v>
      </c>
      <c r="W5" s="3">
        <f t="shared" si="2"/>
        <v>0</v>
      </c>
      <c r="X5" s="3">
        <f t="shared" si="2"/>
        <v>0</v>
      </c>
      <c r="Y5" s="3">
        <f t="shared" si="2"/>
        <v>0</v>
      </c>
      <c r="Z5" s="3">
        <f t="shared" si="2"/>
        <v>0</v>
      </c>
      <c r="AA5" s="3">
        <f t="shared" si="2"/>
        <v>0</v>
      </c>
      <c r="AB5" s="3">
        <f t="shared" si="2"/>
        <v>0</v>
      </c>
      <c r="AC5" s="3">
        <f t="shared" si="2"/>
        <v>0</v>
      </c>
      <c r="AD5" s="3">
        <f t="shared" si="2"/>
        <v>0</v>
      </c>
      <c r="AE5" s="3">
        <f t="shared" si="17"/>
        <v>0</v>
      </c>
      <c r="AF5" s="3">
        <f t="shared" si="17"/>
        <v>0</v>
      </c>
      <c r="AG5" s="3">
        <f t="shared" si="17"/>
        <v>0</v>
      </c>
      <c r="AH5" s="3">
        <f t="shared" si="17"/>
        <v>0</v>
      </c>
      <c r="AI5" s="3">
        <f t="shared" si="17"/>
        <v>0</v>
      </c>
      <c r="AJ5" s="3">
        <f t="shared" si="17"/>
        <v>0</v>
      </c>
      <c r="AK5" s="3">
        <f t="shared" si="17"/>
        <v>0</v>
      </c>
      <c r="AL5" s="3">
        <f t="shared" si="17"/>
        <v>0</v>
      </c>
      <c r="AM5" s="3">
        <f t="shared" si="17"/>
        <v>0</v>
      </c>
      <c r="AN5" s="3">
        <f t="shared" si="17"/>
        <v>0</v>
      </c>
      <c r="AO5" s="3">
        <f t="shared" si="17"/>
        <v>0</v>
      </c>
      <c r="AP5" s="3">
        <f t="shared" si="17"/>
        <v>0</v>
      </c>
      <c r="AQ5" s="3">
        <f t="shared" si="17"/>
        <v>0</v>
      </c>
      <c r="AR5" s="3">
        <f t="shared" si="17"/>
        <v>0</v>
      </c>
      <c r="AS5" s="3">
        <f t="shared" si="17"/>
        <v>0</v>
      </c>
      <c r="AT5" s="3">
        <f t="shared" si="17"/>
        <v>0</v>
      </c>
      <c r="AU5" s="3" t="s">
        <v>42</v>
      </c>
      <c r="AV5" s="3" t="s">
        <v>585</v>
      </c>
      <c r="AX5" s="5" t="s">
        <v>304</v>
      </c>
      <c r="AY5" s="3" t="s">
        <v>43</v>
      </c>
      <c r="AZ5" s="3" t="s">
        <v>144</v>
      </c>
      <c r="BA5" s="3" t="s">
        <v>44</v>
      </c>
      <c r="BB5" s="3">
        <f t="shared" si="4"/>
        <v>1</v>
      </c>
      <c r="BC5" s="3">
        <f t="shared" si="5"/>
        <v>1</v>
      </c>
      <c r="BD5" s="3">
        <f t="shared" si="6"/>
        <v>1</v>
      </c>
      <c r="BE5" s="3" t="s">
        <v>45</v>
      </c>
      <c r="BF5" s="3">
        <f t="shared" si="7"/>
        <v>1</v>
      </c>
      <c r="BG5">
        <f t="shared" si="8"/>
        <v>0</v>
      </c>
      <c r="BH5">
        <f t="shared" si="9"/>
        <v>0</v>
      </c>
      <c r="BI5">
        <f t="shared" si="10"/>
        <v>1</v>
      </c>
      <c r="BJ5">
        <f t="shared" si="11"/>
        <v>1</v>
      </c>
      <c r="BK5">
        <f t="shared" si="12"/>
        <v>0</v>
      </c>
      <c r="BL5">
        <f t="shared" si="13"/>
        <v>0</v>
      </c>
      <c r="BM5">
        <f t="shared" si="14"/>
        <v>0</v>
      </c>
      <c r="BN5">
        <f t="shared" si="15"/>
        <v>1</v>
      </c>
      <c r="BO5">
        <f t="shared" si="16"/>
        <v>2</v>
      </c>
      <c r="BP5" s="3" t="s">
        <v>46</v>
      </c>
    </row>
    <row r="6" spans="1:68" ht="25.5" hidden="1" x14ac:dyDescent="0.2">
      <c r="A6" s="2">
        <v>45224.636163587958</v>
      </c>
      <c r="B6" s="3" t="s">
        <v>47</v>
      </c>
      <c r="C6" s="3" t="s">
        <v>48</v>
      </c>
      <c r="D6" s="5" t="s">
        <v>24</v>
      </c>
      <c r="E6" s="3" t="s">
        <v>25</v>
      </c>
      <c r="F6" s="5" t="s">
        <v>93</v>
      </c>
      <c r="H6" s="3"/>
      <c r="K6" t="str">
        <f t="shared" si="0"/>
        <v/>
      </c>
      <c r="L6" s="3" t="s">
        <v>49</v>
      </c>
      <c r="M6" s="3" t="s">
        <v>50</v>
      </c>
      <c r="N6" s="6" t="str">
        <f t="shared" si="1"/>
        <v>JavaScript, SQL, Java, Python, C, Pascal,</v>
      </c>
      <c r="O6" s="3">
        <f t="shared" si="2"/>
        <v>1</v>
      </c>
      <c r="P6" s="3">
        <f t="shared" si="2"/>
        <v>1</v>
      </c>
      <c r="Q6" s="3">
        <f t="shared" si="2"/>
        <v>1</v>
      </c>
      <c r="R6" s="3">
        <f t="shared" si="2"/>
        <v>0</v>
      </c>
      <c r="S6" s="3">
        <f t="shared" si="2"/>
        <v>0</v>
      </c>
      <c r="T6" s="3">
        <f t="shared" si="2"/>
        <v>0</v>
      </c>
      <c r="U6" s="3">
        <f t="shared" si="2"/>
        <v>1</v>
      </c>
      <c r="V6" s="3">
        <f t="shared" si="2"/>
        <v>1</v>
      </c>
      <c r="W6" s="3">
        <f t="shared" si="2"/>
        <v>1</v>
      </c>
      <c r="X6" s="3">
        <f t="shared" si="2"/>
        <v>0</v>
      </c>
      <c r="Y6" s="3">
        <f t="shared" si="2"/>
        <v>0</v>
      </c>
      <c r="Z6" s="3">
        <f t="shared" si="2"/>
        <v>0</v>
      </c>
      <c r="AA6" s="3">
        <f t="shared" si="2"/>
        <v>0</v>
      </c>
      <c r="AB6" s="3">
        <f t="shared" si="2"/>
        <v>0</v>
      </c>
      <c r="AC6" s="3">
        <f t="shared" si="2"/>
        <v>0</v>
      </c>
      <c r="AD6" s="3">
        <f t="shared" si="2"/>
        <v>0</v>
      </c>
      <c r="AE6" s="3">
        <f t="shared" si="17"/>
        <v>0</v>
      </c>
      <c r="AF6" s="3">
        <f t="shared" si="17"/>
        <v>0</v>
      </c>
      <c r="AG6" s="3">
        <f t="shared" si="17"/>
        <v>0</v>
      </c>
      <c r="AH6" s="3">
        <f t="shared" si="17"/>
        <v>0</v>
      </c>
      <c r="AI6" s="3">
        <f t="shared" si="17"/>
        <v>0</v>
      </c>
      <c r="AJ6" s="3">
        <f t="shared" si="17"/>
        <v>0</v>
      </c>
      <c r="AK6" s="3">
        <f t="shared" si="17"/>
        <v>0</v>
      </c>
      <c r="AL6" s="3">
        <f t="shared" si="17"/>
        <v>0</v>
      </c>
      <c r="AM6" s="3">
        <f t="shared" si="17"/>
        <v>0</v>
      </c>
      <c r="AN6" s="3">
        <f t="shared" si="17"/>
        <v>0</v>
      </c>
      <c r="AO6" s="3">
        <f t="shared" si="17"/>
        <v>0</v>
      </c>
      <c r="AP6" s="3">
        <f t="shared" si="17"/>
        <v>0</v>
      </c>
      <c r="AQ6" s="3">
        <f t="shared" si="17"/>
        <v>0</v>
      </c>
      <c r="AR6" s="3">
        <f t="shared" si="17"/>
        <v>0</v>
      </c>
      <c r="AS6" s="3">
        <f t="shared" si="17"/>
        <v>0</v>
      </c>
      <c r="AT6" s="3">
        <f t="shared" si="17"/>
        <v>0</v>
      </c>
      <c r="AU6" s="3" t="s">
        <v>51</v>
      </c>
      <c r="AV6" s="3" t="s">
        <v>585</v>
      </c>
      <c r="AW6" s="3" t="s">
        <v>51</v>
      </c>
      <c r="AX6" s="3" t="s">
        <v>144</v>
      </c>
      <c r="AY6" s="3" t="s">
        <v>52</v>
      </c>
      <c r="AZ6" s="3" t="s">
        <v>144</v>
      </c>
      <c r="BA6" s="3" t="s">
        <v>53</v>
      </c>
      <c r="BB6" s="3">
        <f t="shared" si="4"/>
        <v>0</v>
      </c>
      <c r="BC6" s="3">
        <f t="shared" si="5"/>
        <v>1</v>
      </c>
      <c r="BD6" s="3">
        <f t="shared" si="6"/>
        <v>0</v>
      </c>
      <c r="BE6" s="3" t="s">
        <v>54</v>
      </c>
      <c r="BF6" s="3">
        <f t="shared" si="7"/>
        <v>1</v>
      </c>
      <c r="BG6">
        <f t="shared" si="8"/>
        <v>1</v>
      </c>
      <c r="BH6">
        <f t="shared" si="9"/>
        <v>0</v>
      </c>
      <c r="BI6">
        <f t="shared" si="10"/>
        <v>0</v>
      </c>
      <c r="BJ6">
        <f t="shared" si="11"/>
        <v>0</v>
      </c>
      <c r="BK6">
        <f t="shared" si="12"/>
        <v>0</v>
      </c>
      <c r="BL6">
        <f t="shared" si="13"/>
        <v>0</v>
      </c>
      <c r="BM6">
        <f t="shared" si="14"/>
        <v>0</v>
      </c>
      <c r="BN6">
        <f t="shared" si="15"/>
        <v>0</v>
      </c>
      <c r="BO6">
        <f t="shared" si="16"/>
        <v>2</v>
      </c>
      <c r="BP6" s="3" t="s">
        <v>28</v>
      </c>
    </row>
    <row r="7" spans="1:68" ht="25.5" hidden="1" x14ac:dyDescent="0.2">
      <c r="A7" s="2">
        <v>45224.636659305557</v>
      </c>
      <c r="B7" s="3" t="s">
        <v>47</v>
      </c>
      <c r="C7" s="3" t="s">
        <v>55</v>
      </c>
      <c r="D7" s="5" t="s">
        <v>24</v>
      </c>
      <c r="E7" s="3" t="s">
        <v>56</v>
      </c>
      <c r="F7" s="5" t="s">
        <v>93</v>
      </c>
      <c r="G7" s="3" t="s">
        <v>57</v>
      </c>
      <c r="H7" s="3" t="s">
        <v>542</v>
      </c>
      <c r="K7" t="str">
        <f t="shared" si="0"/>
        <v/>
      </c>
      <c r="L7" s="3" t="s">
        <v>15</v>
      </c>
      <c r="M7" s="3" t="s">
        <v>58</v>
      </c>
      <c r="N7" s="6" t="str">
        <f t="shared" si="1"/>
        <v>SQL, Java, Python, C#, C, ASP,</v>
      </c>
      <c r="O7" s="3">
        <f t="shared" si="2"/>
        <v>1</v>
      </c>
      <c r="P7" s="3">
        <f t="shared" si="2"/>
        <v>1</v>
      </c>
      <c r="Q7" s="3">
        <f t="shared" si="2"/>
        <v>1</v>
      </c>
      <c r="R7" s="3">
        <f t="shared" si="2"/>
        <v>1</v>
      </c>
      <c r="S7" s="3">
        <f t="shared" si="2"/>
        <v>0</v>
      </c>
      <c r="T7" s="3">
        <f t="shared" si="2"/>
        <v>0</v>
      </c>
      <c r="U7" s="3">
        <f t="shared" si="2"/>
        <v>0</v>
      </c>
      <c r="V7" s="3">
        <f t="shared" si="2"/>
        <v>1</v>
      </c>
      <c r="W7" s="3">
        <f t="shared" si="2"/>
        <v>0</v>
      </c>
      <c r="X7" s="3">
        <f t="shared" si="2"/>
        <v>1</v>
      </c>
      <c r="Y7" s="3">
        <f t="shared" si="2"/>
        <v>0</v>
      </c>
      <c r="Z7" s="3">
        <f t="shared" si="2"/>
        <v>0</v>
      </c>
      <c r="AA7" s="3">
        <f t="shared" si="2"/>
        <v>0</v>
      </c>
      <c r="AB7" s="3">
        <f t="shared" si="2"/>
        <v>0</v>
      </c>
      <c r="AC7" s="3">
        <f t="shared" si="2"/>
        <v>0</v>
      </c>
      <c r="AD7" s="3">
        <f t="shared" si="2"/>
        <v>0</v>
      </c>
      <c r="AE7" s="3">
        <f t="shared" si="17"/>
        <v>0</v>
      </c>
      <c r="AF7" s="3">
        <f t="shared" si="17"/>
        <v>0</v>
      </c>
      <c r="AG7" s="3">
        <f t="shared" si="17"/>
        <v>0</v>
      </c>
      <c r="AH7" s="3">
        <f t="shared" si="17"/>
        <v>0</v>
      </c>
      <c r="AI7" s="3">
        <f t="shared" si="17"/>
        <v>0</v>
      </c>
      <c r="AJ7" s="3">
        <f t="shared" si="17"/>
        <v>0</v>
      </c>
      <c r="AK7" s="3">
        <f t="shared" si="17"/>
        <v>0</v>
      </c>
      <c r="AL7" s="3">
        <f t="shared" si="17"/>
        <v>0</v>
      </c>
      <c r="AM7" s="3">
        <f t="shared" si="17"/>
        <v>0</v>
      </c>
      <c r="AN7" s="3">
        <f t="shared" si="17"/>
        <v>0</v>
      </c>
      <c r="AO7" s="3">
        <f t="shared" si="17"/>
        <v>0</v>
      </c>
      <c r="AP7" s="3">
        <f t="shared" si="17"/>
        <v>0</v>
      </c>
      <c r="AQ7" s="3">
        <f t="shared" si="17"/>
        <v>0</v>
      </c>
      <c r="AR7" s="3">
        <f t="shared" si="17"/>
        <v>0</v>
      </c>
      <c r="AS7" s="3">
        <f t="shared" si="17"/>
        <v>0</v>
      </c>
      <c r="AT7" s="3">
        <f t="shared" si="17"/>
        <v>0</v>
      </c>
      <c r="AU7" s="3" t="s">
        <v>59</v>
      </c>
      <c r="AV7" s="3" t="s">
        <v>585</v>
      </c>
      <c r="AW7" s="3" t="s">
        <v>59</v>
      </c>
      <c r="AX7" s="3" t="s">
        <v>144</v>
      </c>
      <c r="AY7" s="3" t="s">
        <v>60</v>
      </c>
      <c r="AZ7" s="3" t="s">
        <v>144</v>
      </c>
      <c r="BA7" s="3" t="s">
        <v>61</v>
      </c>
      <c r="BB7" s="3">
        <f t="shared" si="4"/>
        <v>0</v>
      </c>
      <c r="BC7" s="3">
        <f t="shared" si="5"/>
        <v>0</v>
      </c>
      <c r="BD7" s="3">
        <f t="shared" si="6"/>
        <v>1</v>
      </c>
      <c r="BE7" s="3" t="s">
        <v>62</v>
      </c>
      <c r="BF7" s="3">
        <f t="shared" si="7"/>
        <v>1</v>
      </c>
      <c r="BG7">
        <f t="shared" si="8"/>
        <v>0</v>
      </c>
      <c r="BH7">
        <f t="shared" si="9"/>
        <v>0</v>
      </c>
      <c r="BI7">
        <f t="shared" si="10"/>
        <v>1</v>
      </c>
      <c r="BJ7">
        <f t="shared" si="11"/>
        <v>0</v>
      </c>
      <c r="BK7">
        <f t="shared" si="12"/>
        <v>0</v>
      </c>
      <c r="BL7">
        <f t="shared" si="13"/>
        <v>0</v>
      </c>
      <c r="BM7">
        <f t="shared" si="14"/>
        <v>1</v>
      </c>
      <c r="BN7">
        <f t="shared" si="15"/>
        <v>0</v>
      </c>
      <c r="BO7">
        <f t="shared" si="16"/>
        <v>1</v>
      </c>
      <c r="BP7" s="3" t="s">
        <v>22</v>
      </c>
    </row>
    <row r="8" spans="1:68" ht="25.5" x14ac:dyDescent="0.2">
      <c r="A8" s="2">
        <v>45224.658751678246</v>
      </c>
      <c r="B8" s="3" t="s">
        <v>23</v>
      </c>
      <c r="C8" s="3" t="s">
        <v>48</v>
      </c>
      <c r="D8" s="5" t="s">
        <v>24</v>
      </c>
      <c r="E8" s="3" t="s">
        <v>63</v>
      </c>
      <c r="F8" s="5" t="s">
        <v>93</v>
      </c>
      <c r="G8" s="3" t="s">
        <v>64</v>
      </c>
      <c r="H8" s="3" t="s">
        <v>545</v>
      </c>
      <c r="I8" s="3" t="s">
        <v>65</v>
      </c>
      <c r="J8" s="3"/>
      <c r="K8" t="str">
        <f t="shared" si="0"/>
        <v/>
      </c>
      <c r="L8" s="3" t="s">
        <v>15</v>
      </c>
      <c r="M8" s="3" t="s">
        <v>66</v>
      </c>
      <c r="N8" s="6" t="str">
        <f t="shared" si="1"/>
        <v>JavaScript, Python, C, COBOL,</v>
      </c>
      <c r="O8" s="3">
        <f t="shared" ref="O8:Q27" si="18">IF(ISNUMBER(SEARCH(O$1,$N8)),1,0)</f>
        <v>0</v>
      </c>
      <c r="P8" s="3">
        <f t="shared" si="18"/>
        <v>0</v>
      </c>
      <c r="Q8" s="3">
        <f t="shared" si="18"/>
        <v>1</v>
      </c>
      <c r="R8" s="3">
        <f t="shared" si="2"/>
        <v>0</v>
      </c>
      <c r="S8" s="3">
        <f t="shared" si="2"/>
        <v>0</v>
      </c>
      <c r="T8" s="3">
        <f t="shared" si="2"/>
        <v>0</v>
      </c>
      <c r="U8" s="3">
        <f t="shared" si="2"/>
        <v>1</v>
      </c>
      <c r="V8" s="3">
        <f t="shared" si="2"/>
        <v>1</v>
      </c>
      <c r="W8" s="3">
        <f t="shared" si="2"/>
        <v>0</v>
      </c>
      <c r="X8" s="3">
        <f t="shared" si="2"/>
        <v>0</v>
      </c>
      <c r="Y8" s="3">
        <f t="shared" si="2"/>
        <v>1</v>
      </c>
      <c r="Z8" s="3">
        <f t="shared" si="2"/>
        <v>0</v>
      </c>
      <c r="AA8" s="3">
        <f t="shared" si="2"/>
        <v>0</v>
      </c>
      <c r="AB8" s="3">
        <f t="shared" si="2"/>
        <v>0</v>
      </c>
      <c r="AC8" s="3">
        <f t="shared" si="2"/>
        <v>0</v>
      </c>
      <c r="AD8" s="3">
        <f t="shared" si="2"/>
        <v>0</v>
      </c>
      <c r="AE8" s="3">
        <f t="shared" si="17"/>
        <v>0</v>
      </c>
      <c r="AF8" s="3">
        <f t="shared" si="17"/>
        <v>0</v>
      </c>
      <c r="AG8" s="3">
        <f t="shared" si="17"/>
        <v>0</v>
      </c>
      <c r="AH8" s="3">
        <f t="shared" si="17"/>
        <v>0</v>
      </c>
      <c r="AI8" s="3">
        <f t="shared" si="17"/>
        <v>0</v>
      </c>
      <c r="AJ8" s="3">
        <f t="shared" si="17"/>
        <v>0</v>
      </c>
      <c r="AK8" s="3">
        <f t="shared" si="17"/>
        <v>0</v>
      </c>
      <c r="AL8" s="3">
        <f t="shared" si="17"/>
        <v>0</v>
      </c>
      <c r="AM8" s="3">
        <f t="shared" si="17"/>
        <v>0</v>
      </c>
      <c r="AN8" s="3">
        <f t="shared" si="17"/>
        <v>0</v>
      </c>
      <c r="AO8" s="3">
        <f t="shared" si="17"/>
        <v>0</v>
      </c>
      <c r="AP8" s="3">
        <f t="shared" si="17"/>
        <v>0</v>
      </c>
      <c r="AQ8" s="3">
        <f t="shared" si="17"/>
        <v>0</v>
      </c>
      <c r="AR8" s="3">
        <f t="shared" si="17"/>
        <v>0</v>
      </c>
      <c r="AS8" s="3">
        <f t="shared" si="17"/>
        <v>0</v>
      </c>
      <c r="AT8" s="3">
        <f t="shared" si="17"/>
        <v>0</v>
      </c>
      <c r="AV8" s="5" t="s">
        <v>586</v>
      </c>
      <c r="AX8" s="5" t="s">
        <v>304</v>
      </c>
      <c r="AZ8" s="5" t="s">
        <v>304</v>
      </c>
      <c r="BB8" s="3">
        <f t="shared" si="4"/>
        <v>0</v>
      </c>
      <c r="BC8" s="3">
        <f t="shared" si="5"/>
        <v>0</v>
      </c>
      <c r="BD8" s="3">
        <f t="shared" si="6"/>
        <v>0</v>
      </c>
      <c r="BF8" s="3">
        <f t="shared" si="7"/>
        <v>0</v>
      </c>
      <c r="BG8">
        <f t="shared" si="8"/>
        <v>0</v>
      </c>
      <c r="BH8">
        <f t="shared" si="9"/>
        <v>0</v>
      </c>
      <c r="BI8">
        <f t="shared" si="10"/>
        <v>0</v>
      </c>
      <c r="BJ8">
        <f t="shared" si="11"/>
        <v>0</v>
      </c>
      <c r="BK8">
        <f t="shared" si="12"/>
        <v>0</v>
      </c>
      <c r="BL8">
        <f t="shared" si="13"/>
        <v>0</v>
      </c>
      <c r="BM8">
        <f t="shared" si="14"/>
        <v>0</v>
      </c>
      <c r="BN8">
        <f t="shared" si="15"/>
        <v>0</v>
      </c>
      <c r="BO8">
        <f t="shared" si="16"/>
        <v>0</v>
      </c>
      <c r="BP8" s="3" t="s">
        <v>46</v>
      </c>
    </row>
    <row r="9" spans="1:68" ht="12.75" x14ac:dyDescent="0.2">
      <c r="A9" s="2">
        <v>45224.661229907404</v>
      </c>
      <c r="B9" s="3" t="s">
        <v>23</v>
      </c>
      <c r="C9" s="3" t="s">
        <v>67</v>
      </c>
      <c r="D9" s="5" t="s">
        <v>24</v>
      </c>
      <c r="E9" s="3" t="s">
        <v>68</v>
      </c>
      <c r="F9" s="5" t="s">
        <v>93</v>
      </c>
      <c r="H9" s="3"/>
      <c r="I9" s="3" t="s">
        <v>69</v>
      </c>
      <c r="J9" s="3" t="s">
        <v>545</v>
      </c>
      <c r="K9" t="str">
        <f t="shared" si="0"/>
        <v/>
      </c>
      <c r="L9" s="3" t="s">
        <v>49</v>
      </c>
      <c r="M9" s="3" t="s">
        <v>70</v>
      </c>
      <c r="N9" s="6" t="str">
        <f t="shared" si="1"/>
        <v>Python, C++, C,</v>
      </c>
      <c r="O9" s="3">
        <f t="shared" si="18"/>
        <v>0</v>
      </c>
      <c r="P9" s="3">
        <f t="shared" si="18"/>
        <v>0</v>
      </c>
      <c r="Q9" s="3">
        <f t="shared" si="18"/>
        <v>1</v>
      </c>
      <c r="R9" s="3">
        <f t="shared" si="2"/>
        <v>0</v>
      </c>
      <c r="S9" s="3">
        <f t="shared" si="2"/>
        <v>0</v>
      </c>
      <c r="T9" s="3">
        <f t="shared" si="2"/>
        <v>0</v>
      </c>
      <c r="U9" s="3">
        <f t="shared" si="2"/>
        <v>0</v>
      </c>
      <c r="V9" s="3">
        <f t="shared" si="2"/>
        <v>1</v>
      </c>
      <c r="W9" s="3">
        <f t="shared" si="2"/>
        <v>0</v>
      </c>
      <c r="X9" s="3">
        <f t="shared" si="2"/>
        <v>0</v>
      </c>
      <c r="Y9" s="3">
        <f t="shared" si="2"/>
        <v>0</v>
      </c>
      <c r="Z9" s="3">
        <f t="shared" si="2"/>
        <v>1</v>
      </c>
      <c r="AA9" s="3">
        <f t="shared" si="2"/>
        <v>0</v>
      </c>
      <c r="AB9" s="3">
        <f t="shared" si="2"/>
        <v>0</v>
      </c>
      <c r="AC9" s="3">
        <f t="shared" si="2"/>
        <v>0</v>
      </c>
      <c r="AD9" s="3">
        <f t="shared" si="2"/>
        <v>0</v>
      </c>
      <c r="AE9" s="3">
        <f t="shared" si="17"/>
        <v>0</v>
      </c>
      <c r="AF9" s="3">
        <f t="shared" si="17"/>
        <v>0</v>
      </c>
      <c r="AG9" s="3">
        <f t="shared" si="17"/>
        <v>0</v>
      </c>
      <c r="AH9" s="3">
        <f t="shared" si="17"/>
        <v>0</v>
      </c>
      <c r="AI9" s="3">
        <f t="shared" si="17"/>
        <v>0</v>
      </c>
      <c r="AJ9" s="3">
        <f t="shared" si="17"/>
        <v>0</v>
      </c>
      <c r="AK9" s="3">
        <f t="shared" si="17"/>
        <v>0</v>
      </c>
      <c r="AL9" s="3">
        <f t="shared" si="17"/>
        <v>0</v>
      </c>
      <c r="AM9" s="3">
        <f t="shared" si="17"/>
        <v>0</v>
      </c>
      <c r="AN9" s="3">
        <f t="shared" si="17"/>
        <v>0</v>
      </c>
      <c r="AO9" s="3">
        <f t="shared" si="17"/>
        <v>0</v>
      </c>
      <c r="AP9" s="3">
        <f t="shared" si="17"/>
        <v>0</v>
      </c>
      <c r="AQ9" s="3">
        <f t="shared" si="17"/>
        <v>0</v>
      </c>
      <c r="AR9" s="3">
        <f t="shared" si="17"/>
        <v>0</v>
      </c>
      <c r="AS9" s="3">
        <f t="shared" si="17"/>
        <v>0</v>
      </c>
      <c r="AT9" s="3">
        <f t="shared" si="17"/>
        <v>0</v>
      </c>
      <c r="AV9" s="5" t="s">
        <v>586</v>
      </c>
      <c r="AX9" s="5" t="s">
        <v>304</v>
      </c>
      <c r="AZ9" s="5" t="s">
        <v>304</v>
      </c>
      <c r="BB9" s="3">
        <f t="shared" si="4"/>
        <v>0</v>
      </c>
      <c r="BC9" s="3">
        <f t="shared" si="5"/>
        <v>0</v>
      </c>
      <c r="BD9" s="3">
        <f t="shared" si="6"/>
        <v>0</v>
      </c>
      <c r="BF9" s="3">
        <f t="shared" si="7"/>
        <v>0</v>
      </c>
      <c r="BG9">
        <f t="shared" si="8"/>
        <v>0</v>
      </c>
      <c r="BH9">
        <f t="shared" si="9"/>
        <v>0</v>
      </c>
      <c r="BI9">
        <f t="shared" si="10"/>
        <v>0</v>
      </c>
      <c r="BJ9">
        <f t="shared" si="11"/>
        <v>0</v>
      </c>
      <c r="BK9">
        <f t="shared" si="12"/>
        <v>0</v>
      </c>
      <c r="BL9">
        <f t="shared" si="13"/>
        <v>0</v>
      </c>
      <c r="BM9">
        <f t="shared" si="14"/>
        <v>0</v>
      </c>
      <c r="BN9">
        <f t="shared" si="15"/>
        <v>0</v>
      </c>
      <c r="BO9">
        <f t="shared" si="16"/>
        <v>0</v>
      </c>
      <c r="BP9" s="3" t="s">
        <v>28</v>
      </c>
    </row>
    <row r="10" spans="1:68" ht="12.75" hidden="1" x14ac:dyDescent="0.2">
      <c r="A10" s="2">
        <v>45224.66509952546</v>
      </c>
      <c r="B10" s="3" t="s">
        <v>23</v>
      </c>
      <c r="C10" s="3" t="s">
        <v>71</v>
      </c>
      <c r="D10" s="5" t="s">
        <v>24</v>
      </c>
      <c r="E10" s="3" t="s">
        <v>56</v>
      </c>
      <c r="F10" s="5" t="s">
        <v>93</v>
      </c>
      <c r="G10" s="3" t="s">
        <v>72</v>
      </c>
      <c r="H10" s="3" t="s">
        <v>546</v>
      </c>
      <c r="K10" t="str">
        <f t="shared" si="0"/>
        <v/>
      </c>
      <c r="L10" s="3" t="s">
        <v>15</v>
      </c>
      <c r="M10" s="3" t="s">
        <v>73</v>
      </c>
      <c r="N10" s="6" t="str">
        <f t="shared" si="1"/>
        <v>JavaScript, SQL, Java,</v>
      </c>
      <c r="O10" s="3">
        <f t="shared" si="18"/>
        <v>1</v>
      </c>
      <c r="P10" s="3">
        <f t="shared" si="18"/>
        <v>1</v>
      </c>
      <c r="Q10" s="3">
        <f t="shared" si="18"/>
        <v>0</v>
      </c>
      <c r="R10" s="3">
        <f t="shared" si="2"/>
        <v>0</v>
      </c>
      <c r="S10" s="3">
        <f t="shared" si="2"/>
        <v>0</v>
      </c>
      <c r="T10" s="3">
        <f t="shared" si="2"/>
        <v>0</v>
      </c>
      <c r="U10" s="3">
        <f t="shared" si="2"/>
        <v>1</v>
      </c>
      <c r="V10" s="3">
        <f t="shared" si="2"/>
        <v>0</v>
      </c>
      <c r="W10" s="3">
        <f t="shared" si="2"/>
        <v>0</v>
      </c>
      <c r="X10" s="3">
        <f t="shared" si="2"/>
        <v>0</v>
      </c>
      <c r="Y10" s="3">
        <f t="shared" si="2"/>
        <v>0</v>
      </c>
      <c r="Z10" s="3">
        <f t="shared" si="2"/>
        <v>0</v>
      </c>
      <c r="AA10" s="3">
        <f t="shared" si="2"/>
        <v>0</v>
      </c>
      <c r="AB10" s="3">
        <f t="shared" si="2"/>
        <v>0</v>
      </c>
      <c r="AC10" s="3">
        <f t="shared" si="2"/>
        <v>0</v>
      </c>
      <c r="AD10" s="3">
        <f t="shared" si="2"/>
        <v>0</v>
      </c>
      <c r="AE10" s="3">
        <f t="shared" si="17"/>
        <v>0</v>
      </c>
      <c r="AF10" s="3">
        <f t="shared" si="17"/>
        <v>0</v>
      </c>
      <c r="AG10" s="3">
        <f t="shared" si="17"/>
        <v>0</v>
      </c>
      <c r="AH10" s="3">
        <f t="shared" si="17"/>
        <v>0</v>
      </c>
      <c r="AI10" s="3">
        <f t="shared" si="17"/>
        <v>0</v>
      </c>
      <c r="AJ10" s="3">
        <f t="shared" si="17"/>
        <v>0</v>
      </c>
      <c r="AK10" s="3">
        <f t="shared" si="17"/>
        <v>0</v>
      </c>
      <c r="AL10" s="3">
        <f t="shared" si="17"/>
        <v>0</v>
      </c>
      <c r="AM10" s="3">
        <f t="shared" si="17"/>
        <v>0</v>
      </c>
      <c r="AN10" s="3">
        <f t="shared" si="17"/>
        <v>0</v>
      </c>
      <c r="AO10" s="3">
        <f t="shared" si="17"/>
        <v>0</v>
      </c>
      <c r="AP10" s="3">
        <f t="shared" si="17"/>
        <v>0</v>
      </c>
      <c r="AQ10" s="3">
        <f t="shared" si="17"/>
        <v>0</v>
      </c>
      <c r="AR10" s="3">
        <f t="shared" si="17"/>
        <v>0</v>
      </c>
      <c r="AS10" s="3">
        <f t="shared" si="17"/>
        <v>0</v>
      </c>
      <c r="AT10" s="3">
        <f t="shared" si="17"/>
        <v>0</v>
      </c>
      <c r="AU10" s="3" t="s">
        <v>74</v>
      </c>
      <c r="AV10" s="5" t="s">
        <v>586</v>
      </c>
      <c r="AW10" s="3" t="s">
        <v>75</v>
      </c>
      <c r="AX10" s="5" t="s">
        <v>304</v>
      </c>
      <c r="AY10" s="3" t="s">
        <v>76</v>
      </c>
      <c r="AZ10" s="3" t="s">
        <v>144</v>
      </c>
      <c r="BA10" s="3" t="s">
        <v>44</v>
      </c>
      <c r="BB10" s="3">
        <f t="shared" si="4"/>
        <v>1</v>
      </c>
      <c r="BC10" s="3">
        <f t="shared" si="5"/>
        <v>1</v>
      </c>
      <c r="BD10" s="3">
        <f t="shared" si="6"/>
        <v>1</v>
      </c>
      <c r="BE10" s="3" t="s">
        <v>77</v>
      </c>
      <c r="BF10" s="3">
        <f t="shared" si="7"/>
        <v>1</v>
      </c>
      <c r="BG10">
        <f t="shared" si="8"/>
        <v>1</v>
      </c>
      <c r="BH10">
        <f t="shared" si="9"/>
        <v>1</v>
      </c>
      <c r="BI10">
        <f t="shared" si="10"/>
        <v>0</v>
      </c>
      <c r="BJ10">
        <f t="shared" si="11"/>
        <v>0</v>
      </c>
      <c r="BK10">
        <f t="shared" si="12"/>
        <v>1</v>
      </c>
      <c r="BL10">
        <f t="shared" si="13"/>
        <v>0</v>
      </c>
      <c r="BM10">
        <f t="shared" si="14"/>
        <v>0</v>
      </c>
      <c r="BN10">
        <f t="shared" si="15"/>
        <v>0</v>
      </c>
      <c r="BO10">
        <f t="shared" si="16"/>
        <v>4</v>
      </c>
      <c r="BP10" s="3" t="s">
        <v>28</v>
      </c>
    </row>
    <row r="11" spans="1:68" ht="25.5" hidden="1" x14ac:dyDescent="0.2">
      <c r="A11" s="2">
        <v>45224.693064675928</v>
      </c>
      <c r="B11" s="3" t="s">
        <v>23</v>
      </c>
      <c r="C11" s="3" t="s">
        <v>78</v>
      </c>
      <c r="D11" s="5" t="s">
        <v>24</v>
      </c>
      <c r="E11" s="3" t="s">
        <v>63</v>
      </c>
      <c r="F11" s="5" t="s">
        <v>93</v>
      </c>
      <c r="G11" s="3" t="s">
        <v>79</v>
      </c>
      <c r="H11" s="3" t="s">
        <v>543</v>
      </c>
      <c r="I11" s="3" t="s">
        <v>80</v>
      </c>
      <c r="J11" s="3"/>
      <c r="K11" t="str">
        <f t="shared" si="0"/>
        <v/>
      </c>
      <c r="L11" s="3" t="s">
        <v>15</v>
      </c>
      <c r="M11" s="3" t="s">
        <v>81</v>
      </c>
      <c r="N11" s="6" t="str">
        <f t="shared" si="1"/>
        <v>JavaScript, SQL, Java, C#, C,</v>
      </c>
      <c r="O11" s="3">
        <f t="shared" si="18"/>
        <v>1</v>
      </c>
      <c r="P11" s="3">
        <f t="shared" si="18"/>
        <v>1</v>
      </c>
      <c r="Q11" s="3">
        <f t="shared" si="18"/>
        <v>0</v>
      </c>
      <c r="R11" s="3">
        <f t="shared" si="2"/>
        <v>1</v>
      </c>
      <c r="S11" s="3">
        <f t="shared" si="2"/>
        <v>0</v>
      </c>
      <c r="T11" s="3">
        <f t="shared" si="2"/>
        <v>0</v>
      </c>
      <c r="U11" s="3">
        <f t="shared" si="2"/>
        <v>1</v>
      </c>
      <c r="V11" s="3">
        <f t="shared" si="2"/>
        <v>1</v>
      </c>
      <c r="W11" s="3">
        <f t="shared" si="2"/>
        <v>0</v>
      </c>
      <c r="X11" s="3">
        <f t="shared" si="2"/>
        <v>0</v>
      </c>
      <c r="Y11" s="3">
        <f t="shared" si="2"/>
        <v>0</v>
      </c>
      <c r="Z11" s="3">
        <f t="shared" si="2"/>
        <v>0</v>
      </c>
      <c r="AA11" s="3">
        <f t="shared" si="2"/>
        <v>0</v>
      </c>
      <c r="AB11" s="3">
        <f t="shared" si="2"/>
        <v>0</v>
      </c>
      <c r="AC11" s="3">
        <f t="shared" si="2"/>
        <v>0</v>
      </c>
      <c r="AD11" s="3">
        <f t="shared" si="2"/>
        <v>0</v>
      </c>
      <c r="AE11" s="3">
        <f t="shared" si="17"/>
        <v>0</v>
      </c>
      <c r="AF11" s="3">
        <f t="shared" si="17"/>
        <v>0</v>
      </c>
      <c r="AG11" s="3">
        <f t="shared" si="17"/>
        <v>0</v>
      </c>
      <c r="AH11" s="3">
        <f t="shared" si="17"/>
        <v>0</v>
      </c>
      <c r="AI11" s="3">
        <f t="shared" si="17"/>
        <v>0</v>
      </c>
      <c r="AJ11" s="3">
        <f t="shared" si="17"/>
        <v>0</v>
      </c>
      <c r="AK11" s="3">
        <f t="shared" si="17"/>
        <v>0</v>
      </c>
      <c r="AL11" s="3">
        <f t="shared" si="17"/>
        <v>0</v>
      </c>
      <c r="AM11" s="3">
        <f t="shared" si="17"/>
        <v>0</v>
      </c>
      <c r="AN11" s="3">
        <f t="shared" si="17"/>
        <v>0</v>
      </c>
      <c r="AO11" s="3">
        <f t="shared" si="17"/>
        <v>0</v>
      </c>
      <c r="AP11" s="3">
        <f t="shared" si="17"/>
        <v>0</v>
      </c>
      <c r="AQ11" s="3">
        <f t="shared" si="17"/>
        <v>0</v>
      </c>
      <c r="AR11" s="3">
        <f t="shared" si="17"/>
        <v>0</v>
      </c>
      <c r="AS11" s="3">
        <f t="shared" si="17"/>
        <v>0</v>
      </c>
      <c r="AT11" s="3">
        <f t="shared" si="17"/>
        <v>0</v>
      </c>
      <c r="AU11" s="3" t="s">
        <v>82</v>
      </c>
      <c r="AV11" s="3" t="s">
        <v>585</v>
      </c>
      <c r="AW11" s="3" t="s">
        <v>83</v>
      </c>
      <c r="AX11" s="3" t="s">
        <v>144</v>
      </c>
      <c r="AY11" s="3" t="s">
        <v>84</v>
      </c>
      <c r="AZ11" s="3" t="s">
        <v>144</v>
      </c>
      <c r="BA11" s="3" t="s">
        <v>53</v>
      </c>
      <c r="BB11" s="3">
        <f t="shared" si="4"/>
        <v>0</v>
      </c>
      <c r="BC11" s="3">
        <f t="shared" si="5"/>
        <v>1</v>
      </c>
      <c r="BD11" s="3">
        <f t="shared" si="6"/>
        <v>0</v>
      </c>
      <c r="BE11" s="3" t="s">
        <v>85</v>
      </c>
      <c r="BF11" s="3">
        <f t="shared" si="7"/>
        <v>1</v>
      </c>
      <c r="BG11">
        <f t="shared" si="8"/>
        <v>1</v>
      </c>
      <c r="BH11">
        <f t="shared" si="9"/>
        <v>1</v>
      </c>
      <c r="BI11">
        <f t="shared" si="10"/>
        <v>1</v>
      </c>
      <c r="BJ11">
        <f t="shared" si="11"/>
        <v>0</v>
      </c>
      <c r="BK11">
        <f t="shared" si="12"/>
        <v>0</v>
      </c>
      <c r="BL11">
        <f t="shared" si="13"/>
        <v>1</v>
      </c>
      <c r="BM11">
        <f t="shared" si="14"/>
        <v>0</v>
      </c>
      <c r="BN11">
        <f t="shared" si="15"/>
        <v>0</v>
      </c>
      <c r="BO11">
        <f t="shared" si="16"/>
        <v>5</v>
      </c>
      <c r="BP11" s="3" t="s">
        <v>22</v>
      </c>
    </row>
    <row r="12" spans="1:68" ht="38.25" x14ac:dyDescent="0.2">
      <c r="A12" s="2">
        <v>45224.69572077546</v>
      </c>
      <c r="B12" s="3" t="s">
        <v>86</v>
      </c>
      <c r="C12" s="3" t="s">
        <v>87</v>
      </c>
      <c r="D12" s="5" t="s">
        <v>530</v>
      </c>
      <c r="E12" s="3" t="s">
        <v>88</v>
      </c>
      <c r="F12" s="5" t="s">
        <v>527</v>
      </c>
      <c r="G12" s="3" t="s">
        <v>89</v>
      </c>
      <c r="H12" s="3" t="s">
        <v>540</v>
      </c>
      <c r="K12" t="str">
        <f t="shared" si="0"/>
        <v>já foi programador</v>
      </c>
      <c r="L12" s="3" t="s">
        <v>15</v>
      </c>
      <c r="M12" s="3" t="s">
        <v>90</v>
      </c>
      <c r="N12" s="6" t="str">
        <f t="shared" si="1"/>
        <v>JavaScript, SQL, Java, Python, C#, PHP, C, COBOL,</v>
      </c>
      <c r="O12" s="3">
        <f t="shared" si="18"/>
        <v>1</v>
      </c>
      <c r="P12" s="3">
        <f t="shared" si="18"/>
        <v>1</v>
      </c>
      <c r="Q12" s="3">
        <f t="shared" si="18"/>
        <v>1</v>
      </c>
      <c r="R12" s="3">
        <f t="shared" si="2"/>
        <v>1</v>
      </c>
      <c r="S12" s="3">
        <f t="shared" si="2"/>
        <v>0</v>
      </c>
      <c r="T12" s="3">
        <f t="shared" si="2"/>
        <v>0</v>
      </c>
      <c r="U12" s="3">
        <f t="shared" si="2"/>
        <v>1</v>
      </c>
      <c r="V12" s="3">
        <f t="shared" si="2"/>
        <v>1</v>
      </c>
      <c r="W12" s="3">
        <f t="shared" si="2"/>
        <v>0</v>
      </c>
      <c r="X12" s="3">
        <f t="shared" si="2"/>
        <v>0</v>
      </c>
      <c r="Y12" s="3">
        <f t="shared" si="2"/>
        <v>1</v>
      </c>
      <c r="Z12" s="3">
        <f t="shared" si="2"/>
        <v>0</v>
      </c>
      <c r="AA12" s="3">
        <f t="shared" si="2"/>
        <v>1</v>
      </c>
      <c r="AB12" s="3">
        <f t="shared" si="2"/>
        <v>0</v>
      </c>
      <c r="AC12" s="3">
        <f t="shared" si="2"/>
        <v>0</v>
      </c>
      <c r="AD12" s="3">
        <f t="shared" si="2"/>
        <v>0</v>
      </c>
      <c r="AE12" s="3">
        <f t="shared" si="17"/>
        <v>0</v>
      </c>
      <c r="AF12" s="3">
        <f t="shared" si="17"/>
        <v>0</v>
      </c>
      <c r="AG12" s="3">
        <f t="shared" si="17"/>
        <v>0</v>
      </c>
      <c r="AH12" s="3">
        <f t="shared" si="17"/>
        <v>0</v>
      </c>
      <c r="AI12" s="3">
        <f t="shared" si="17"/>
        <v>0</v>
      </c>
      <c r="AJ12" s="3">
        <f t="shared" si="17"/>
        <v>0</v>
      </c>
      <c r="AK12" s="3">
        <f t="shared" si="17"/>
        <v>0</v>
      </c>
      <c r="AL12" s="3">
        <f t="shared" si="17"/>
        <v>0</v>
      </c>
      <c r="AM12" s="3">
        <f t="shared" si="17"/>
        <v>0</v>
      </c>
      <c r="AN12" s="3">
        <f t="shared" si="17"/>
        <v>0</v>
      </c>
      <c r="AO12" s="3">
        <f t="shared" si="17"/>
        <v>0</v>
      </c>
      <c r="AP12" s="3">
        <f t="shared" si="17"/>
        <v>0</v>
      </c>
      <c r="AQ12" s="3">
        <f t="shared" si="17"/>
        <v>0</v>
      </c>
      <c r="AR12" s="3">
        <f t="shared" si="17"/>
        <v>0</v>
      </c>
      <c r="AS12" s="3">
        <f t="shared" si="17"/>
        <v>0</v>
      </c>
      <c r="AT12" s="3">
        <f t="shared" si="17"/>
        <v>0</v>
      </c>
      <c r="AV12" s="5" t="s">
        <v>586</v>
      </c>
      <c r="AW12" s="3" t="s">
        <v>91</v>
      </c>
      <c r="AX12" s="5" t="s">
        <v>304</v>
      </c>
      <c r="AZ12" s="5" t="s">
        <v>304</v>
      </c>
      <c r="BB12" s="3">
        <f t="shared" si="4"/>
        <v>0</v>
      </c>
      <c r="BC12" s="3">
        <f t="shared" si="5"/>
        <v>0</v>
      </c>
      <c r="BD12" s="3">
        <f t="shared" si="6"/>
        <v>0</v>
      </c>
      <c r="BF12" s="3">
        <f t="shared" si="7"/>
        <v>0</v>
      </c>
      <c r="BG12">
        <f t="shared" si="8"/>
        <v>0</v>
      </c>
      <c r="BH12">
        <f t="shared" si="9"/>
        <v>0</v>
      </c>
      <c r="BI12">
        <f t="shared" si="10"/>
        <v>0</v>
      </c>
      <c r="BJ12">
        <f t="shared" si="11"/>
        <v>0</v>
      </c>
      <c r="BK12">
        <f t="shared" si="12"/>
        <v>0</v>
      </c>
      <c r="BL12">
        <f t="shared" si="13"/>
        <v>0</v>
      </c>
      <c r="BM12">
        <f t="shared" si="14"/>
        <v>0</v>
      </c>
      <c r="BN12">
        <f t="shared" si="15"/>
        <v>0</v>
      </c>
      <c r="BO12">
        <f t="shared" si="16"/>
        <v>0</v>
      </c>
      <c r="BP12" s="3" t="s">
        <v>28</v>
      </c>
    </row>
    <row r="13" spans="1:68" ht="12.75" hidden="1" x14ac:dyDescent="0.2">
      <c r="A13" s="2">
        <v>45224.701146898151</v>
      </c>
      <c r="B13" s="3" t="s">
        <v>47</v>
      </c>
      <c r="C13" s="3" t="s">
        <v>92</v>
      </c>
      <c r="D13" s="5" t="s">
        <v>24</v>
      </c>
      <c r="E13" s="3" t="s">
        <v>93</v>
      </c>
      <c r="F13" s="5" t="s">
        <v>93</v>
      </c>
      <c r="G13" s="3" t="s">
        <v>94</v>
      </c>
      <c r="H13" s="3" t="s">
        <v>540</v>
      </c>
      <c r="K13" t="str">
        <f t="shared" si="0"/>
        <v>já foi programador</v>
      </c>
      <c r="L13" s="3" t="s">
        <v>15</v>
      </c>
      <c r="M13" s="3" t="s">
        <v>73</v>
      </c>
      <c r="N13" s="6" t="str">
        <f t="shared" si="1"/>
        <v>JavaScript, SQL, Java,</v>
      </c>
      <c r="O13" s="3">
        <f t="shared" si="18"/>
        <v>1</v>
      </c>
      <c r="P13" s="3">
        <f t="shared" si="18"/>
        <v>1</v>
      </c>
      <c r="Q13" s="3">
        <f t="shared" si="18"/>
        <v>0</v>
      </c>
      <c r="R13" s="3">
        <f t="shared" si="2"/>
        <v>0</v>
      </c>
      <c r="S13" s="3">
        <f t="shared" si="2"/>
        <v>0</v>
      </c>
      <c r="T13" s="3">
        <f t="shared" si="2"/>
        <v>0</v>
      </c>
      <c r="U13" s="3">
        <f t="shared" si="2"/>
        <v>1</v>
      </c>
      <c r="V13" s="3">
        <f t="shared" si="2"/>
        <v>0</v>
      </c>
      <c r="W13" s="3">
        <f t="shared" si="2"/>
        <v>0</v>
      </c>
      <c r="X13" s="3">
        <f t="shared" si="2"/>
        <v>0</v>
      </c>
      <c r="Y13" s="3">
        <f t="shared" si="2"/>
        <v>0</v>
      </c>
      <c r="Z13" s="3">
        <f t="shared" si="2"/>
        <v>0</v>
      </c>
      <c r="AA13" s="3">
        <f t="shared" si="2"/>
        <v>0</v>
      </c>
      <c r="AB13" s="3">
        <f t="shared" si="2"/>
        <v>0</v>
      </c>
      <c r="AC13" s="3">
        <f t="shared" si="2"/>
        <v>0</v>
      </c>
      <c r="AD13" s="3">
        <f t="shared" si="2"/>
        <v>0</v>
      </c>
      <c r="AE13" s="3">
        <f t="shared" si="17"/>
        <v>0</v>
      </c>
      <c r="AF13" s="3">
        <f t="shared" si="17"/>
        <v>0</v>
      </c>
      <c r="AG13" s="3">
        <f t="shared" si="17"/>
        <v>0</v>
      </c>
      <c r="AH13" s="3">
        <f t="shared" si="17"/>
        <v>0</v>
      </c>
      <c r="AI13" s="3">
        <f t="shared" si="17"/>
        <v>0</v>
      </c>
      <c r="AJ13" s="3">
        <f t="shared" si="17"/>
        <v>0</v>
      </c>
      <c r="AK13" s="3">
        <f t="shared" si="17"/>
        <v>0</v>
      </c>
      <c r="AL13" s="3">
        <f t="shared" si="17"/>
        <v>0</v>
      </c>
      <c r="AM13" s="3">
        <f t="shared" si="17"/>
        <v>0</v>
      </c>
      <c r="AN13" s="3">
        <f t="shared" si="17"/>
        <v>0</v>
      </c>
      <c r="AO13" s="3">
        <f t="shared" si="17"/>
        <v>0</v>
      </c>
      <c r="AP13" s="3">
        <f t="shared" si="17"/>
        <v>0</v>
      </c>
      <c r="AQ13" s="3">
        <f t="shared" si="17"/>
        <v>0</v>
      </c>
      <c r="AR13" s="3">
        <f t="shared" si="17"/>
        <v>0</v>
      </c>
      <c r="AS13" s="3">
        <f t="shared" si="17"/>
        <v>0</v>
      </c>
      <c r="AT13" s="3">
        <f t="shared" si="17"/>
        <v>0</v>
      </c>
      <c r="AV13" s="5" t="s">
        <v>586</v>
      </c>
      <c r="AW13" s="3" t="s">
        <v>95</v>
      </c>
      <c r="AX13" s="3" t="s">
        <v>144</v>
      </c>
      <c r="AY13" s="3" t="s">
        <v>96</v>
      </c>
      <c r="AZ13" s="3" t="s">
        <v>144</v>
      </c>
      <c r="BA13" s="3" t="s">
        <v>37</v>
      </c>
      <c r="BB13" s="3">
        <f t="shared" si="4"/>
        <v>1</v>
      </c>
      <c r="BC13" s="3">
        <f t="shared" si="5"/>
        <v>1</v>
      </c>
      <c r="BD13" s="3">
        <f t="shared" si="6"/>
        <v>0</v>
      </c>
      <c r="BE13" s="3" t="s">
        <v>97</v>
      </c>
      <c r="BF13" s="3">
        <f t="shared" si="7"/>
        <v>1</v>
      </c>
      <c r="BG13">
        <f t="shared" si="8"/>
        <v>1</v>
      </c>
      <c r="BH13">
        <f t="shared" si="9"/>
        <v>0</v>
      </c>
      <c r="BI13">
        <f t="shared" si="10"/>
        <v>1</v>
      </c>
      <c r="BJ13">
        <f t="shared" si="11"/>
        <v>0</v>
      </c>
      <c r="BK13">
        <f t="shared" si="12"/>
        <v>0</v>
      </c>
      <c r="BL13">
        <f t="shared" si="13"/>
        <v>0</v>
      </c>
      <c r="BM13">
        <f t="shared" si="14"/>
        <v>0</v>
      </c>
      <c r="BN13">
        <f t="shared" si="15"/>
        <v>0</v>
      </c>
      <c r="BO13">
        <f t="shared" si="16"/>
        <v>3</v>
      </c>
      <c r="BP13" s="3" t="s">
        <v>46</v>
      </c>
    </row>
    <row r="14" spans="1:68" ht="25.5" hidden="1" x14ac:dyDescent="0.2">
      <c r="A14" s="2">
        <v>45224.70182101852</v>
      </c>
      <c r="B14" s="3" t="s">
        <v>47</v>
      </c>
      <c r="C14" s="3" t="s">
        <v>98</v>
      </c>
      <c r="D14" s="5" t="s">
        <v>24</v>
      </c>
      <c r="E14" s="3" t="s">
        <v>93</v>
      </c>
      <c r="F14" s="5" t="s">
        <v>93</v>
      </c>
      <c r="G14" s="3" t="s">
        <v>99</v>
      </c>
      <c r="H14" s="3" t="s">
        <v>540</v>
      </c>
      <c r="K14" t="str">
        <f t="shared" si="0"/>
        <v>já foi programador</v>
      </c>
      <c r="L14" s="3" t="s">
        <v>100</v>
      </c>
      <c r="M14" s="3" t="s">
        <v>101</v>
      </c>
      <c r="N14" s="6" t="str">
        <f t="shared" si="1"/>
        <v>JavaScript, SQL, Java, Python, C#, C,</v>
      </c>
      <c r="O14" s="3">
        <f t="shared" si="18"/>
        <v>1</v>
      </c>
      <c r="P14" s="3">
        <f t="shared" si="18"/>
        <v>1</v>
      </c>
      <c r="Q14" s="3">
        <f t="shared" si="18"/>
        <v>1</v>
      </c>
      <c r="R14" s="3">
        <f t="shared" si="2"/>
        <v>1</v>
      </c>
      <c r="S14" s="3">
        <f t="shared" si="2"/>
        <v>0</v>
      </c>
      <c r="T14" s="3">
        <f t="shared" si="2"/>
        <v>0</v>
      </c>
      <c r="U14" s="3">
        <f t="shared" si="2"/>
        <v>1</v>
      </c>
      <c r="V14" s="3">
        <f t="shared" si="2"/>
        <v>1</v>
      </c>
      <c r="W14" s="3">
        <f t="shared" si="2"/>
        <v>0</v>
      </c>
      <c r="X14" s="3">
        <f t="shared" si="2"/>
        <v>0</v>
      </c>
      <c r="Y14" s="3">
        <f t="shared" si="2"/>
        <v>0</v>
      </c>
      <c r="Z14" s="3">
        <f t="shared" si="2"/>
        <v>0</v>
      </c>
      <c r="AA14" s="3">
        <f t="shared" si="2"/>
        <v>0</v>
      </c>
      <c r="AB14" s="3">
        <f t="shared" si="2"/>
        <v>0</v>
      </c>
      <c r="AC14" s="3">
        <f t="shared" si="2"/>
        <v>0</v>
      </c>
      <c r="AD14" s="3">
        <f t="shared" si="2"/>
        <v>0</v>
      </c>
      <c r="AE14" s="3">
        <f t="shared" si="17"/>
        <v>0</v>
      </c>
      <c r="AF14" s="3">
        <f t="shared" si="17"/>
        <v>0</v>
      </c>
      <c r="AG14" s="3">
        <f t="shared" si="17"/>
        <v>0</v>
      </c>
      <c r="AH14" s="3">
        <f t="shared" si="17"/>
        <v>0</v>
      </c>
      <c r="AI14" s="3">
        <f t="shared" si="17"/>
        <v>0</v>
      </c>
      <c r="AJ14" s="3">
        <f t="shared" si="17"/>
        <v>0</v>
      </c>
      <c r="AK14" s="3">
        <f t="shared" si="17"/>
        <v>0</v>
      </c>
      <c r="AL14" s="3">
        <f t="shared" si="17"/>
        <v>0</v>
      </c>
      <c r="AM14" s="3">
        <f t="shared" si="17"/>
        <v>0</v>
      </c>
      <c r="AN14" s="3">
        <f t="shared" si="17"/>
        <v>0</v>
      </c>
      <c r="AO14" s="3">
        <f t="shared" si="17"/>
        <v>0</v>
      </c>
      <c r="AP14" s="3">
        <f t="shared" si="17"/>
        <v>0</v>
      </c>
      <c r="AQ14" s="3">
        <f t="shared" si="17"/>
        <v>0</v>
      </c>
      <c r="AR14" s="3">
        <f t="shared" si="17"/>
        <v>0</v>
      </c>
      <c r="AS14" s="3">
        <f t="shared" si="17"/>
        <v>0</v>
      </c>
      <c r="AT14" s="3">
        <f t="shared" si="17"/>
        <v>0</v>
      </c>
      <c r="AU14" s="3" t="s">
        <v>102</v>
      </c>
      <c r="AV14" s="3" t="s">
        <v>585</v>
      </c>
      <c r="AW14" s="3" t="s">
        <v>103</v>
      </c>
      <c r="AX14" s="3" t="s">
        <v>144</v>
      </c>
      <c r="AY14" s="3" t="s">
        <v>104</v>
      </c>
      <c r="AZ14" s="3" t="s">
        <v>144</v>
      </c>
      <c r="BA14" s="3" t="s">
        <v>53</v>
      </c>
      <c r="BB14" s="3">
        <f t="shared" si="4"/>
        <v>0</v>
      </c>
      <c r="BC14" s="3">
        <f t="shared" si="5"/>
        <v>1</v>
      </c>
      <c r="BD14" s="3">
        <f t="shared" si="6"/>
        <v>0</v>
      </c>
      <c r="BE14" s="3" t="s">
        <v>105</v>
      </c>
      <c r="BF14" s="3">
        <f t="shared" si="7"/>
        <v>1</v>
      </c>
      <c r="BG14">
        <f t="shared" si="8"/>
        <v>0</v>
      </c>
      <c r="BH14">
        <f t="shared" si="9"/>
        <v>0</v>
      </c>
      <c r="BI14">
        <f t="shared" si="10"/>
        <v>1</v>
      </c>
      <c r="BJ14">
        <f t="shared" si="11"/>
        <v>0</v>
      </c>
      <c r="BK14">
        <f t="shared" si="12"/>
        <v>0</v>
      </c>
      <c r="BL14">
        <f t="shared" si="13"/>
        <v>0</v>
      </c>
      <c r="BM14">
        <f t="shared" si="14"/>
        <v>0</v>
      </c>
      <c r="BN14">
        <f t="shared" si="15"/>
        <v>0</v>
      </c>
      <c r="BO14">
        <f t="shared" si="16"/>
        <v>2</v>
      </c>
      <c r="BP14" s="3" t="s">
        <v>22</v>
      </c>
    </row>
    <row r="15" spans="1:68" ht="25.5" hidden="1" x14ac:dyDescent="0.2">
      <c r="A15" s="2">
        <v>45224.705963206019</v>
      </c>
      <c r="B15" s="3" t="s">
        <v>23</v>
      </c>
      <c r="C15" s="3" t="s">
        <v>106</v>
      </c>
      <c r="D15" s="5" t="s">
        <v>24</v>
      </c>
      <c r="E15" s="3" t="s">
        <v>93</v>
      </c>
      <c r="F15" s="5" t="s">
        <v>93</v>
      </c>
      <c r="G15" s="3" t="s">
        <v>107</v>
      </c>
      <c r="H15" s="3" t="s">
        <v>107</v>
      </c>
      <c r="K15" t="str">
        <f t="shared" si="0"/>
        <v/>
      </c>
      <c r="L15" s="3" t="s">
        <v>15</v>
      </c>
      <c r="M15" s="3" t="s">
        <v>108</v>
      </c>
      <c r="N15" s="6" t="str">
        <f t="shared" si="1"/>
        <v>JavaScript, SQL, Java, C#, C, ASP, VB6, Delphi,</v>
      </c>
      <c r="O15" s="3">
        <f t="shared" si="18"/>
        <v>1</v>
      </c>
      <c r="P15" s="3">
        <f t="shared" si="18"/>
        <v>1</v>
      </c>
      <c r="Q15" s="3">
        <f t="shared" si="18"/>
        <v>0</v>
      </c>
      <c r="R15" s="3">
        <f t="shared" si="2"/>
        <v>1</v>
      </c>
      <c r="S15" s="3">
        <f t="shared" si="2"/>
        <v>0</v>
      </c>
      <c r="T15" s="3">
        <f t="shared" si="2"/>
        <v>0</v>
      </c>
      <c r="U15" s="3">
        <f t="shared" si="2"/>
        <v>1</v>
      </c>
      <c r="V15" s="3">
        <f t="shared" si="2"/>
        <v>1</v>
      </c>
      <c r="W15" s="3">
        <f t="shared" si="2"/>
        <v>0</v>
      </c>
      <c r="X15" s="3">
        <f t="shared" si="2"/>
        <v>1</v>
      </c>
      <c r="Y15" s="3">
        <f t="shared" si="2"/>
        <v>0</v>
      </c>
      <c r="Z15" s="3">
        <f t="shared" si="2"/>
        <v>0</v>
      </c>
      <c r="AA15" s="3">
        <f t="shared" si="2"/>
        <v>0</v>
      </c>
      <c r="AB15" s="3">
        <f t="shared" si="2"/>
        <v>1</v>
      </c>
      <c r="AC15" s="3">
        <f t="shared" si="2"/>
        <v>1</v>
      </c>
      <c r="AD15" s="3">
        <f t="shared" si="2"/>
        <v>0</v>
      </c>
      <c r="AE15" s="3">
        <f t="shared" si="17"/>
        <v>0</v>
      </c>
      <c r="AF15" s="3">
        <f t="shared" si="17"/>
        <v>0</v>
      </c>
      <c r="AG15" s="3">
        <f t="shared" si="17"/>
        <v>0</v>
      </c>
      <c r="AH15" s="3">
        <f t="shared" si="17"/>
        <v>0</v>
      </c>
      <c r="AI15" s="3">
        <f t="shared" si="17"/>
        <v>0</v>
      </c>
      <c r="AJ15" s="3">
        <f t="shared" si="17"/>
        <v>0</v>
      </c>
      <c r="AK15" s="3">
        <f t="shared" si="17"/>
        <v>0</v>
      </c>
      <c r="AL15" s="3">
        <f t="shared" si="17"/>
        <v>0</v>
      </c>
      <c r="AM15" s="3">
        <f t="shared" si="17"/>
        <v>0</v>
      </c>
      <c r="AN15" s="3">
        <f t="shared" si="17"/>
        <v>0</v>
      </c>
      <c r="AO15" s="3">
        <f t="shared" si="17"/>
        <v>0</v>
      </c>
      <c r="AP15" s="3">
        <f t="shared" si="17"/>
        <v>0</v>
      </c>
      <c r="AQ15" s="3">
        <f t="shared" si="17"/>
        <v>0</v>
      </c>
      <c r="AR15" s="3">
        <f t="shared" si="17"/>
        <v>0</v>
      </c>
      <c r="AS15" s="3">
        <f t="shared" si="17"/>
        <v>0</v>
      </c>
      <c r="AT15" s="3">
        <f t="shared" si="17"/>
        <v>0</v>
      </c>
      <c r="AU15" s="3" t="s">
        <v>109</v>
      </c>
      <c r="AV15" s="5" t="s">
        <v>586</v>
      </c>
      <c r="AW15" s="3" t="s">
        <v>110</v>
      </c>
      <c r="AX15" s="3" t="s">
        <v>144</v>
      </c>
      <c r="AY15" s="3" t="s">
        <v>111</v>
      </c>
      <c r="AZ15" s="3" t="s">
        <v>144</v>
      </c>
      <c r="BA15" s="3" t="s">
        <v>61</v>
      </c>
      <c r="BB15" s="3">
        <f t="shared" si="4"/>
        <v>0</v>
      </c>
      <c r="BC15" s="3">
        <f t="shared" si="5"/>
        <v>0</v>
      </c>
      <c r="BD15" s="3">
        <f t="shared" si="6"/>
        <v>1</v>
      </c>
      <c r="BE15" s="3" t="s">
        <v>97</v>
      </c>
      <c r="BF15" s="3">
        <f t="shared" si="7"/>
        <v>1</v>
      </c>
      <c r="BG15">
        <f t="shared" si="8"/>
        <v>1</v>
      </c>
      <c r="BH15">
        <f t="shared" si="9"/>
        <v>0</v>
      </c>
      <c r="BI15">
        <f t="shared" si="10"/>
        <v>1</v>
      </c>
      <c r="BJ15">
        <f t="shared" si="11"/>
        <v>0</v>
      </c>
      <c r="BK15">
        <f t="shared" si="12"/>
        <v>0</v>
      </c>
      <c r="BL15">
        <f t="shared" si="13"/>
        <v>0</v>
      </c>
      <c r="BM15">
        <f t="shared" si="14"/>
        <v>0</v>
      </c>
      <c r="BN15">
        <f t="shared" si="15"/>
        <v>0</v>
      </c>
      <c r="BO15">
        <f t="shared" si="16"/>
        <v>3</v>
      </c>
      <c r="BP15" s="3" t="s">
        <v>46</v>
      </c>
    </row>
    <row r="16" spans="1:68" ht="38.25" hidden="1" x14ac:dyDescent="0.2">
      <c r="A16" s="2">
        <v>45224.706573518517</v>
      </c>
      <c r="B16" s="3" t="s">
        <v>86</v>
      </c>
      <c r="C16" s="3" t="s">
        <v>112</v>
      </c>
      <c r="D16" s="5" t="s">
        <v>533</v>
      </c>
      <c r="E16" s="3" t="s">
        <v>113</v>
      </c>
      <c r="F16" s="5" t="s">
        <v>527</v>
      </c>
      <c r="H16" s="3"/>
      <c r="I16" s="3" t="s">
        <v>114</v>
      </c>
      <c r="J16" s="3" t="s">
        <v>540</v>
      </c>
      <c r="K16" t="str">
        <f t="shared" si="0"/>
        <v>já foi programador</v>
      </c>
      <c r="L16" s="3" t="s">
        <v>115</v>
      </c>
      <c r="M16" s="3" t="s">
        <v>116</v>
      </c>
      <c r="N16" s="6" t="str">
        <f t="shared" si="1"/>
        <v>JavaScript, SQL, Java, Python, PHP, C, COBOL, Clipper 5.2 / VB6,</v>
      </c>
      <c r="O16" s="3">
        <f t="shared" si="18"/>
        <v>1</v>
      </c>
      <c r="P16" s="3">
        <f t="shared" si="18"/>
        <v>1</v>
      </c>
      <c r="Q16" s="3">
        <f t="shared" si="18"/>
        <v>1</v>
      </c>
      <c r="R16" s="3">
        <f t="shared" si="2"/>
        <v>0</v>
      </c>
      <c r="S16" s="3">
        <f t="shared" si="2"/>
        <v>0</v>
      </c>
      <c r="T16" s="3">
        <f t="shared" si="2"/>
        <v>0</v>
      </c>
      <c r="U16" s="3">
        <f t="shared" si="2"/>
        <v>1</v>
      </c>
      <c r="V16" s="3">
        <f t="shared" si="2"/>
        <v>1</v>
      </c>
      <c r="W16" s="3">
        <f t="shared" si="2"/>
        <v>0</v>
      </c>
      <c r="X16" s="3">
        <f t="shared" si="2"/>
        <v>0</v>
      </c>
      <c r="Y16" s="3">
        <f t="shared" si="2"/>
        <v>1</v>
      </c>
      <c r="Z16" s="3">
        <f t="shared" si="2"/>
        <v>0</v>
      </c>
      <c r="AA16" s="3">
        <f t="shared" si="2"/>
        <v>1</v>
      </c>
      <c r="AB16" s="3">
        <f t="shared" si="2"/>
        <v>1</v>
      </c>
      <c r="AC16" s="3">
        <f t="shared" si="2"/>
        <v>0</v>
      </c>
      <c r="AD16" s="3">
        <f t="shared" si="2"/>
        <v>0</v>
      </c>
      <c r="AE16" s="3">
        <f t="shared" si="17"/>
        <v>0</v>
      </c>
      <c r="AF16" s="3">
        <f t="shared" si="17"/>
        <v>0</v>
      </c>
      <c r="AG16" s="3">
        <f t="shared" si="17"/>
        <v>0</v>
      </c>
      <c r="AH16" s="3">
        <f t="shared" si="17"/>
        <v>0</v>
      </c>
      <c r="AI16" s="3">
        <f t="shared" si="17"/>
        <v>0</v>
      </c>
      <c r="AJ16" s="3">
        <f t="shared" si="17"/>
        <v>0</v>
      </c>
      <c r="AK16" s="3">
        <f t="shared" si="17"/>
        <v>0</v>
      </c>
      <c r="AL16" s="3">
        <f t="shared" si="17"/>
        <v>0</v>
      </c>
      <c r="AM16" s="3">
        <f t="shared" si="17"/>
        <v>0</v>
      </c>
      <c r="AN16" s="3">
        <f t="shared" si="17"/>
        <v>0</v>
      </c>
      <c r="AO16" s="3">
        <f t="shared" si="17"/>
        <v>0</v>
      </c>
      <c r="AP16" s="3">
        <f t="shared" si="17"/>
        <v>0</v>
      </c>
      <c r="AQ16" s="3">
        <f t="shared" si="17"/>
        <v>0</v>
      </c>
      <c r="AR16" s="3">
        <f t="shared" si="17"/>
        <v>0</v>
      </c>
      <c r="AS16" s="3">
        <f t="shared" si="17"/>
        <v>0</v>
      </c>
      <c r="AT16" s="3">
        <f t="shared" si="17"/>
        <v>0</v>
      </c>
      <c r="AU16" s="3" t="s">
        <v>117</v>
      </c>
      <c r="AV16" s="5" t="s">
        <v>586</v>
      </c>
      <c r="AX16" s="5" t="s">
        <v>304</v>
      </c>
      <c r="AY16" s="3" t="s">
        <v>118</v>
      </c>
      <c r="AZ16" s="3" t="s">
        <v>144</v>
      </c>
      <c r="BA16" s="3" t="s">
        <v>20</v>
      </c>
      <c r="BB16" s="3">
        <f t="shared" si="4"/>
        <v>1</v>
      </c>
      <c r="BC16" s="3">
        <f t="shared" si="5"/>
        <v>0</v>
      </c>
      <c r="BD16" s="3">
        <f t="shared" si="6"/>
        <v>0</v>
      </c>
      <c r="BE16" s="3" t="s">
        <v>119</v>
      </c>
      <c r="BF16" s="3">
        <f t="shared" si="7"/>
        <v>1</v>
      </c>
      <c r="BG16">
        <f t="shared" si="8"/>
        <v>1</v>
      </c>
      <c r="BH16">
        <f t="shared" si="9"/>
        <v>1</v>
      </c>
      <c r="BI16">
        <f t="shared" si="10"/>
        <v>1</v>
      </c>
      <c r="BJ16">
        <f t="shared" si="11"/>
        <v>0</v>
      </c>
      <c r="BK16">
        <f t="shared" si="12"/>
        <v>1</v>
      </c>
      <c r="BL16">
        <f t="shared" si="13"/>
        <v>1</v>
      </c>
      <c r="BM16">
        <f t="shared" si="14"/>
        <v>0</v>
      </c>
      <c r="BN16">
        <f t="shared" si="15"/>
        <v>1</v>
      </c>
      <c r="BO16">
        <f t="shared" si="16"/>
        <v>7</v>
      </c>
      <c r="BP16" s="3" t="s">
        <v>28</v>
      </c>
    </row>
    <row r="17" spans="1:68" ht="25.5" hidden="1" x14ac:dyDescent="0.2">
      <c r="A17" s="2">
        <v>45224.706701435185</v>
      </c>
      <c r="B17" s="3" t="s">
        <v>23</v>
      </c>
      <c r="C17" s="3" t="s">
        <v>92</v>
      </c>
      <c r="D17" s="5" t="s">
        <v>24</v>
      </c>
      <c r="E17" s="3" t="s">
        <v>120</v>
      </c>
      <c r="F17" s="5" t="s">
        <v>93</v>
      </c>
      <c r="H17" s="3"/>
      <c r="K17" t="str">
        <f t="shared" si="0"/>
        <v/>
      </c>
      <c r="M17" s="3" t="s">
        <v>121</v>
      </c>
      <c r="N17" s="6" t="str">
        <f t="shared" si="1"/>
        <v>C++, C, ASP, Assembler, Ladder,</v>
      </c>
      <c r="O17" s="3">
        <f t="shared" si="18"/>
        <v>0</v>
      </c>
      <c r="P17" s="3">
        <f t="shared" si="18"/>
        <v>0</v>
      </c>
      <c r="Q17" s="3">
        <f t="shared" si="18"/>
        <v>0</v>
      </c>
      <c r="R17" s="3">
        <f t="shared" si="2"/>
        <v>0</v>
      </c>
      <c r="S17" s="3">
        <f t="shared" si="2"/>
        <v>0</v>
      </c>
      <c r="T17" s="3">
        <f t="shared" si="2"/>
        <v>0</v>
      </c>
      <c r="U17" s="3">
        <f t="shared" si="2"/>
        <v>0</v>
      </c>
      <c r="V17" s="3">
        <f t="shared" si="2"/>
        <v>1</v>
      </c>
      <c r="W17" s="3">
        <f t="shared" si="2"/>
        <v>0</v>
      </c>
      <c r="X17" s="3">
        <f t="shared" si="2"/>
        <v>1</v>
      </c>
      <c r="Y17" s="3">
        <f t="shared" si="2"/>
        <v>0</v>
      </c>
      <c r="Z17" s="3">
        <f t="shared" si="2"/>
        <v>1</v>
      </c>
      <c r="AA17" s="3">
        <f t="shared" si="2"/>
        <v>0</v>
      </c>
      <c r="AB17" s="3">
        <f t="shared" si="2"/>
        <v>0</v>
      </c>
      <c r="AC17" s="3">
        <f t="shared" si="2"/>
        <v>0</v>
      </c>
      <c r="AD17" s="3">
        <f t="shared" si="2"/>
        <v>1</v>
      </c>
      <c r="AE17" s="3">
        <f t="shared" si="17"/>
        <v>1</v>
      </c>
      <c r="AF17" s="3">
        <f t="shared" si="17"/>
        <v>0</v>
      </c>
      <c r="AG17" s="3">
        <f t="shared" si="17"/>
        <v>0</v>
      </c>
      <c r="AH17" s="3">
        <f t="shared" si="17"/>
        <v>0</v>
      </c>
      <c r="AI17" s="3">
        <f t="shared" si="17"/>
        <v>0</v>
      </c>
      <c r="AJ17" s="3">
        <f t="shared" si="17"/>
        <v>0</v>
      </c>
      <c r="AK17" s="3">
        <f t="shared" si="17"/>
        <v>0</v>
      </c>
      <c r="AL17" s="3">
        <f t="shared" si="17"/>
        <v>0</v>
      </c>
      <c r="AM17" s="3">
        <f t="shared" si="17"/>
        <v>0</v>
      </c>
      <c r="AN17" s="3">
        <f t="shared" si="17"/>
        <v>0</v>
      </c>
      <c r="AO17" s="3">
        <f t="shared" si="17"/>
        <v>0</v>
      </c>
      <c r="AP17" s="3">
        <f t="shared" si="17"/>
        <v>0</v>
      </c>
      <c r="AQ17" s="3">
        <f t="shared" si="17"/>
        <v>0</v>
      </c>
      <c r="AR17" s="3">
        <f t="shared" si="17"/>
        <v>0</v>
      </c>
      <c r="AS17" s="3">
        <f t="shared" si="17"/>
        <v>0</v>
      </c>
      <c r="AT17" s="3">
        <f t="shared" si="17"/>
        <v>0</v>
      </c>
      <c r="AU17" s="3" t="s">
        <v>122</v>
      </c>
      <c r="AV17" s="3" t="s">
        <v>585</v>
      </c>
      <c r="AW17" s="3" t="s">
        <v>123</v>
      </c>
      <c r="AX17" s="3" t="s">
        <v>304</v>
      </c>
      <c r="AY17" s="3" t="s">
        <v>124</v>
      </c>
      <c r="AZ17" s="3" t="s">
        <v>144</v>
      </c>
      <c r="BA17" s="3" t="s">
        <v>44</v>
      </c>
      <c r="BB17" s="3">
        <f t="shared" si="4"/>
        <v>1</v>
      </c>
      <c r="BC17" s="3">
        <f t="shared" si="5"/>
        <v>1</v>
      </c>
      <c r="BD17" s="3">
        <f t="shared" si="6"/>
        <v>1</v>
      </c>
      <c r="BE17" s="3" t="s">
        <v>119</v>
      </c>
      <c r="BF17" s="3">
        <f t="shared" si="7"/>
        <v>1</v>
      </c>
      <c r="BG17">
        <f t="shared" si="8"/>
        <v>1</v>
      </c>
      <c r="BH17">
        <f t="shared" si="9"/>
        <v>1</v>
      </c>
      <c r="BI17">
        <f t="shared" si="10"/>
        <v>1</v>
      </c>
      <c r="BJ17">
        <f t="shared" si="11"/>
        <v>0</v>
      </c>
      <c r="BK17">
        <f t="shared" si="12"/>
        <v>1</v>
      </c>
      <c r="BL17">
        <f t="shared" si="13"/>
        <v>1</v>
      </c>
      <c r="BM17">
        <f t="shared" si="14"/>
        <v>0</v>
      </c>
      <c r="BN17">
        <f t="shared" si="15"/>
        <v>1</v>
      </c>
      <c r="BO17">
        <f t="shared" si="16"/>
        <v>7</v>
      </c>
      <c r="BP17" s="3" t="s">
        <v>46</v>
      </c>
    </row>
    <row r="18" spans="1:68" ht="38.25" hidden="1" x14ac:dyDescent="0.2">
      <c r="A18" s="2">
        <v>45224.723698125003</v>
      </c>
      <c r="B18" s="3" t="s">
        <v>29</v>
      </c>
      <c r="C18" s="3" t="s">
        <v>125</v>
      </c>
      <c r="D18" s="3" t="s">
        <v>125</v>
      </c>
      <c r="E18" s="3" t="s">
        <v>126</v>
      </c>
      <c r="F18" s="5" t="s">
        <v>527</v>
      </c>
      <c r="H18" s="3"/>
      <c r="I18" s="3" t="s">
        <v>127</v>
      </c>
      <c r="J18" s="3" t="s">
        <v>540</v>
      </c>
      <c r="K18" t="str">
        <f t="shared" si="0"/>
        <v>já foi programador</v>
      </c>
      <c r="L18" s="3" t="s">
        <v>49</v>
      </c>
      <c r="M18" s="3" t="s">
        <v>128</v>
      </c>
      <c r="N18" s="6" t="str">
        <f t="shared" si="1"/>
        <v>JavaScript, SQL, Java, Python, C#, C, AutoLisp, VBA,</v>
      </c>
      <c r="O18" s="3">
        <f t="shared" si="18"/>
        <v>1</v>
      </c>
      <c r="P18" s="3">
        <f t="shared" si="18"/>
        <v>1</v>
      </c>
      <c r="Q18" s="3">
        <f t="shared" si="18"/>
        <v>1</v>
      </c>
      <c r="R18" s="3">
        <f t="shared" ref="R18:AD31" si="19">IF(ISNUMBER(SEARCH(R$1,$N18)),1,0)</f>
        <v>1</v>
      </c>
      <c r="S18" s="3">
        <f t="shared" si="19"/>
        <v>0</v>
      </c>
      <c r="T18" s="3">
        <f t="shared" si="19"/>
        <v>0</v>
      </c>
      <c r="U18" s="3">
        <f t="shared" si="19"/>
        <v>1</v>
      </c>
      <c r="V18" s="3">
        <f t="shared" si="19"/>
        <v>1</v>
      </c>
      <c r="W18" s="3">
        <f t="shared" si="19"/>
        <v>0</v>
      </c>
      <c r="X18" s="3">
        <f t="shared" si="19"/>
        <v>0</v>
      </c>
      <c r="Y18" s="3">
        <f t="shared" si="19"/>
        <v>0</v>
      </c>
      <c r="Z18" s="3">
        <f t="shared" si="19"/>
        <v>0</v>
      </c>
      <c r="AA18" s="3">
        <f t="shared" si="19"/>
        <v>0</v>
      </c>
      <c r="AB18" s="3">
        <f t="shared" si="19"/>
        <v>0</v>
      </c>
      <c r="AC18" s="3">
        <f t="shared" si="19"/>
        <v>0</v>
      </c>
      <c r="AD18" s="3">
        <f t="shared" si="19"/>
        <v>0</v>
      </c>
      <c r="AE18" s="3">
        <f t="shared" si="17"/>
        <v>0</v>
      </c>
      <c r="AF18" s="3">
        <f t="shared" si="17"/>
        <v>1</v>
      </c>
      <c r="AG18" s="3">
        <f t="shared" si="17"/>
        <v>0</v>
      </c>
      <c r="AH18" s="3">
        <f t="shared" si="17"/>
        <v>0</v>
      </c>
      <c r="AI18" s="3">
        <f t="shared" si="17"/>
        <v>0</v>
      </c>
      <c r="AJ18" s="3">
        <f t="shared" si="17"/>
        <v>0</v>
      </c>
      <c r="AK18" s="3">
        <f t="shared" si="17"/>
        <v>0</v>
      </c>
      <c r="AL18" s="3">
        <f t="shared" si="17"/>
        <v>1</v>
      </c>
      <c r="AM18" s="3">
        <f t="shared" si="17"/>
        <v>0</v>
      </c>
      <c r="AN18" s="3">
        <f t="shared" si="17"/>
        <v>0</v>
      </c>
      <c r="AO18" s="3">
        <f t="shared" si="17"/>
        <v>0</v>
      </c>
      <c r="AP18" s="3">
        <f t="shared" si="17"/>
        <v>0</v>
      </c>
      <c r="AQ18" s="3">
        <f t="shared" si="17"/>
        <v>0</v>
      </c>
      <c r="AR18" s="3">
        <f t="shared" si="17"/>
        <v>0</v>
      </c>
      <c r="AS18" s="3">
        <f t="shared" si="17"/>
        <v>0</v>
      </c>
      <c r="AT18" s="3">
        <f t="shared" ref="AT18:AT49" si="20">IF(ISNUMBER(SEARCH(AT$1,$N18)),1,0)</f>
        <v>0</v>
      </c>
      <c r="AU18" s="3" t="s">
        <v>129</v>
      </c>
      <c r="AV18" s="3" t="s">
        <v>585</v>
      </c>
      <c r="AW18" s="3" t="s">
        <v>130</v>
      </c>
      <c r="AX18" s="3" t="s">
        <v>144</v>
      </c>
      <c r="AY18" s="3" t="s">
        <v>131</v>
      </c>
      <c r="AZ18" s="3" t="s">
        <v>144</v>
      </c>
      <c r="BA18" s="3" t="s">
        <v>20</v>
      </c>
      <c r="BB18" s="3">
        <f t="shared" si="4"/>
        <v>1</v>
      </c>
      <c r="BC18" s="3">
        <f t="shared" si="5"/>
        <v>0</v>
      </c>
      <c r="BD18" s="3">
        <f t="shared" si="6"/>
        <v>0</v>
      </c>
      <c r="BE18" s="3" t="s">
        <v>132</v>
      </c>
      <c r="BF18" s="3">
        <f t="shared" si="7"/>
        <v>1</v>
      </c>
      <c r="BG18">
        <f t="shared" si="8"/>
        <v>1</v>
      </c>
      <c r="BH18">
        <f t="shared" si="9"/>
        <v>0</v>
      </c>
      <c r="BI18">
        <f t="shared" si="10"/>
        <v>0</v>
      </c>
      <c r="BJ18">
        <f t="shared" si="11"/>
        <v>1</v>
      </c>
      <c r="BK18">
        <f t="shared" si="12"/>
        <v>0</v>
      </c>
      <c r="BL18">
        <f t="shared" si="13"/>
        <v>1</v>
      </c>
      <c r="BM18">
        <f t="shared" si="14"/>
        <v>0</v>
      </c>
      <c r="BN18">
        <f t="shared" si="15"/>
        <v>0</v>
      </c>
      <c r="BO18">
        <f t="shared" si="16"/>
        <v>2</v>
      </c>
      <c r="BP18" s="3" t="s">
        <v>46</v>
      </c>
    </row>
    <row r="19" spans="1:68" ht="25.5" hidden="1" x14ac:dyDescent="0.2">
      <c r="A19" s="2">
        <v>45224.733550810182</v>
      </c>
      <c r="B19" s="3" t="s">
        <v>86</v>
      </c>
      <c r="C19" s="3" t="s">
        <v>133</v>
      </c>
      <c r="D19" s="3" t="s">
        <v>133</v>
      </c>
      <c r="E19" s="3" t="s">
        <v>39</v>
      </c>
      <c r="F19" s="5" t="s">
        <v>93</v>
      </c>
      <c r="G19" s="3" t="s">
        <v>134</v>
      </c>
      <c r="H19" s="3" t="s">
        <v>134</v>
      </c>
      <c r="K19" t="str">
        <f t="shared" si="0"/>
        <v/>
      </c>
      <c r="L19" s="3" t="s">
        <v>15</v>
      </c>
      <c r="M19" s="3" t="s">
        <v>135</v>
      </c>
      <c r="N19" s="6" t="str">
        <f t="shared" si="1"/>
        <v>JavaScript, SQL, Java, PL/SQL,</v>
      </c>
      <c r="O19" s="3">
        <f t="shared" si="18"/>
        <v>1</v>
      </c>
      <c r="P19" s="3">
        <f t="shared" si="18"/>
        <v>1</v>
      </c>
      <c r="Q19" s="3">
        <f t="shared" si="18"/>
        <v>0</v>
      </c>
      <c r="R19" s="3">
        <f t="shared" si="19"/>
        <v>0</v>
      </c>
      <c r="S19" s="3">
        <f t="shared" si="19"/>
        <v>0</v>
      </c>
      <c r="T19" s="3">
        <f t="shared" si="19"/>
        <v>0</v>
      </c>
      <c r="U19" s="3">
        <f t="shared" si="19"/>
        <v>1</v>
      </c>
      <c r="V19" s="3">
        <f t="shared" si="19"/>
        <v>0</v>
      </c>
      <c r="W19" s="3">
        <f t="shared" si="19"/>
        <v>0</v>
      </c>
      <c r="X19" s="3">
        <f t="shared" si="19"/>
        <v>0</v>
      </c>
      <c r="Y19" s="3">
        <f t="shared" si="19"/>
        <v>0</v>
      </c>
      <c r="Z19" s="3">
        <f t="shared" si="19"/>
        <v>0</v>
      </c>
      <c r="AA19" s="3">
        <f t="shared" si="19"/>
        <v>0</v>
      </c>
      <c r="AB19" s="3">
        <f t="shared" si="19"/>
        <v>0</v>
      </c>
      <c r="AC19" s="3">
        <f t="shared" si="19"/>
        <v>0</v>
      </c>
      <c r="AD19" s="3">
        <f t="shared" si="19"/>
        <v>0</v>
      </c>
      <c r="AE19" s="3">
        <f t="shared" ref="AE19:AQ30" si="21">IF(ISNUMBER(SEARCH(AE$1,$N19)),1,0)</f>
        <v>0</v>
      </c>
      <c r="AF19" s="3">
        <f t="shared" si="21"/>
        <v>0</v>
      </c>
      <c r="AG19" s="3">
        <f t="shared" si="21"/>
        <v>0</v>
      </c>
      <c r="AH19" s="3">
        <f t="shared" si="21"/>
        <v>0</v>
      </c>
      <c r="AI19" s="3">
        <f t="shared" si="21"/>
        <v>0</v>
      </c>
      <c r="AJ19" s="3">
        <f t="shared" si="21"/>
        <v>0</v>
      </c>
      <c r="AK19" s="3">
        <f t="shared" si="21"/>
        <v>0</v>
      </c>
      <c r="AL19" s="3">
        <f t="shared" si="21"/>
        <v>0</v>
      </c>
      <c r="AM19" s="3">
        <f t="shared" si="21"/>
        <v>0</v>
      </c>
      <c r="AN19" s="3">
        <f t="shared" si="21"/>
        <v>0</v>
      </c>
      <c r="AO19" s="3">
        <f t="shared" si="21"/>
        <v>0</v>
      </c>
      <c r="AP19" s="3">
        <f t="shared" si="21"/>
        <v>0</v>
      </c>
      <c r="AQ19" s="3">
        <f t="shared" si="21"/>
        <v>0</v>
      </c>
      <c r="AR19" s="3">
        <f t="shared" ref="AR19:AS50" si="22">IF(ISNUMBER(SEARCH(AR$1,$N19)),1,0)</f>
        <v>0</v>
      </c>
      <c r="AS19" s="3">
        <f t="shared" si="22"/>
        <v>0</v>
      </c>
      <c r="AT19" s="3">
        <f t="shared" si="20"/>
        <v>0</v>
      </c>
      <c r="AV19" s="5" t="s">
        <v>586</v>
      </c>
      <c r="AW19" s="3" t="s">
        <v>136</v>
      </c>
      <c r="AX19" s="3" t="s">
        <v>144</v>
      </c>
      <c r="AY19" s="3" t="s">
        <v>137</v>
      </c>
      <c r="AZ19" s="5" t="s">
        <v>304</v>
      </c>
      <c r="BA19" s="3" t="s">
        <v>53</v>
      </c>
      <c r="BB19" s="3">
        <f t="shared" si="4"/>
        <v>0</v>
      </c>
      <c r="BC19" s="3">
        <f t="shared" si="5"/>
        <v>1</v>
      </c>
      <c r="BD19" s="3">
        <f t="shared" si="6"/>
        <v>0</v>
      </c>
      <c r="BE19" s="3" t="s">
        <v>138</v>
      </c>
      <c r="BF19" s="3">
        <f t="shared" si="7"/>
        <v>1</v>
      </c>
      <c r="BG19">
        <f t="shared" si="8"/>
        <v>1</v>
      </c>
      <c r="BH19">
        <f t="shared" si="9"/>
        <v>1</v>
      </c>
      <c r="BI19">
        <f t="shared" si="10"/>
        <v>1</v>
      </c>
      <c r="BJ19">
        <f t="shared" si="11"/>
        <v>1</v>
      </c>
      <c r="BK19">
        <f t="shared" si="12"/>
        <v>1</v>
      </c>
      <c r="BL19">
        <f t="shared" si="13"/>
        <v>1</v>
      </c>
      <c r="BM19">
        <f t="shared" si="14"/>
        <v>1</v>
      </c>
      <c r="BN19">
        <f t="shared" si="15"/>
        <v>1</v>
      </c>
      <c r="BO19">
        <f t="shared" si="16"/>
        <v>5</v>
      </c>
      <c r="BP19" s="3" t="s">
        <v>22</v>
      </c>
    </row>
    <row r="20" spans="1:68" ht="25.5" hidden="1" x14ac:dyDescent="0.2">
      <c r="A20" s="2">
        <v>45224.744420659721</v>
      </c>
      <c r="B20" s="3" t="s">
        <v>47</v>
      </c>
      <c r="C20" s="3" t="s">
        <v>106</v>
      </c>
      <c r="D20" s="5" t="s">
        <v>24</v>
      </c>
      <c r="E20" s="3" t="s">
        <v>139</v>
      </c>
      <c r="F20" s="5" t="s">
        <v>93</v>
      </c>
      <c r="G20" s="3" t="s">
        <v>140</v>
      </c>
      <c r="H20" s="3" t="s">
        <v>540</v>
      </c>
      <c r="K20" t="str">
        <f t="shared" si="0"/>
        <v>já foi programador</v>
      </c>
      <c r="L20" s="3" t="s">
        <v>49</v>
      </c>
      <c r="M20" s="3" t="s">
        <v>141</v>
      </c>
      <c r="N20" s="6" t="str">
        <f t="shared" si="1"/>
        <v>JavaScript, SQL, Java, Python, C#, Ruby,</v>
      </c>
      <c r="O20" s="3">
        <f t="shared" si="18"/>
        <v>1</v>
      </c>
      <c r="P20" s="3">
        <f t="shared" si="18"/>
        <v>1</v>
      </c>
      <c r="Q20" s="3">
        <f t="shared" si="18"/>
        <v>1</v>
      </c>
      <c r="R20" s="3">
        <f t="shared" si="19"/>
        <v>1</v>
      </c>
      <c r="S20" s="3">
        <f t="shared" si="19"/>
        <v>0</v>
      </c>
      <c r="T20" s="3">
        <f t="shared" si="19"/>
        <v>1</v>
      </c>
      <c r="U20" s="3">
        <f t="shared" si="19"/>
        <v>1</v>
      </c>
      <c r="V20" s="3">
        <f t="shared" si="19"/>
        <v>0</v>
      </c>
      <c r="W20" s="3">
        <f t="shared" si="19"/>
        <v>0</v>
      </c>
      <c r="X20" s="3">
        <f t="shared" si="19"/>
        <v>0</v>
      </c>
      <c r="Y20" s="3">
        <f t="shared" si="19"/>
        <v>0</v>
      </c>
      <c r="Z20" s="3">
        <f t="shared" si="19"/>
        <v>0</v>
      </c>
      <c r="AA20" s="3">
        <f t="shared" si="19"/>
        <v>0</v>
      </c>
      <c r="AB20" s="3">
        <f t="shared" si="19"/>
        <v>0</v>
      </c>
      <c r="AC20" s="3">
        <f t="shared" si="19"/>
        <v>0</v>
      </c>
      <c r="AD20" s="3">
        <f t="shared" si="19"/>
        <v>0</v>
      </c>
      <c r="AE20" s="3">
        <f t="shared" si="21"/>
        <v>0</v>
      </c>
      <c r="AF20" s="3">
        <f t="shared" si="21"/>
        <v>0</v>
      </c>
      <c r="AG20" s="3">
        <f t="shared" si="21"/>
        <v>0</v>
      </c>
      <c r="AH20" s="3">
        <f t="shared" si="21"/>
        <v>0</v>
      </c>
      <c r="AI20" s="3">
        <f t="shared" si="21"/>
        <v>0</v>
      </c>
      <c r="AJ20" s="3">
        <f t="shared" si="21"/>
        <v>0</v>
      </c>
      <c r="AK20" s="3">
        <f t="shared" si="21"/>
        <v>0</v>
      </c>
      <c r="AL20" s="3">
        <f t="shared" si="21"/>
        <v>0</v>
      </c>
      <c r="AM20" s="3">
        <f t="shared" si="21"/>
        <v>0</v>
      </c>
      <c r="AN20" s="3">
        <f t="shared" si="21"/>
        <v>0</v>
      </c>
      <c r="AO20" s="3">
        <f t="shared" si="21"/>
        <v>0</v>
      </c>
      <c r="AP20" s="3">
        <f t="shared" si="21"/>
        <v>0</v>
      </c>
      <c r="AQ20" s="3">
        <f t="shared" si="21"/>
        <v>0</v>
      </c>
      <c r="AR20" s="3">
        <f t="shared" si="22"/>
        <v>0</v>
      </c>
      <c r="AS20" s="3">
        <f t="shared" si="22"/>
        <v>0</v>
      </c>
      <c r="AT20" s="3">
        <f t="shared" si="20"/>
        <v>0</v>
      </c>
      <c r="AU20" s="3" t="s">
        <v>142</v>
      </c>
      <c r="AV20" s="3" t="s">
        <v>585</v>
      </c>
      <c r="AW20" s="3" t="s">
        <v>143</v>
      </c>
      <c r="AX20" s="3" t="s">
        <v>144</v>
      </c>
      <c r="AY20" s="3" t="s">
        <v>144</v>
      </c>
      <c r="AZ20" s="5" t="s">
        <v>304</v>
      </c>
      <c r="BA20" s="3" t="s">
        <v>37</v>
      </c>
      <c r="BB20" s="3">
        <f t="shared" si="4"/>
        <v>1</v>
      </c>
      <c r="BC20" s="3">
        <f t="shared" si="5"/>
        <v>1</v>
      </c>
      <c r="BD20" s="3">
        <f t="shared" si="6"/>
        <v>0</v>
      </c>
      <c r="BE20" s="3" t="s">
        <v>145</v>
      </c>
      <c r="BF20" s="3">
        <f t="shared" si="7"/>
        <v>1</v>
      </c>
      <c r="BG20">
        <f t="shared" si="8"/>
        <v>0</v>
      </c>
      <c r="BH20">
        <f t="shared" si="9"/>
        <v>0</v>
      </c>
      <c r="BI20">
        <f t="shared" si="10"/>
        <v>0</v>
      </c>
      <c r="BJ20">
        <f t="shared" si="11"/>
        <v>0</v>
      </c>
      <c r="BK20">
        <f t="shared" si="12"/>
        <v>1</v>
      </c>
      <c r="BL20">
        <f t="shared" si="13"/>
        <v>0</v>
      </c>
      <c r="BM20">
        <f t="shared" si="14"/>
        <v>0</v>
      </c>
      <c r="BN20">
        <f t="shared" si="15"/>
        <v>1</v>
      </c>
      <c r="BO20">
        <f t="shared" si="16"/>
        <v>3</v>
      </c>
      <c r="BP20" s="3" t="s">
        <v>28</v>
      </c>
    </row>
    <row r="21" spans="1:68" ht="38.25" hidden="1" x14ac:dyDescent="0.2">
      <c r="A21" s="2">
        <v>45225.872843831021</v>
      </c>
      <c r="B21" s="3" t="s">
        <v>23</v>
      </c>
      <c r="C21" s="3" t="s">
        <v>146</v>
      </c>
      <c r="D21" s="5" t="s">
        <v>531</v>
      </c>
      <c r="E21" s="3" t="s">
        <v>147</v>
      </c>
      <c r="F21" s="3" t="s">
        <v>147</v>
      </c>
      <c r="G21" s="3" t="s">
        <v>148</v>
      </c>
      <c r="H21" s="3" t="s">
        <v>148</v>
      </c>
      <c r="K21" t="str">
        <f t="shared" si="0"/>
        <v/>
      </c>
      <c r="L21" s="3" t="s">
        <v>15</v>
      </c>
      <c r="M21" s="3" t="s">
        <v>149</v>
      </c>
      <c r="N21" s="6" t="str">
        <f t="shared" si="1"/>
        <v>JavaScript, SQL, Java, Python, PHP, C, Bash, Perl, Ruby ,</v>
      </c>
      <c r="O21" s="3">
        <f t="shared" si="18"/>
        <v>1</v>
      </c>
      <c r="P21" s="3">
        <f t="shared" si="18"/>
        <v>1</v>
      </c>
      <c r="Q21" s="3">
        <f t="shared" si="18"/>
        <v>1</v>
      </c>
      <c r="R21" s="3">
        <f t="shared" si="19"/>
        <v>0</v>
      </c>
      <c r="S21" s="3">
        <f t="shared" si="19"/>
        <v>0</v>
      </c>
      <c r="T21" s="3">
        <f t="shared" si="19"/>
        <v>1</v>
      </c>
      <c r="U21" s="3">
        <f t="shared" si="19"/>
        <v>1</v>
      </c>
      <c r="V21" s="3">
        <f t="shared" si="19"/>
        <v>1</v>
      </c>
      <c r="W21" s="3">
        <f t="shared" si="19"/>
        <v>0</v>
      </c>
      <c r="X21" s="3">
        <f t="shared" si="19"/>
        <v>0</v>
      </c>
      <c r="Y21" s="3">
        <f t="shared" si="19"/>
        <v>0</v>
      </c>
      <c r="Z21" s="3">
        <f t="shared" si="19"/>
        <v>0</v>
      </c>
      <c r="AA21" s="3">
        <f t="shared" si="19"/>
        <v>1</v>
      </c>
      <c r="AB21" s="3">
        <f t="shared" si="19"/>
        <v>0</v>
      </c>
      <c r="AC21" s="3">
        <f t="shared" si="19"/>
        <v>0</v>
      </c>
      <c r="AD21" s="3">
        <f t="shared" si="19"/>
        <v>0</v>
      </c>
      <c r="AE21" s="3">
        <f t="shared" si="21"/>
        <v>0</v>
      </c>
      <c r="AF21" s="3">
        <f t="shared" si="21"/>
        <v>0</v>
      </c>
      <c r="AG21" s="3">
        <f t="shared" si="21"/>
        <v>1</v>
      </c>
      <c r="AH21" s="3">
        <f t="shared" si="21"/>
        <v>1</v>
      </c>
      <c r="AI21" s="3">
        <f t="shared" si="21"/>
        <v>0</v>
      </c>
      <c r="AJ21" s="3">
        <f t="shared" si="21"/>
        <v>0</v>
      </c>
      <c r="AK21" s="3">
        <f t="shared" si="21"/>
        <v>0</v>
      </c>
      <c r="AL21" s="3">
        <f t="shared" si="21"/>
        <v>0</v>
      </c>
      <c r="AM21" s="3">
        <f t="shared" si="21"/>
        <v>0</v>
      </c>
      <c r="AN21" s="3">
        <f t="shared" si="21"/>
        <v>0</v>
      </c>
      <c r="AO21" s="3">
        <f t="shared" si="21"/>
        <v>0</v>
      </c>
      <c r="AP21" s="3">
        <f t="shared" si="21"/>
        <v>0</v>
      </c>
      <c r="AQ21" s="3">
        <f t="shared" si="21"/>
        <v>0</v>
      </c>
      <c r="AR21" s="3">
        <f t="shared" si="22"/>
        <v>0</v>
      </c>
      <c r="AS21" s="3">
        <f t="shared" si="22"/>
        <v>0</v>
      </c>
      <c r="AT21" s="3">
        <f t="shared" si="20"/>
        <v>0</v>
      </c>
      <c r="AU21" s="3" t="s">
        <v>150</v>
      </c>
      <c r="AV21" s="3" t="s">
        <v>585</v>
      </c>
      <c r="AW21" s="3" t="s">
        <v>151</v>
      </c>
      <c r="AX21" s="3" t="s">
        <v>144</v>
      </c>
      <c r="AY21" s="3" t="s">
        <v>152</v>
      </c>
      <c r="AZ21" s="3" t="s">
        <v>144</v>
      </c>
      <c r="BA21" s="3" t="s">
        <v>44</v>
      </c>
      <c r="BB21" s="3">
        <f t="shared" si="4"/>
        <v>1</v>
      </c>
      <c r="BC21" s="3">
        <f t="shared" si="5"/>
        <v>1</v>
      </c>
      <c r="BD21" s="3">
        <f t="shared" si="6"/>
        <v>1</v>
      </c>
      <c r="BE21" s="3" t="s">
        <v>119</v>
      </c>
      <c r="BF21" s="3">
        <f t="shared" si="7"/>
        <v>1</v>
      </c>
      <c r="BG21">
        <f t="shared" si="8"/>
        <v>1</v>
      </c>
      <c r="BH21">
        <f t="shared" si="9"/>
        <v>1</v>
      </c>
      <c r="BI21">
        <f t="shared" si="10"/>
        <v>1</v>
      </c>
      <c r="BJ21">
        <f t="shared" si="11"/>
        <v>0</v>
      </c>
      <c r="BK21">
        <f t="shared" si="12"/>
        <v>1</v>
      </c>
      <c r="BL21">
        <f t="shared" si="13"/>
        <v>1</v>
      </c>
      <c r="BM21">
        <f t="shared" si="14"/>
        <v>0</v>
      </c>
      <c r="BN21">
        <f t="shared" si="15"/>
        <v>1</v>
      </c>
      <c r="BO21">
        <f t="shared" si="16"/>
        <v>7</v>
      </c>
      <c r="BP21" s="3" t="s">
        <v>22</v>
      </c>
    </row>
    <row r="22" spans="1:68" ht="25.5" x14ac:dyDescent="0.2">
      <c r="A22" s="2">
        <v>45225.946165023153</v>
      </c>
      <c r="B22" s="3" t="s">
        <v>86</v>
      </c>
      <c r="C22" s="3" t="s">
        <v>153</v>
      </c>
      <c r="D22" s="3" t="s">
        <v>153</v>
      </c>
      <c r="E22" s="3" t="s">
        <v>154</v>
      </c>
      <c r="F22" s="5" t="s">
        <v>527</v>
      </c>
      <c r="G22" s="3" t="s">
        <v>155</v>
      </c>
      <c r="H22" s="3" t="s">
        <v>540</v>
      </c>
      <c r="K22" t="str">
        <f t="shared" si="0"/>
        <v>já foi programador</v>
      </c>
      <c r="L22" s="3" t="s">
        <v>15</v>
      </c>
      <c r="M22" s="3" t="s">
        <v>156</v>
      </c>
      <c r="N22" s="6" t="str">
        <f t="shared" si="1"/>
        <v>JavaScript, SQL, Python, C#, C++, C, COBOL,</v>
      </c>
      <c r="O22" s="3">
        <f t="shared" si="18"/>
        <v>1</v>
      </c>
      <c r="P22" s="3">
        <f t="shared" si="18"/>
        <v>0</v>
      </c>
      <c r="Q22" s="3">
        <f t="shared" si="18"/>
        <v>1</v>
      </c>
      <c r="R22" s="3">
        <f t="shared" si="19"/>
        <v>1</v>
      </c>
      <c r="S22" s="3">
        <f t="shared" si="19"/>
        <v>0</v>
      </c>
      <c r="T22" s="3">
        <f t="shared" si="19"/>
        <v>0</v>
      </c>
      <c r="U22" s="3">
        <f t="shared" si="19"/>
        <v>1</v>
      </c>
      <c r="V22" s="3">
        <f t="shared" si="19"/>
        <v>1</v>
      </c>
      <c r="W22" s="3">
        <f t="shared" si="19"/>
        <v>0</v>
      </c>
      <c r="X22" s="3">
        <f t="shared" si="19"/>
        <v>0</v>
      </c>
      <c r="Y22" s="3">
        <f t="shared" si="19"/>
        <v>1</v>
      </c>
      <c r="Z22" s="3">
        <f t="shared" si="19"/>
        <v>1</v>
      </c>
      <c r="AA22" s="3">
        <f t="shared" si="19"/>
        <v>0</v>
      </c>
      <c r="AB22" s="3">
        <f t="shared" si="19"/>
        <v>0</v>
      </c>
      <c r="AC22" s="3">
        <f t="shared" si="19"/>
        <v>0</v>
      </c>
      <c r="AD22" s="3">
        <f t="shared" si="19"/>
        <v>0</v>
      </c>
      <c r="AE22" s="3">
        <f t="shared" si="21"/>
        <v>0</v>
      </c>
      <c r="AF22" s="3">
        <f t="shared" si="21"/>
        <v>0</v>
      </c>
      <c r="AG22" s="3">
        <f t="shared" si="21"/>
        <v>0</v>
      </c>
      <c r="AH22" s="3">
        <f t="shared" si="21"/>
        <v>0</v>
      </c>
      <c r="AI22" s="3">
        <f t="shared" si="21"/>
        <v>0</v>
      </c>
      <c r="AJ22" s="3">
        <f t="shared" si="21"/>
        <v>0</v>
      </c>
      <c r="AK22" s="3">
        <f t="shared" si="21"/>
        <v>0</v>
      </c>
      <c r="AL22" s="3">
        <f t="shared" si="21"/>
        <v>0</v>
      </c>
      <c r="AM22" s="3">
        <f t="shared" si="21"/>
        <v>0</v>
      </c>
      <c r="AN22" s="3">
        <f t="shared" si="21"/>
        <v>0</v>
      </c>
      <c r="AO22" s="3">
        <f t="shared" si="21"/>
        <v>0</v>
      </c>
      <c r="AP22" s="3">
        <f t="shared" si="21"/>
        <v>0</v>
      </c>
      <c r="AQ22" s="3">
        <f t="shared" si="21"/>
        <v>0</v>
      </c>
      <c r="AR22" s="3">
        <f t="shared" si="22"/>
        <v>0</v>
      </c>
      <c r="AS22" s="3">
        <f t="shared" si="22"/>
        <v>0</v>
      </c>
      <c r="AT22" s="3">
        <f t="shared" si="20"/>
        <v>0</v>
      </c>
      <c r="AU22" s="3" t="s">
        <v>157</v>
      </c>
      <c r="AV22" s="5" t="s">
        <v>586</v>
      </c>
      <c r="AX22" s="5" t="s">
        <v>304</v>
      </c>
      <c r="AZ22" s="5" t="s">
        <v>304</v>
      </c>
      <c r="BB22" s="3">
        <f t="shared" si="4"/>
        <v>0</v>
      </c>
      <c r="BC22" s="3">
        <f t="shared" si="5"/>
        <v>0</v>
      </c>
      <c r="BD22" s="3">
        <f t="shared" si="6"/>
        <v>0</v>
      </c>
      <c r="BF22" s="3">
        <f t="shared" si="7"/>
        <v>0</v>
      </c>
      <c r="BG22">
        <f t="shared" si="8"/>
        <v>0</v>
      </c>
      <c r="BH22">
        <f t="shared" si="9"/>
        <v>0</v>
      </c>
      <c r="BI22">
        <f t="shared" si="10"/>
        <v>0</v>
      </c>
      <c r="BJ22">
        <f t="shared" si="11"/>
        <v>0</v>
      </c>
      <c r="BK22">
        <f t="shared" si="12"/>
        <v>0</v>
      </c>
      <c r="BL22">
        <f t="shared" si="13"/>
        <v>0</v>
      </c>
      <c r="BM22">
        <f t="shared" si="14"/>
        <v>0</v>
      </c>
      <c r="BN22">
        <f t="shared" si="15"/>
        <v>0</v>
      </c>
      <c r="BO22">
        <f t="shared" si="16"/>
        <v>0</v>
      </c>
      <c r="BP22" s="3" t="s">
        <v>28</v>
      </c>
    </row>
    <row r="23" spans="1:68" ht="25.5" hidden="1" x14ac:dyDescent="0.2">
      <c r="A23" s="2">
        <v>45226.71951524305</v>
      </c>
      <c r="B23" s="3" t="s">
        <v>47</v>
      </c>
      <c r="C23" s="3" t="s">
        <v>158</v>
      </c>
      <c r="D23" s="3" t="s">
        <v>158</v>
      </c>
      <c r="E23" s="3" t="s">
        <v>159</v>
      </c>
      <c r="F23" s="3" t="s">
        <v>159</v>
      </c>
      <c r="G23" s="3" t="s">
        <v>160</v>
      </c>
      <c r="H23" s="3" t="s">
        <v>543</v>
      </c>
      <c r="K23" t="str">
        <f t="shared" si="0"/>
        <v/>
      </c>
      <c r="L23" s="3" t="s">
        <v>15</v>
      </c>
      <c r="M23" s="3" t="s">
        <v>161</v>
      </c>
      <c r="N23" s="6" t="str">
        <f t="shared" si="1"/>
        <v>JavaScript, SQL, Java, Python, C++, C,</v>
      </c>
      <c r="O23" s="3">
        <f t="shared" si="18"/>
        <v>1</v>
      </c>
      <c r="P23" s="3">
        <f t="shared" si="18"/>
        <v>1</v>
      </c>
      <c r="Q23" s="3">
        <f t="shared" si="18"/>
        <v>1</v>
      </c>
      <c r="R23" s="3">
        <f t="shared" si="19"/>
        <v>0</v>
      </c>
      <c r="S23" s="3">
        <f t="shared" si="19"/>
        <v>0</v>
      </c>
      <c r="T23" s="3">
        <f t="shared" si="19"/>
        <v>0</v>
      </c>
      <c r="U23" s="3">
        <f t="shared" si="19"/>
        <v>1</v>
      </c>
      <c r="V23" s="3">
        <f t="shared" si="19"/>
        <v>1</v>
      </c>
      <c r="W23" s="3">
        <f t="shared" si="19"/>
        <v>0</v>
      </c>
      <c r="X23" s="3">
        <f t="shared" si="19"/>
        <v>0</v>
      </c>
      <c r="Y23" s="3">
        <f t="shared" si="19"/>
        <v>0</v>
      </c>
      <c r="Z23" s="3">
        <f t="shared" si="19"/>
        <v>1</v>
      </c>
      <c r="AA23" s="3">
        <f t="shared" si="19"/>
        <v>0</v>
      </c>
      <c r="AB23" s="3">
        <f t="shared" si="19"/>
        <v>0</v>
      </c>
      <c r="AC23" s="3">
        <f t="shared" si="19"/>
        <v>0</v>
      </c>
      <c r="AD23" s="3">
        <f t="shared" si="19"/>
        <v>0</v>
      </c>
      <c r="AE23" s="3">
        <f t="shared" si="21"/>
        <v>0</v>
      </c>
      <c r="AF23" s="3">
        <f t="shared" si="21"/>
        <v>0</v>
      </c>
      <c r="AG23" s="3">
        <f t="shared" si="21"/>
        <v>0</v>
      </c>
      <c r="AH23" s="3">
        <f t="shared" si="21"/>
        <v>0</v>
      </c>
      <c r="AI23" s="3">
        <f t="shared" si="21"/>
        <v>0</v>
      </c>
      <c r="AJ23" s="3">
        <f t="shared" si="21"/>
        <v>0</v>
      </c>
      <c r="AK23" s="3">
        <f t="shared" si="21"/>
        <v>0</v>
      </c>
      <c r="AL23" s="3">
        <f t="shared" si="21"/>
        <v>0</v>
      </c>
      <c r="AM23" s="3">
        <f t="shared" si="21"/>
        <v>0</v>
      </c>
      <c r="AN23" s="3">
        <f t="shared" si="21"/>
        <v>0</v>
      </c>
      <c r="AO23" s="3">
        <f t="shared" si="21"/>
        <v>0</v>
      </c>
      <c r="AP23" s="3">
        <f t="shared" si="21"/>
        <v>0</v>
      </c>
      <c r="AQ23" s="3">
        <f t="shared" si="21"/>
        <v>0</v>
      </c>
      <c r="AR23" s="3">
        <f t="shared" si="22"/>
        <v>0</v>
      </c>
      <c r="AS23" s="3">
        <f t="shared" si="22"/>
        <v>0</v>
      </c>
      <c r="AT23" s="3">
        <f t="shared" si="20"/>
        <v>0</v>
      </c>
      <c r="AU23" s="3" t="s">
        <v>162</v>
      </c>
      <c r="AV23" s="3" t="s">
        <v>585</v>
      </c>
      <c r="AW23" s="3" t="s">
        <v>163</v>
      </c>
      <c r="AX23" s="5" t="s">
        <v>304</v>
      </c>
      <c r="AY23" s="3" t="s">
        <v>164</v>
      </c>
      <c r="AZ23" s="5" t="s">
        <v>304</v>
      </c>
      <c r="BA23" s="3" t="s">
        <v>20</v>
      </c>
      <c r="BB23" s="3">
        <f t="shared" si="4"/>
        <v>1</v>
      </c>
      <c r="BC23" s="3">
        <f t="shared" si="5"/>
        <v>0</v>
      </c>
      <c r="BD23" s="3">
        <f t="shared" si="6"/>
        <v>0</v>
      </c>
      <c r="BE23" s="3" t="s">
        <v>21</v>
      </c>
      <c r="BF23" s="3">
        <f t="shared" si="7"/>
        <v>1</v>
      </c>
      <c r="BG23">
        <f t="shared" si="8"/>
        <v>0</v>
      </c>
      <c r="BH23">
        <f t="shared" si="9"/>
        <v>0</v>
      </c>
      <c r="BI23">
        <f t="shared" si="10"/>
        <v>0</v>
      </c>
      <c r="BJ23">
        <f t="shared" si="11"/>
        <v>0</v>
      </c>
      <c r="BK23">
        <f t="shared" si="12"/>
        <v>0</v>
      </c>
      <c r="BL23">
        <f t="shared" si="13"/>
        <v>0</v>
      </c>
      <c r="BM23">
        <f t="shared" si="14"/>
        <v>0</v>
      </c>
      <c r="BN23">
        <f t="shared" si="15"/>
        <v>0</v>
      </c>
      <c r="BO23">
        <f t="shared" si="16"/>
        <v>1</v>
      </c>
      <c r="BP23" s="3" t="s">
        <v>46</v>
      </c>
    </row>
    <row r="24" spans="1:68" ht="38.25" x14ac:dyDescent="0.2">
      <c r="A24" s="2">
        <v>45226.975956087961</v>
      </c>
      <c r="B24" s="3" t="s">
        <v>86</v>
      </c>
      <c r="C24" s="3" t="s">
        <v>165</v>
      </c>
      <c r="D24" s="5" t="s">
        <v>165</v>
      </c>
      <c r="E24" s="3" t="s">
        <v>166</v>
      </c>
      <c r="F24" s="3" t="s">
        <v>166</v>
      </c>
      <c r="H24" s="3"/>
      <c r="I24" s="3" t="s">
        <v>167</v>
      </c>
      <c r="J24" s="3" t="s">
        <v>545</v>
      </c>
      <c r="K24" t="str">
        <f t="shared" si="0"/>
        <v/>
      </c>
      <c r="L24" s="3" t="s">
        <v>115</v>
      </c>
      <c r="M24" s="3" t="s">
        <v>168</v>
      </c>
      <c r="N24" s="6" t="str">
        <f t="shared" si="1"/>
        <v>JavaScript, SQL, Java, Python, C#, PHP, COBOL,</v>
      </c>
      <c r="O24" s="3">
        <f t="shared" si="18"/>
        <v>1</v>
      </c>
      <c r="P24" s="3">
        <f t="shared" si="18"/>
        <v>1</v>
      </c>
      <c r="Q24" s="3">
        <f t="shared" si="18"/>
        <v>1</v>
      </c>
      <c r="R24" s="3">
        <f t="shared" si="19"/>
        <v>1</v>
      </c>
      <c r="S24" s="3">
        <f t="shared" si="19"/>
        <v>0</v>
      </c>
      <c r="T24" s="3">
        <f t="shared" si="19"/>
        <v>0</v>
      </c>
      <c r="U24" s="3">
        <f t="shared" si="19"/>
        <v>1</v>
      </c>
      <c r="V24" s="3">
        <f t="shared" si="19"/>
        <v>0</v>
      </c>
      <c r="W24" s="3">
        <f t="shared" si="19"/>
        <v>0</v>
      </c>
      <c r="X24" s="3">
        <f t="shared" si="19"/>
        <v>0</v>
      </c>
      <c r="Y24" s="3">
        <f t="shared" si="19"/>
        <v>1</v>
      </c>
      <c r="Z24" s="3">
        <f t="shared" si="19"/>
        <v>0</v>
      </c>
      <c r="AA24" s="3">
        <f t="shared" si="19"/>
        <v>1</v>
      </c>
      <c r="AB24" s="3">
        <f t="shared" si="19"/>
        <v>0</v>
      </c>
      <c r="AC24" s="3">
        <f t="shared" si="19"/>
        <v>0</v>
      </c>
      <c r="AD24" s="3">
        <f t="shared" si="19"/>
        <v>0</v>
      </c>
      <c r="AE24" s="3">
        <f t="shared" si="21"/>
        <v>0</v>
      </c>
      <c r="AF24" s="3">
        <f t="shared" si="21"/>
        <v>0</v>
      </c>
      <c r="AG24" s="3">
        <f t="shared" si="21"/>
        <v>0</v>
      </c>
      <c r="AH24" s="3">
        <f t="shared" si="21"/>
        <v>0</v>
      </c>
      <c r="AI24" s="3">
        <f t="shared" si="21"/>
        <v>0</v>
      </c>
      <c r="AJ24" s="3">
        <f t="shared" si="21"/>
        <v>0</v>
      </c>
      <c r="AK24" s="3">
        <f t="shared" si="21"/>
        <v>0</v>
      </c>
      <c r="AL24" s="3">
        <f t="shared" si="21"/>
        <v>0</v>
      </c>
      <c r="AM24" s="3">
        <f t="shared" si="21"/>
        <v>0</v>
      </c>
      <c r="AN24" s="3">
        <f t="shared" si="21"/>
        <v>0</v>
      </c>
      <c r="AO24" s="3">
        <f t="shared" si="21"/>
        <v>0</v>
      </c>
      <c r="AP24" s="3">
        <f t="shared" si="21"/>
        <v>0</v>
      </c>
      <c r="AQ24" s="3">
        <f t="shared" si="21"/>
        <v>0</v>
      </c>
      <c r="AR24" s="3">
        <f t="shared" si="22"/>
        <v>0</v>
      </c>
      <c r="AS24" s="3">
        <f t="shared" si="22"/>
        <v>0</v>
      </c>
      <c r="AT24" s="3">
        <f t="shared" si="20"/>
        <v>0</v>
      </c>
      <c r="AV24" s="5" t="s">
        <v>586</v>
      </c>
      <c r="AX24" s="5" t="s">
        <v>304</v>
      </c>
      <c r="AZ24" s="5" t="s">
        <v>304</v>
      </c>
      <c r="BB24" s="3">
        <f t="shared" si="4"/>
        <v>0</v>
      </c>
      <c r="BC24" s="3">
        <f t="shared" si="5"/>
        <v>0</v>
      </c>
      <c r="BD24" s="3">
        <f t="shared" si="6"/>
        <v>0</v>
      </c>
      <c r="BF24" s="3">
        <f t="shared" si="7"/>
        <v>0</v>
      </c>
      <c r="BG24">
        <f t="shared" si="8"/>
        <v>0</v>
      </c>
      <c r="BH24">
        <f t="shared" si="9"/>
        <v>0</v>
      </c>
      <c r="BI24">
        <f t="shared" si="10"/>
        <v>0</v>
      </c>
      <c r="BJ24">
        <f t="shared" si="11"/>
        <v>0</v>
      </c>
      <c r="BK24">
        <f t="shared" si="12"/>
        <v>0</v>
      </c>
      <c r="BL24">
        <f t="shared" si="13"/>
        <v>0</v>
      </c>
      <c r="BM24">
        <f t="shared" si="14"/>
        <v>0</v>
      </c>
      <c r="BN24">
        <f t="shared" si="15"/>
        <v>0</v>
      </c>
      <c r="BO24">
        <f t="shared" si="16"/>
        <v>0</v>
      </c>
      <c r="BP24" s="3" t="s">
        <v>28</v>
      </c>
    </row>
    <row r="25" spans="1:68" ht="38.25" hidden="1" x14ac:dyDescent="0.2">
      <c r="A25" s="2">
        <v>45226.983836064814</v>
      </c>
      <c r="B25" s="3" t="s">
        <v>47</v>
      </c>
      <c r="C25" s="3" t="s">
        <v>169</v>
      </c>
      <c r="D25" s="5" t="s">
        <v>24</v>
      </c>
      <c r="E25" s="3" t="s">
        <v>170</v>
      </c>
      <c r="F25" s="5" t="s">
        <v>93</v>
      </c>
      <c r="G25" s="3" t="s">
        <v>171</v>
      </c>
      <c r="H25" s="3" t="s">
        <v>540</v>
      </c>
      <c r="K25" t="str">
        <f t="shared" si="0"/>
        <v>já foi programador</v>
      </c>
      <c r="L25" s="3" t="s">
        <v>15</v>
      </c>
      <c r="M25" s="3" t="s">
        <v>172</v>
      </c>
      <c r="N25" s="6" t="str">
        <f t="shared" si="1"/>
        <v>JavaScript, SQL, Java, Python, C#, PHP, C++, C, Apex,</v>
      </c>
      <c r="O25" s="3">
        <f t="shared" si="18"/>
        <v>1</v>
      </c>
      <c r="P25" s="3">
        <f t="shared" si="18"/>
        <v>1</v>
      </c>
      <c r="Q25" s="3">
        <f t="shared" si="18"/>
        <v>1</v>
      </c>
      <c r="R25" s="3">
        <f t="shared" si="19"/>
        <v>1</v>
      </c>
      <c r="S25" s="3">
        <f t="shared" si="19"/>
        <v>0</v>
      </c>
      <c r="T25" s="3">
        <f t="shared" si="19"/>
        <v>0</v>
      </c>
      <c r="U25" s="3">
        <f t="shared" si="19"/>
        <v>1</v>
      </c>
      <c r="V25" s="3">
        <f t="shared" si="19"/>
        <v>1</v>
      </c>
      <c r="W25" s="3">
        <f t="shared" si="19"/>
        <v>0</v>
      </c>
      <c r="X25" s="3">
        <f t="shared" si="19"/>
        <v>0</v>
      </c>
      <c r="Y25" s="3">
        <f t="shared" si="19"/>
        <v>0</v>
      </c>
      <c r="Z25" s="3">
        <f t="shared" si="19"/>
        <v>1</v>
      </c>
      <c r="AA25" s="3">
        <f t="shared" si="19"/>
        <v>1</v>
      </c>
      <c r="AB25" s="3">
        <f t="shared" si="19"/>
        <v>0</v>
      </c>
      <c r="AC25" s="3">
        <f t="shared" si="19"/>
        <v>0</v>
      </c>
      <c r="AD25" s="3">
        <f t="shared" si="19"/>
        <v>0</v>
      </c>
      <c r="AE25" s="3">
        <f t="shared" si="21"/>
        <v>0</v>
      </c>
      <c r="AF25" s="3">
        <f t="shared" si="21"/>
        <v>0</v>
      </c>
      <c r="AG25" s="3">
        <f t="shared" si="21"/>
        <v>0</v>
      </c>
      <c r="AH25" s="3">
        <f t="shared" si="21"/>
        <v>0</v>
      </c>
      <c r="AI25" s="3">
        <f t="shared" si="21"/>
        <v>1</v>
      </c>
      <c r="AJ25" s="3">
        <f t="shared" si="21"/>
        <v>0</v>
      </c>
      <c r="AK25" s="3">
        <f t="shared" si="21"/>
        <v>0</v>
      </c>
      <c r="AL25" s="3">
        <f t="shared" si="21"/>
        <v>0</v>
      </c>
      <c r="AM25" s="3">
        <f t="shared" si="21"/>
        <v>0</v>
      </c>
      <c r="AN25" s="3">
        <f t="shared" si="21"/>
        <v>0</v>
      </c>
      <c r="AO25" s="3">
        <f t="shared" si="21"/>
        <v>0</v>
      </c>
      <c r="AP25" s="3">
        <f t="shared" si="21"/>
        <v>0</v>
      </c>
      <c r="AQ25" s="3">
        <f t="shared" si="21"/>
        <v>0</v>
      </c>
      <c r="AR25" s="3">
        <f t="shared" si="22"/>
        <v>0</v>
      </c>
      <c r="AS25" s="3">
        <f t="shared" si="22"/>
        <v>0</v>
      </c>
      <c r="AT25" s="3">
        <f t="shared" si="20"/>
        <v>0</v>
      </c>
      <c r="AV25" s="5" t="s">
        <v>586</v>
      </c>
      <c r="AW25" s="3" t="s">
        <v>173</v>
      </c>
      <c r="AX25" s="3" t="s">
        <v>144</v>
      </c>
      <c r="AY25" s="3" t="s">
        <v>174</v>
      </c>
      <c r="AZ25" s="3" t="s">
        <v>144</v>
      </c>
      <c r="BA25" s="3" t="s">
        <v>20</v>
      </c>
      <c r="BB25" s="3">
        <f t="shared" si="4"/>
        <v>1</v>
      </c>
      <c r="BC25" s="3">
        <f t="shared" si="5"/>
        <v>0</v>
      </c>
      <c r="BD25" s="3">
        <f t="shared" si="6"/>
        <v>0</v>
      </c>
      <c r="BE25" s="3" t="s">
        <v>175</v>
      </c>
      <c r="BF25" s="3">
        <f t="shared" si="7"/>
        <v>1</v>
      </c>
      <c r="BG25">
        <f t="shared" si="8"/>
        <v>1</v>
      </c>
      <c r="BH25">
        <f t="shared" si="9"/>
        <v>0</v>
      </c>
      <c r="BI25">
        <f t="shared" si="10"/>
        <v>1</v>
      </c>
      <c r="BJ25">
        <f t="shared" si="11"/>
        <v>0</v>
      </c>
      <c r="BK25">
        <f t="shared" si="12"/>
        <v>1</v>
      </c>
      <c r="BL25">
        <f t="shared" si="13"/>
        <v>0</v>
      </c>
      <c r="BM25">
        <f t="shared" si="14"/>
        <v>0</v>
      </c>
      <c r="BN25">
        <f t="shared" si="15"/>
        <v>1</v>
      </c>
      <c r="BO25">
        <f t="shared" si="16"/>
        <v>5</v>
      </c>
      <c r="BP25" s="3" t="s">
        <v>28</v>
      </c>
    </row>
    <row r="26" spans="1:68" ht="12.75" x14ac:dyDescent="0.2">
      <c r="A26" s="2">
        <v>45227.317496701391</v>
      </c>
      <c r="B26" s="3" t="s">
        <v>29</v>
      </c>
      <c r="C26" s="3" t="s">
        <v>176</v>
      </c>
      <c r="D26" t="s">
        <v>535</v>
      </c>
      <c r="E26" s="3" t="s">
        <v>177</v>
      </c>
      <c r="F26" s="5" t="s">
        <v>527</v>
      </c>
      <c r="G26" s="3" t="s">
        <v>178</v>
      </c>
      <c r="H26" s="3" t="s">
        <v>544</v>
      </c>
      <c r="K26" t="str">
        <f t="shared" si="0"/>
        <v/>
      </c>
      <c r="L26" s="3" t="s">
        <v>100</v>
      </c>
      <c r="M26" s="3" t="s">
        <v>179</v>
      </c>
      <c r="N26" s="6" t="str">
        <f t="shared" si="1"/>
        <v>Python,</v>
      </c>
      <c r="O26" s="3">
        <f t="shared" si="18"/>
        <v>0</v>
      </c>
      <c r="P26" s="3">
        <f t="shared" si="18"/>
        <v>0</v>
      </c>
      <c r="Q26" s="3">
        <f t="shared" si="18"/>
        <v>1</v>
      </c>
      <c r="R26" s="3">
        <f t="shared" si="19"/>
        <v>0</v>
      </c>
      <c r="S26" s="3">
        <f t="shared" si="19"/>
        <v>0</v>
      </c>
      <c r="T26" s="3">
        <f t="shared" si="19"/>
        <v>0</v>
      </c>
      <c r="U26" s="3">
        <f t="shared" si="19"/>
        <v>0</v>
      </c>
      <c r="V26" s="3">
        <f t="shared" si="19"/>
        <v>0</v>
      </c>
      <c r="W26" s="3">
        <f t="shared" si="19"/>
        <v>0</v>
      </c>
      <c r="X26" s="3">
        <f t="shared" si="19"/>
        <v>0</v>
      </c>
      <c r="Y26" s="3">
        <f t="shared" si="19"/>
        <v>0</v>
      </c>
      <c r="Z26" s="3">
        <f t="shared" si="19"/>
        <v>0</v>
      </c>
      <c r="AA26" s="3">
        <f t="shared" si="19"/>
        <v>0</v>
      </c>
      <c r="AB26" s="3">
        <f t="shared" si="19"/>
        <v>0</v>
      </c>
      <c r="AC26" s="3">
        <f t="shared" si="19"/>
        <v>0</v>
      </c>
      <c r="AD26" s="3">
        <f t="shared" si="19"/>
        <v>0</v>
      </c>
      <c r="AE26" s="3">
        <f t="shared" si="21"/>
        <v>0</v>
      </c>
      <c r="AF26" s="3">
        <f t="shared" si="21"/>
        <v>0</v>
      </c>
      <c r="AG26" s="3">
        <f t="shared" si="21"/>
        <v>0</v>
      </c>
      <c r="AH26" s="3">
        <f t="shared" si="21"/>
        <v>0</v>
      </c>
      <c r="AI26" s="3">
        <f t="shared" si="21"/>
        <v>0</v>
      </c>
      <c r="AJ26" s="3">
        <f t="shared" si="21"/>
        <v>0</v>
      </c>
      <c r="AK26" s="3">
        <f t="shared" si="21"/>
        <v>0</v>
      </c>
      <c r="AL26" s="3">
        <f t="shared" si="21"/>
        <v>0</v>
      </c>
      <c r="AM26" s="3">
        <f t="shared" si="21"/>
        <v>0</v>
      </c>
      <c r="AN26" s="3">
        <f t="shared" si="21"/>
        <v>0</v>
      </c>
      <c r="AO26" s="3">
        <f t="shared" si="21"/>
        <v>0</v>
      </c>
      <c r="AP26" s="3">
        <f t="shared" si="21"/>
        <v>0</v>
      </c>
      <c r="AQ26" s="3">
        <f t="shared" si="21"/>
        <v>0</v>
      </c>
      <c r="AR26" s="3">
        <f t="shared" si="22"/>
        <v>0</v>
      </c>
      <c r="AS26" s="3">
        <f t="shared" si="22"/>
        <v>0</v>
      </c>
      <c r="AT26" s="3">
        <f t="shared" si="20"/>
        <v>0</v>
      </c>
      <c r="AU26" s="3" t="s">
        <v>180</v>
      </c>
      <c r="AV26" s="5" t="s">
        <v>586</v>
      </c>
      <c r="AX26" s="5" t="s">
        <v>304</v>
      </c>
      <c r="AY26" s="3" t="s">
        <v>181</v>
      </c>
      <c r="AZ26" s="5" t="s">
        <v>304</v>
      </c>
      <c r="BB26" s="3">
        <f t="shared" si="4"/>
        <v>0</v>
      </c>
      <c r="BC26" s="3">
        <f t="shared" si="5"/>
        <v>0</v>
      </c>
      <c r="BD26" s="3">
        <f t="shared" si="6"/>
        <v>0</v>
      </c>
      <c r="BF26" s="3">
        <f t="shared" si="7"/>
        <v>0</v>
      </c>
      <c r="BG26">
        <f t="shared" si="8"/>
        <v>0</v>
      </c>
      <c r="BH26">
        <f t="shared" si="9"/>
        <v>0</v>
      </c>
      <c r="BI26">
        <f t="shared" si="10"/>
        <v>0</v>
      </c>
      <c r="BJ26">
        <f t="shared" si="11"/>
        <v>0</v>
      </c>
      <c r="BK26">
        <f t="shared" si="12"/>
        <v>0</v>
      </c>
      <c r="BL26">
        <f t="shared" si="13"/>
        <v>0</v>
      </c>
      <c r="BM26">
        <f t="shared" si="14"/>
        <v>0</v>
      </c>
      <c r="BN26">
        <f t="shared" si="15"/>
        <v>0</v>
      </c>
      <c r="BO26">
        <f t="shared" si="16"/>
        <v>0</v>
      </c>
      <c r="BP26" s="3" t="s">
        <v>28</v>
      </c>
    </row>
    <row r="27" spans="1:68" ht="25.5" hidden="1" x14ac:dyDescent="0.2">
      <c r="A27" s="2">
        <v>45227.340299386575</v>
      </c>
      <c r="B27" s="3" t="s">
        <v>47</v>
      </c>
      <c r="C27" s="3" t="s">
        <v>182</v>
      </c>
      <c r="D27" t="s">
        <v>536</v>
      </c>
      <c r="E27" s="3" t="s">
        <v>183</v>
      </c>
      <c r="F27" s="3" t="s">
        <v>183</v>
      </c>
      <c r="G27" s="3" t="s">
        <v>184</v>
      </c>
      <c r="H27" s="3" t="s">
        <v>540</v>
      </c>
      <c r="K27" t="str">
        <f t="shared" si="0"/>
        <v>já foi programador</v>
      </c>
      <c r="L27" s="3" t="s">
        <v>115</v>
      </c>
      <c r="M27" s="3" t="s">
        <v>185</v>
      </c>
      <c r="N27" s="6" t="str">
        <f t="shared" si="1"/>
        <v>SQL, Python, PHP, Vuejs,</v>
      </c>
      <c r="O27" s="3">
        <f t="shared" si="18"/>
        <v>1</v>
      </c>
      <c r="P27" s="3">
        <f t="shared" si="18"/>
        <v>0</v>
      </c>
      <c r="Q27" s="3">
        <f t="shared" si="18"/>
        <v>1</v>
      </c>
      <c r="R27" s="3">
        <f t="shared" si="19"/>
        <v>0</v>
      </c>
      <c r="S27" s="3">
        <f t="shared" si="19"/>
        <v>0</v>
      </c>
      <c r="T27" s="3">
        <f t="shared" si="19"/>
        <v>0</v>
      </c>
      <c r="U27" s="3">
        <f t="shared" si="19"/>
        <v>0</v>
      </c>
      <c r="V27" s="3">
        <f t="shared" si="19"/>
        <v>0</v>
      </c>
      <c r="W27" s="3">
        <f t="shared" si="19"/>
        <v>0</v>
      </c>
      <c r="X27" s="3">
        <f t="shared" si="19"/>
        <v>0</v>
      </c>
      <c r="Y27" s="3">
        <f t="shared" si="19"/>
        <v>0</v>
      </c>
      <c r="Z27" s="3">
        <f t="shared" si="19"/>
        <v>0</v>
      </c>
      <c r="AA27" s="3">
        <f t="shared" si="19"/>
        <v>1</v>
      </c>
      <c r="AB27" s="3">
        <f t="shared" si="19"/>
        <v>0</v>
      </c>
      <c r="AC27" s="3">
        <f t="shared" si="19"/>
        <v>0</v>
      </c>
      <c r="AD27" s="3">
        <f t="shared" si="19"/>
        <v>0</v>
      </c>
      <c r="AE27" s="3">
        <f t="shared" si="21"/>
        <v>0</v>
      </c>
      <c r="AF27" s="3">
        <f t="shared" si="21"/>
        <v>0</v>
      </c>
      <c r="AG27" s="3">
        <f t="shared" si="21"/>
        <v>0</v>
      </c>
      <c r="AH27" s="3">
        <f t="shared" si="21"/>
        <v>0</v>
      </c>
      <c r="AI27" s="3">
        <f t="shared" si="21"/>
        <v>0</v>
      </c>
      <c r="AJ27" s="3">
        <f t="shared" si="21"/>
        <v>1</v>
      </c>
      <c r="AK27" s="3">
        <f t="shared" si="21"/>
        <v>0</v>
      </c>
      <c r="AL27" s="3">
        <f t="shared" si="21"/>
        <v>0</v>
      </c>
      <c r="AM27" s="3">
        <f t="shared" si="21"/>
        <v>0</v>
      </c>
      <c r="AN27" s="3">
        <f t="shared" si="21"/>
        <v>0</v>
      </c>
      <c r="AO27" s="3">
        <f t="shared" si="21"/>
        <v>0</v>
      </c>
      <c r="AP27" s="3">
        <f t="shared" si="21"/>
        <v>0</v>
      </c>
      <c r="AQ27" s="3">
        <f t="shared" si="21"/>
        <v>0</v>
      </c>
      <c r="AR27" s="3">
        <f t="shared" si="22"/>
        <v>0</v>
      </c>
      <c r="AS27" s="3">
        <f t="shared" si="22"/>
        <v>0</v>
      </c>
      <c r="AT27" s="3">
        <f t="shared" si="20"/>
        <v>0</v>
      </c>
      <c r="AU27" s="3" t="s">
        <v>186</v>
      </c>
      <c r="AV27" s="3" t="s">
        <v>585</v>
      </c>
      <c r="AX27" s="5" t="s">
        <v>304</v>
      </c>
      <c r="AY27" s="3" t="s">
        <v>187</v>
      </c>
      <c r="AZ27" s="3" t="s">
        <v>304</v>
      </c>
      <c r="BA27" s="3" t="s">
        <v>44</v>
      </c>
      <c r="BB27" s="3">
        <f t="shared" si="4"/>
        <v>1</v>
      </c>
      <c r="BC27" s="3">
        <f t="shared" si="5"/>
        <v>1</v>
      </c>
      <c r="BD27" s="3">
        <f t="shared" si="6"/>
        <v>1</v>
      </c>
      <c r="BE27" s="3" t="s">
        <v>97</v>
      </c>
      <c r="BF27" s="3">
        <f t="shared" si="7"/>
        <v>1</v>
      </c>
      <c r="BG27">
        <f t="shared" si="8"/>
        <v>1</v>
      </c>
      <c r="BH27">
        <f t="shared" si="9"/>
        <v>0</v>
      </c>
      <c r="BI27">
        <f t="shared" si="10"/>
        <v>1</v>
      </c>
      <c r="BJ27">
        <f t="shared" si="11"/>
        <v>0</v>
      </c>
      <c r="BK27">
        <f t="shared" si="12"/>
        <v>0</v>
      </c>
      <c r="BL27">
        <f t="shared" si="13"/>
        <v>0</v>
      </c>
      <c r="BM27">
        <f t="shared" si="14"/>
        <v>0</v>
      </c>
      <c r="BN27">
        <f t="shared" si="15"/>
        <v>0</v>
      </c>
      <c r="BO27">
        <f t="shared" si="16"/>
        <v>3</v>
      </c>
      <c r="BP27" s="3" t="s">
        <v>46</v>
      </c>
    </row>
    <row r="28" spans="1:68" ht="25.5" hidden="1" x14ac:dyDescent="0.2">
      <c r="A28" s="2">
        <v>45227.833720277777</v>
      </c>
      <c r="B28" s="3" t="s">
        <v>86</v>
      </c>
      <c r="C28" s="3" t="s">
        <v>188</v>
      </c>
      <c r="D28" s="5" t="s">
        <v>530</v>
      </c>
      <c r="E28" s="3" t="s">
        <v>189</v>
      </c>
      <c r="F28" s="3" t="s">
        <v>166</v>
      </c>
      <c r="G28" s="3" t="s">
        <v>190</v>
      </c>
      <c r="H28" s="3" t="s">
        <v>547</v>
      </c>
      <c r="K28" t="str">
        <f t="shared" si="0"/>
        <v/>
      </c>
      <c r="L28" s="3" t="s">
        <v>15</v>
      </c>
      <c r="M28" s="3" t="s">
        <v>191</v>
      </c>
      <c r="N28" s="6" t="str">
        <f t="shared" si="1"/>
        <v>SQL, Java, Python, C#, C++, C,</v>
      </c>
      <c r="O28" s="3">
        <f t="shared" ref="O28:Q47" si="23">IF(ISNUMBER(SEARCH(O$1,$N28)),1,0)</f>
        <v>1</v>
      </c>
      <c r="P28" s="3">
        <f t="shared" si="23"/>
        <v>1</v>
      </c>
      <c r="Q28" s="3">
        <f t="shared" si="23"/>
        <v>1</v>
      </c>
      <c r="R28" s="3">
        <f t="shared" si="19"/>
        <v>1</v>
      </c>
      <c r="S28" s="3">
        <f t="shared" si="19"/>
        <v>0</v>
      </c>
      <c r="T28" s="3">
        <f t="shared" si="19"/>
        <v>0</v>
      </c>
      <c r="U28" s="3">
        <f t="shared" si="19"/>
        <v>0</v>
      </c>
      <c r="V28" s="3">
        <f t="shared" si="19"/>
        <v>1</v>
      </c>
      <c r="W28" s="3">
        <f t="shared" si="19"/>
        <v>0</v>
      </c>
      <c r="X28" s="3">
        <f t="shared" si="19"/>
        <v>0</v>
      </c>
      <c r="Y28" s="3">
        <f t="shared" si="19"/>
        <v>0</v>
      </c>
      <c r="Z28" s="3">
        <f t="shared" si="19"/>
        <v>1</v>
      </c>
      <c r="AA28" s="3">
        <f t="shared" si="19"/>
        <v>0</v>
      </c>
      <c r="AB28" s="3">
        <f t="shared" si="19"/>
        <v>0</v>
      </c>
      <c r="AC28" s="3">
        <f t="shared" si="19"/>
        <v>0</v>
      </c>
      <c r="AD28" s="3">
        <f t="shared" si="19"/>
        <v>0</v>
      </c>
      <c r="AE28" s="3">
        <f t="shared" si="21"/>
        <v>0</v>
      </c>
      <c r="AF28" s="3">
        <f t="shared" si="21"/>
        <v>0</v>
      </c>
      <c r="AG28" s="3">
        <f t="shared" si="21"/>
        <v>0</v>
      </c>
      <c r="AH28" s="3">
        <f t="shared" si="21"/>
        <v>0</v>
      </c>
      <c r="AI28" s="3">
        <f t="shared" si="21"/>
        <v>0</v>
      </c>
      <c r="AJ28" s="3">
        <f t="shared" si="21"/>
        <v>0</v>
      </c>
      <c r="AK28" s="3">
        <f t="shared" si="21"/>
        <v>0</v>
      </c>
      <c r="AL28" s="3">
        <f t="shared" si="21"/>
        <v>0</v>
      </c>
      <c r="AM28" s="3">
        <f t="shared" si="21"/>
        <v>0</v>
      </c>
      <c r="AN28" s="3">
        <f t="shared" si="21"/>
        <v>0</v>
      </c>
      <c r="AO28" s="3">
        <f t="shared" si="21"/>
        <v>0</v>
      </c>
      <c r="AP28" s="3">
        <f t="shared" si="21"/>
        <v>0</v>
      </c>
      <c r="AQ28" s="3">
        <f t="shared" si="21"/>
        <v>0</v>
      </c>
      <c r="AR28" s="3">
        <f t="shared" si="22"/>
        <v>0</v>
      </c>
      <c r="AS28" s="3">
        <f t="shared" si="22"/>
        <v>0</v>
      </c>
      <c r="AT28" s="3">
        <f t="shared" si="20"/>
        <v>0</v>
      </c>
      <c r="AU28" s="3" t="s">
        <v>192</v>
      </c>
      <c r="AV28" s="3" t="s">
        <v>585</v>
      </c>
      <c r="AX28" s="5" t="s">
        <v>304</v>
      </c>
      <c r="AY28" s="3" t="s">
        <v>193</v>
      </c>
      <c r="AZ28" s="3" t="s">
        <v>144</v>
      </c>
      <c r="BA28" s="3" t="s">
        <v>61</v>
      </c>
      <c r="BB28" s="3">
        <f t="shared" si="4"/>
        <v>0</v>
      </c>
      <c r="BC28" s="3">
        <f t="shared" si="5"/>
        <v>0</v>
      </c>
      <c r="BD28" s="3">
        <f t="shared" si="6"/>
        <v>1</v>
      </c>
      <c r="BE28" s="3" t="s">
        <v>194</v>
      </c>
      <c r="BF28" s="3">
        <f t="shared" si="7"/>
        <v>1</v>
      </c>
      <c r="BG28">
        <f t="shared" si="8"/>
        <v>0</v>
      </c>
      <c r="BH28">
        <f t="shared" si="9"/>
        <v>0</v>
      </c>
      <c r="BI28">
        <f t="shared" si="10"/>
        <v>0</v>
      </c>
      <c r="BJ28">
        <f t="shared" si="11"/>
        <v>0</v>
      </c>
      <c r="BK28">
        <f t="shared" si="12"/>
        <v>0</v>
      </c>
      <c r="BL28">
        <f t="shared" si="13"/>
        <v>0</v>
      </c>
      <c r="BM28">
        <f t="shared" si="14"/>
        <v>1</v>
      </c>
      <c r="BN28">
        <f t="shared" si="15"/>
        <v>0</v>
      </c>
      <c r="BO28">
        <f t="shared" si="16"/>
        <v>0</v>
      </c>
      <c r="BP28" s="3" t="s">
        <v>28</v>
      </c>
    </row>
    <row r="29" spans="1:68" ht="12.75" hidden="1" x14ac:dyDescent="0.2">
      <c r="A29" s="2">
        <v>45228.883771863431</v>
      </c>
      <c r="B29" s="3" t="s">
        <v>23</v>
      </c>
      <c r="C29" s="3" t="s">
        <v>195</v>
      </c>
      <c r="D29" s="3" t="s">
        <v>195</v>
      </c>
      <c r="E29" s="3" t="s">
        <v>196</v>
      </c>
      <c r="F29" s="5" t="s">
        <v>93</v>
      </c>
      <c r="G29" s="3" t="s">
        <v>74</v>
      </c>
      <c r="H29" s="3"/>
      <c r="I29" s="3" t="s">
        <v>197</v>
      </c>
      <c r="J29" s="3"/>
      <c r="K29" t="str">
        <f t="shared" si="0"/>
        <v/>
      </c>
      <c r="M29" s="3" t="s">
        <v>198</v>
      </c>
      <c r="N29" s="6" t="str">
        <f t="shared" si="1"/>
        <v>JavaScript, Python, C++,</v>
      </c>
      <c r="O29" s="3">
        <f t="shared" si="23"/>
        <v>0</v>
      </c>
      <c r="P29" s="3">
        <f t="shared" si="23"/>
        <v>0</v>
      </c>
      <c r="Q29" s="3">
        <f t="shared" si="23"/>
        <v>1</v>
      </c>
      <c r="R29" s="3">
        <f t="shared" si="19"/>
        <v>0</v>
      </c>
      <c r="S29" s="3">
        <f t="shared" si="19"/>
        <v>0</v>
      </c>
      <c r="T29" s="3">
        <f t="shared" si="19"/>
        <v>0</v>
      </c>
      <c r="U29" s="3">
        <f t="shared" si="19"/>
        <v>1</v>
      </c>
      <c r="V29" s="3">
        <f t="shared" si="19"/>
        <v>0</v>
      </c>
      <c r="W29" s="3">
        <f t="shared" si="19"/>
        <v>0</v>
      </c>
      <c r="X29" s="3">
        <f t="shared" si="19"/>
        <v>0</v>
      </c>
      <c r="Y29" s="3">
        <f t="shared" si="19"/>
        <v>0</v>
      </c>
      <c r="Z29" s="3">
        <f t="shared" si="19"/>
        <v>1</v>
      </c>
      <c r="AA29" s="3">
        <f t="shared" si="19"/>
        <v>0</v>
      </c>
      <c r="AB29" s="3">
        <f t="shared" si="19"/>
        <v>0</v>
      </c>
      <c r="AC29" s="3">
        <f t="shared" si="19"/>
        <v>0</v>
      </c>
      <c r="AD29" s="3">
        <f t="shared" si="19"/>
        <v>0</v>
      </c>
      <c r="AE29" s="3">
        <f t="shared" si="21"/>
        <v>0</v>
      </c>
      <c r="AF29" s="3">
        <f t="shared" si="21"/>
        <v>0</v>
      </c>
      <c r="AG29" s="3">
        <f t="shared" si="21"/>
        <v>0</v>
      </c>
      <c r="AH29" s="3">
        <f t="shared" si="21"/>
        <v>0</v>
      </c>
      <c r="AI29" s="3">
        <f t="shared" si="21"/>
        <v>0</v>
      </c>
      <c r="AJ29" s="3">
        <f t="shared" si="21"/>
        <v>0</v>
      </c>
      <c r="AK29" s="3">
        <f t="shared" si="21"/>
        <v>0</v>
      </c>
      <c r="AL29" s="3">
        <f t="shared" si="21"/>
        <v>0</v>
      </c>
      <c r="AM29" s="3">
        <f t="shared" si="21"/>
        <v>0</v>
      </c>
      <c r="AN29" s="3">
        <f t="shared" si="21"/>
        <v>0</v>
      </c>
      <c r="AO29" s="3">
        <f t="shared" si="21"/>
        <v>0</v>
      </c>
      <c r="AP29" s="3">
        <f t="shared" si="21"/>
        <v>0</v>
      </c>
      <c r="AQ29" s="3">
        <f t="shared" si="21"/>
        <v>0</v>
      </c>
      <c r="AR29" s="3">
        <f t="shared" si="22"/>
        <v>0</v>
      </c>
      <c r="AS29" s="3">
        <f t="shared" si="22"/>
        <v>0</v>
      </c>
      <c r="AT29" s="3">
        <f t="shared" si="20"/>
        <v>0</v>
      </c>
      <c r="AV29" s="5" t="s">
        <v>586</v>
      </c>
      <c r="AX29" s="5" t="s">
        <v>304</v>
      </c>
      <c r="AZ29" s="5" t="s">
        <v>304</v>
      </c>
      <c r="BA29" s="3" t="s">
        <v>20</v>
      </c>
      <c r="BB29" s="3">
        <f t="shared" si="4"/>
        <v>1</v>
      </c>
      <c r="BC29" s="3">
        <f t="shared" si="5"/>
        <v>0</v>
      </c>
      <c r="BD29" s="3">
        <f t="shared" si="6"/>
        <v>0</v>
      </c>
      <c r="BE29" s="3" t="s">
        <v>199</v>
      </c>
      <c r="BF29" s="3">
        <f t="shared" si="7"/>
        <v>0</v>
      </c>
      <c r="BG29">
        <f t="shared" si="8"/>
        <v>0</v>
      </c>
      <c r="BH29">
        <f t="shared" si="9"/>
        <v>1</v>
      </c>
      <c r="BI29">
        <f t="shared" si="10"/>
        <v>0</v>
      </c>
      <c r="BJ29">
        <f t="shared" si="11"/>
        <v>0</v>
      </c>
      <c r="BK29">
        <f t="shared" si="12"/>
        <v>0</v>
      </c>
      <c r="BL29">
        <f t="shared" si="13"/>
        <v>0</v>
      </c>
      <c r="BM29">
        <f t="shared" si="14"/>
        <v>0</v>
      </c>
      <c r="BN29">
        <f t="shared" si="15"/>
        <v>0</v>
      </c>
      <c r="BO29">
        <f t="shared" si="16"/>
        <v>1</v>
      </c>
      <c r="BP29" s="3" t="s">
        <v>28</v>
      </c>
    </row>
    <row r="30" spans="1:68" ht="12.75" x14ac:dyDescent="0.2">
      <c r="A30" s="2">
        <v>45229.012439571758</v>
      </c>
      <c r="B30" s="3" t="s">
        <v>23</v>
      </c>
      <c r="C30" s="3" t="s">
        <v>200</v>
      </c>
      <c r="D30" s="3" t="s">
        <v>200</v>
      </c>
      <c r="E30" s="3" t="s">
        <v>93</v>
      </c>
      <c r="F30" s="5" t="s">
        <v>93</v>
      </c>
      <c r="H30" s="3"/>
      <c r="K30" t="str">
        <f t="shared" si="0"/>
        <v/>
      </c>
      <c r="M30" s="3" t="s">
        <v>201</v>
      </c>
      <c r="N30" s="6" t="str">
        <f t="shared" si="1"/>
        <v>JavaScript, Java,</v>
      </c>
      <c r="O30" s="3">
        <f t="shared" si="23"/>
        <v>0</v>
      </c>
      <c r="P30" s="3">
        <f t="shared" si="23"/>
        <v>1</v>
      </c>
      <c r="Q30" s="3">
        <f t="shared" si="23"/>
        <v>0</v>
      </c>
      <c r="R30" s="3">
        <f t="shared" si="19"/>
        <v>0</v>
      </c>
      <c r="S30" s="3">
        <f t="shared" si="19"/>
        <v>0</v>
      </c>
      <c r="T30" s="3">
        <f t="shared" si="19"/>
        <v>0</v>
      </c>
      <c r="U30" s="3">
        <f t="shared" si="19"/>
        <v>1</v>
      </c>
      <c r="V30" s="3">
        <f t="shared" si="19"/>
        <v>0</v>
      </c>
      <c r="W30" s="3">
        <f t="shared" si="19"/>
        <v>0</v>
      </c>
      <c r="X30" s="3">
        <f t="shared" si="19"/>
        <v>0</v>
      </c>
      <c r="Y30" s="3">
        <f t="shared" si="19"/>
        <v>0</v>
      </c>
      <c r="Z30" s="3">
        <f t="shared" si="19"/>
        <v>0</v>
      </c>
      <c r="AA30" s="3">
        <f t="shared" si="19"/>
        <v>0</v>
      </c>
      <c r="AB30" s="3">
        <f t="shared" si="19"/>
        <v>0</v>
      </c>
      <c r="AC30" s="3">
        <f t="shared" si="19"/>
        <v>0</v>
      </c>
      <c r="AD30" s="3">
        <f t="shared" si="19"/>
        <v>0</v>
      </c>
      <c r="AE30" s="3">
        <f t="shared" si="21"/>
        <v>0</v>
      </c>
      <c r="AF30" s="3">
        <f t="shared" si="21"/>
        <v>0</v>
      </c>
      <c r="AG30" s="3">
        <f t="shared" si="21"/>
        <v>0</v>
      </c>
      <c r="AH30" s="3">
        <f t="shared" si="21"/>
        <v>0</v>
      </c>
      <c r="AI30" s="3">
        <f t="shared" si="21"/>
        <v>0</v>
      </c>
      <c r="AJ30" s="3">
        <f t="shared" si="21"/>
        <v>0</v>
      </c>
      <c r="AK30" s="3">
        <f t="shared" si="21"/>
        <v>0</v>
      </c>
      <c r="AL30" s="3">
        <f t="shared" si="21"/>
        <v>0</v>
      </c>
      <c r="AM30" s="3">
        <f t="shared" si="21"/>
        <v>0</v>
      </c>
      <c r="AN30" s="3">
        <f t="shared" si="21"/>
        <v>0</v>
      </c>
      <c r="AO30" s="3">
        <f t="shared" si="21"/>
        <v>0</v>
      </c>
      <c r="AP30" s="3">
        <f t="shared" si="21"/>
        <v>0</v>
      </c>
      <c r="AQ30" s="3">
        <f t="shared" si="21"/>
        <v>0</v>
      </c>
      <c r="AR30" s="3">
        <f t="shared" si="22"/>
        <v>0</v>
      </c>
      <c r="AS30" s="3">
        <f t="shared" si="22"/>
        <v>0</v>
      </c>
      <c r="AT30" s="3">
        <f t="shared" si="20"/>
        <v>0</v>
      </c>
      <c r="AV30" s="5" t="s">
        <v>586</v>
      </c>
      <c r="AX30" s="5" t="s">
        <v>304</v>
      </c>
      <c r="AZ30" s="5" t="s">
        <v>304</v>
      </c>
      <c r="BB30" s="3">
        <f t="shared" si="4"/>
        <v>0</v>
      </c>
      <c r="BC30" s="3">
        <f t="shared" si="5"/>
        <v>0</v>
      </c>
      <c r="BD30" s="3">
        <f t="shared" si="6"/>
        <v>0</v>
      </c>
      <c r="BF30" s="3">
        <f t="shared" si="7"/>
        <v>0</v>
      </c>
      <c r="BG30">
        <f t="shared" si="8"/>
        <v>0</v>
      </c>
      <c r="BH30">
        <f t="shared" si="9"/>
        <v>0</v>
      </c>
      <c r="BI30">
        <f t="shared" si="10"/>
        <v>0</v>
      </c>
      <c r="BJ30">
        <f t="shared" si="11"/>
        <v>0</v>
      </c>
      <c r="BK30">
        <f t="shared" si="12"/>
        <v>0</v>
      </c>
      <c r="BL30">
        <f t="shared" si="13"/>
        <v>0</v>
      </c>
      <c r="BM30">
        <f t="shared" si="14"/>
        <v>0</v>
      </c>
      <c r="BN30">
        <f t="shared" si="15"/>
        <v>0</v>
      </c>
      <c r="BO30">
        <f t="shared" si="16"/>
        <v>0</v>
      </c>
      <c r="BP30" s="3" t="s">
        <v>28</v>
      </c>
    </row>
    <row r="31" spans="1:68" ht="12.75" hidden="1" x14ac:dyDescent="0.2">
      <c r="A31" s="2">
        <v>45229.483791481485</v>
      </c>
      <c r="B31" s="3" t="s">
        <v>23</v>
      </c>
      <c r="C31" s="3" t="s">
        <v>202</v>
      </c>
      <c r="D31" s="5" t="s">
        <v>24</v>
      </c>
      <c r="E31" s="3" t="s">
        <v>120</v>
      </c>
      <c r="F31" s="5" t="s">
        <v>93</v>
      </c>
      <c r="H31" s="3"/>
      <c r="K31" t="str">
        <f t="shared" si="0"/>
        <v/>
      </c>
      <c r="M31" s="3" t="s">
        <v>203</v>
      </c>
      <c r="N31" s="6" t="str">
        <f t="shared" si="1"/>
        <v>C,</v>
      </c>
      <c r="O31" s="3">
        <f t="shared" si="23"/>
        <v>0</v>
      </c>
      <c r="P31" s="3">
        <f t="shared" si="23"/>
        <v>0</v>
      </c>
      <c r="Q31" s="3">
        <f t="shared" si="23"/>
        <v>0</v>
      </c>
      <c r="R31" s="3">
        <f t="shared" si="19"/>
        <v>0</v>
      </c>
      <c r="S31" s="3">
        <f t="shared" si="19"/>
        <v>0</v>
      </c>
      <c r="T31" s="3">
        <f t="shared" si="19"/>
        <v>0</v>
      </c>
      <c r="U31" s="3">
        <f t="shared" si="19"/>
        <v>0</v>
      </c>
      <c r="V31" s="3">
        <f t="shared" si="19"/>
        <v>1</v>
      </c>
      <c r="W31" s="3">
        <f t="shared" si="19"/>
        <v>0</v>
      </c>
      <c r="X31" s="3">
        <f t="shared" si="19"/>
        <v>0</v>
      </c>
      <c r="Y31" s="3">
        <f t="shared" si="19"/>
        <v>0</v>
      </c>
      <c r="Z31" s="3">
        <f t="shared" si="19"/>
        <v>0</v>
      </c>
      <c r="AA31" s="3">
        <f t="shared" si="19"/>
        <v>0</v>
      </c>
      <c r="AB31" s="3">
        <f t="shared" si="19"/>
        <v>0</v>
      </c>
      <c r="AC31" s="3">
        <f t="shared" si="19"/>
        <v>0</v>
      </c>
      <c r="AD31" s="3">
        <f t="shared" si="19"/>
        <v>0</v>
      </c>
      <c r="AE31" s="3">
        <f t="shared" ref="AE31:AK31" si="24">IF(ISNUMBER(SEARCH(AE$1,$N31)),1,0)</f>
        <v>0</v>
      </c>
      <c r="AF31" s="3">
        <f t="shared" si="24"/>
        <v>0</v>
      </c>
      <c r="AG31" s="3">
        <f t="shared" si="24"/>
        <v>0</v>
      </c>
      <c r="AH31" s="3">
        <f t="shared" si="24"/>
        <v>0</v>
      </c>
      <c r="AI31" s="3">
        <f t="shared" si="24"/>
        <v>0</v>
      </c>
      <c r="AJ31" s="3">
        <f t="shared" si="24"/>
        <v>0</v>
      </c>
      <c r="AK31" s="3">
        <f t="shared" si="24"/>
        <v>0</v>
      </c>
      <c r="AL31" s="3">
        <f t="shared" ref="AL31:AS62" si="25">IF(ISNUMBER(SEARCH(AL$1,$N31)),1,0)</f>
        <v>0</v>
      </c>
      <c r="AM31" s="3">
        <f t="shared" si="25"/>
        <v>0</v>
      </c>
      <c r="AN31" s="3">
        <f t="shared" si="25"/>
        <v>0</v>
      </c>
      <c r="AO31" s="3">
        <f t="shared" si="25"/>
        <v>0</v>
      </c>
      <c r="AP31" s="3">
        <f t="shared" si="25"/>
        <v>0</v>
      </c>
      <c r="AQ31" s="3">
        <f t="shared" si="25"/>
        <v>0</v>
      </c>
      <c r="AR31" s="3">
        <f t="shared" si="22"/>
        <v>0</v>
      </c>
      <c r="AS31" s="3">
        <f t="shared" si="22"/>
        <v>0</v>
      </c>
      <c r="AT31" s="3">
        <f t="shared" si="20"/>
        <v>0</v>
      </c>
      <c r="AV31" s="5" t="s">
        <v>586</v>
      </c>
      <c r="AX31" s="5" t="s">
        <v>304</v>
      </c>
      <c r="AY31" s="3" t="s">
        <v>204</v>
      </c>
      <c r="AZ31" s="3" t="s">
        <v>144</v>
      </c>
      <c r="BA31" s="3" t="s">
        <v>20</v>
      </c>
      <c r="BB31" s="3">
        <f t="shared" si="4"/>
        <v>1</v>
      </c>
      <c r="BC31" s="3">
        <f t="shared" si="5"/>
        <v>0</v>
      </c>
      <c r="BD31" s="3">
        <f t="shared" si="6"/>
        <v>0</v>
      </c>
      <c r="BE31" s="3" t="s">
        <v>54</v>
      </c>
      <c r="BF31" s="3">
        <f t="shared" si="7"/>
        <v>1</v>
      </c>
      <c r="BG31">
        <f t="shared" si="8"/>
        <v>1</v>
      </c>
      <c r="BH31">
        <f t="shared" si="9"/>
        <v>0</v>
      </c>
      <c r="BI31">
        <f t="shared" si="10"/>
        <v>0</v>
      </c>
      <c r="BJ31">
        <f t="shared" si="11"/>
        <v>0</v>
      </c>
      <c r="BK31">
        <f t="shared" si="12"/>
        <v>0</v>
      </c>
      <c r="BL31">
        <f t="shared" si="13"/>
        <v>0</v>
      </c>
      <c r="BM31">
        <f t="shared" si="14"/>
        <v>0</v>
      </c>
      <c r="BN31">
        <f t="shared" si="15"/>
        <v>0</v>
      </c>
      <c r="BO31">
        <f t="shared" si="16"/>
        <v>2</v>
      </c>
      <c r="BP31" s="3" t="s">
        <v>46</v>
      </c>
    </row>
    <row r="32" spans="1:68" ht="25.5" hidden="1" x14ac:dyDescent="0.2">
      <c r="A32" s="2">
        <v>45229.508075821759</v>
      </c>
      <c r="B32" s="3" t="s">
        <v>23</v>
      </c>
      <c r="C32" s="3" t="s">
        <v>205</v>
      </c>
      <c r="D32" s="5" t="s">
        <v>529</v>
      </c>
      <c r="E32" s="3" t="s">
        <v>206</v>
      </c>
      <c r="F32" s="3" t="s">
        <v>147</v>
      </c>
      <c r="G32" s="3" t="s">
        <v>207</v>
      </c>
      <c r="H32" s="3" t="s">
        <v>548</v>
      </c>
      <c r="I32" s="3" t="s">
        <v>208</v>
      </c>
      <c r="J32" s="3"/>
      <c r="K32" t="str">
        <f t="shared" si="0"/>
        <v/>
      </c>
      <c r="L32" s="3" t="s">
        <v>100</v>
      </c>
      <c r="M32" s="3" t="s">
        <v>209</v>
      </c>
      <c r="N32" s="6" t="str">
        <f t="shared" si="1"/>
        <v>JavaScript, SQL, Java, Python,</v>
      </c>
      <c r="O32" s="3">
        <f t="shared" si="23"/>
        <v>1</v>
      </c>
      <c r="P32" s="3">
        <f t="shared" si="23"/>
        <v>1</v>
      </c>
      <c r="Q32" s="3">
        <f t="shared" si="23"/>
        <v>1</v>
      </c>
      <c r="R32" s="3">
        <f t="shared" ref="R32:AB41" si="26">IF(ISNUMBER(SEARCH(R$1,$N32)),1,0)</f>
        <v>0</v>
      </c>
      <c r="S32" s="3">
        <f t="shared" si="26"/>
        <v>0</v>
      </c>
      <c r="T32" s="3">
        <f t="shared" si="26"/>
        <v>0</v>
      </c>
      <c r="U32" s="3">
        <f t="shared" si="26"/>
        <v>1</v>
      </c>
      <c r="V32" s="3">
        <f t="shared" si="26"/>
        <v>0</v>
      </c>
      <c r="W32" s="3">
        <f t="shared" si="26"/>
        <v>0</v>
      </c>
      <c r="X32" s="3">
        <f t="shared" si="26"/>
        <v>0</v>
      </c>
      <c r="Y32" s="3">
        <f t="shared" si="26"/>
        <v>0</v>
      </c>
      <c r="Z32" s="3">
        <f t="shared" si="26"/>
        <v>0</v>
      </c>
      <c r="AA32" s="3">
        <f t="shared" si="26"/>
        <v>0</v>
      </c>
      <c r="AB32" s="3">
        <f t="shared" si="26"/>
        <v>0</v>
      </c>
      <c r="AC32" s="3">
        <f t="shared" ref="AC32:AK60" si="27">IF(ISNUMBER(SEARCH(AC$1,$N32)),1,0)</f>
        <v>0</v>
      </c>
      <c r="AD32" s="3">
        <f t="shared" si="27"/>
        <v>0</v>
      </c>
      <c r="AE32" s="3">
        <f t="shared" si="27"/>
        <v>0</v>
      </c>
      <c r="AF32" s="3">
        <f t="shared" si="27"/>
        <v>0</v>
      </c>
      <c r="AG32" s="3">
        <f t="shared" si="27"/>
        <v>0</v>
      </c>
      <c r="AH32" s="3">
        <f t="shared" si="27"/>
        <v>0</v>
      </c>
      <c r="AI32" s="3">
        <f t="shared" si="27"/>
        <v>0</v>
      </c>
      <c r="AJ32" s="3">
        <f t="shared" si="27"/>
        <v>0</v>
      </c>
      <c r="AK32" s="3">
        <f t="shared" si="27"/>
        <v>0</v>
      </c>
      <c r="AL32" s="3">
        <f t="shared" si="25"/>
        <v>0</v>
      </c>
      <c r="AM32" s="3">
        <f t="shared" si="25"/>
        <v>0</v>
      </c>
      <c r="AN32" s="3">
        <f t="shared" si="25"/>
        <v>0</v>
      </c>
      <c r="AO32" s="3">
        <f t="shared" si="25"/>
        <v>0</v>
      </c>
      <c r="AP32" s="3">
        <f t="shared" si="25"/>
        <v>0</v>
      </c>
      <c r="AQ32" s="3">
        <f t="shared" si="25"/>
        <v>0</v>
      </c>
      <c r="AR32" s="3">
        <f t="shared" si="22"/>
        <v>0</v>
      </c>
      <c r="AS32" s="3">
        <f t="shared" si="22"/>
        <v>0</v>
      </c>
      <c r="AT32" s="3">
        <f t="shared" si="20"/>
        <v>0</v>
      </c>
      <c r="AU32" s="3" t="s">
        <v>210</v>
      </c>
      <c r="AV32" s="3" t="s">
        <v>585</v>
      </c>
      <c r="AW32" s="3" t="s">
        <v>211</v>
      </c>
      <c r="AX32" s="3" t="s">
        <v>144</v>
      </c>
      <c r="AY32" s="3" t="s">
        <v>212</v>
      </c>
      <c r="AZ32" s="3" t="s">
        <v>144</v>
      </c>
      <c r="BA32" s="3" t="s">
        <v>20</v>
      </c>
      <c r="BB32" s="3">
        <f t="shared" si="4"/>
        <v>1</v>
      </c>
      <c r="BC32" s="3">
        <f t="shared" si="5"/>
        <v>0</v>
      </c>
      <c r="BD32" s="3">
        <f t="shared" si="6"/>
        <v>0</v>
      </c>
      <c r="BE32" s="3" t="s">
        <v>119</v>
      </c>
      <c r="BF32" s="3">
        <f t="shared" si="7"/>
        <v>1</v>
      </c>
      <c r="BG32">
        <f t="shared" si="8"/>
        <v>1</v>
      </c>
      <c r="BH32">
        <f t="shared" si="9"/>
        <v>1</v>
      </c>
      <c r="BI32">
        <f t="shared" si="10"/>
        <v>1</v>
      </c>
      <c r="BJ32">
        <f t="shared" si="11"/>
        <v>0</v>
      </c>
      <c r="BK32">
        <f t="shared" si="12"/>
        <v>1</v>
      </c>
      <c r="BL32">
        <f t="shared" si="13"/>
        <v>1</v>
      </c>
      <c r="BM32">
        <f t="shared" si="14"/>
        <v>0</v>
      </c>
      <c r="BN32">
        <f t="shared" si="15"/>
        <v>1</v>
      </c>
      <c r="BO32">
        <f t="shared" si="16"/>
        <v>7</v>
      </c>
      <c r="BP32" s="3" t="s">
        <v>22</v>
      </c>
    </row>
    <row r="33" spans="1:68" ht="12.75" hidden="1" x14ac:dyDescent="0.2">
      <c r="A33" s="2">
        <v>45229.934633055556</v>
      </c>
      <c r="B33" s="3" t="s">
        <v>23</v>
      </c>
      <c r="C33" s="3" t="s">
        <v>213</v>
      </c>
      <c r="D33" s="3" t="s">
        <v>213</v>
      </c>
      <c r="E33" s="3" t="s">
        <v>120</v>
      </c>
      <c r="F33" s="5" t="s">
        <v>93</v>
      </c>
      <c r="G33" s="3" t="s">
        <v>214</v>
      </c>
      <c r="H33" s="3" t="s">
        <v>545</v>
      </c>
      <c r="K33" t="str">
        <f t="shared" si="0"/>
        <v/>
      </c>
      <c r="L33" s="3" t="s">
        <v>115</v>
      </c>
      <c r="M33" s="3" t="s">
        <v>215</v>
      </c>
      <c r="N33" s="6" t="str">
        <f t="shared" si="1"/>
        <v>SQL, Java, C,</v>
      </c>
      <c r="O33" s="3">
        <f t="shared" si="23"/>
        <v>1</v>
      </c>
      <c r="P33" s="3">
        <f t="shared" si="23"/>
        <v>1</v>
      </c>
      <c r="Q33" s="3">
        <f t="shared" si="23"/>
        <v>0</v>
      </c>
      <c r="R33" s="3">
        <f t="shared" si="26"/>
        <v>0</v>
      </c>
      <c r="S33" s="3">
        <f t="shared" si="26"/>
        <v>0</v>
      </c>
      <c r="T33" s="3">
        <f t="shared" si="26"/>
        <v>0</v>
      </c>
      <c r="U33" s="3">
        <f t="shared" si="26"/>
        <v>0</v>
      </c>
      <c r="V33" s="3">
        <f t="shared" si="26"/>
        <v>1</v>
      </c>
      <c r="W33" s="3">
        <f t="shared" si="26"/>
        <v>0</v>
      </c>
      <c r="X33" s="3">
        <f t="shared" si="26"/>
        <v>0</v>
      </c>
      <c r="Y33" s="3">
        <f t="shared" si="26"/>
        <v>0</v>
      </c>
      <c r="Z33" s="3">
        <f t="shared" si="26"/>
        <v>0</v>
      </c>
      <c r="AA33" s="3">
        <f t="shared" si="26"/>
        <v>0</v>
      </c>
      <c r="AB33" s="3">
        <f t="shared" si="26"/>
        <v>0</v>
      </c>
      <c r="AC33" s="3">
        <f t="shared" si="27"/>
        <v>0</v>
      </c>
      <c r="AD33" s="3">
        <f t="shared" si="27"/>
        <v>0</v>
      </c>
      <c r="AE33" s="3">
        <f t="shared" si="27"/>
        <v>0</v>
      </c>
      <c r="AF33" s="3">
        <f t="shared" si="27"/>
        <v>0</v>
      </c>
      <c r="AG33" s="3">
        <f t="shared" si="27"/>
        <v>0</v>
      </c>
      <c r="AH33" s="3">
        <f t="shared" si="27"/>
        <v>0</v>
      </c>
      <c r="AI33" s="3">
        <f t="shared" si="27"/>
        <v>0</v>
      </c>
      <c r="AJ33" s="3">
        <f t="shared" si="27"/>
        <v>0</v>
      </c>
      <c r="AK33" s="3">
        <f t="shared" si="27"/>
        <v>0</v>
      </c>
      <c r="AL33" s="3">
        <f t="shared" si="25"/>
        <v>0</v>
      </c>
      <c r="AM33" s="3">
        <f t="shared" si="25"/>
        <v>0</v>
      </c>
      <c r="AN33" s="3">
        <f t="shared" si="25"/>
        <v>0</v>
      </c>
      <c r="AO33" s="3">
        <f t="shared" si="25"/>
        <v>0</v>
      </c>
      <c r="AP33" s="3">
        <f t="shared" si="25"/>
        <v>0</v>
      </c>
      <c r="AQ33" s="3">
        <f t="shared" si="25"/>
        <v>0</v>
      </c>
      <c r="AR33" s="3">
        <f t="shared" si="22"/>
        <v>0</v>
      </c>
      <c r="AS33" s="3">
        <f t="shared" si="22"/>
        <v>0</v>
      </c>
      <c r="AT33" s="3">
        <f t="shared" si="20"/>
        <v>0</v>
      </c>
      <c r="AV33" s="5" t="s">
        <v>586</v>
      </c>
      <c r="AW33" s="3" t="s">
        <v>216</v>
      </c>
      <c r="AX33" s="3" t="s">
        <v>304</v>
      </c>
      <c r="AY33" s="3" t="s">
        <v>217</v>
      </c>
      <c r="AZ33" s="3" t="s">
        <v>304</v>
      </c>
      <c r="BA33" s="3" t="s">
        <v>53</v>
      </c>
      <c r="BB33" s="3">
        <f t="shared" si="4"/>
        <v>0</v>
      </c>
      <c r="BC33" s="3">
        <f t="shared" si="5"/>
        <v>1</v>
      </c>
      <c r="BD33" s="3">
        <f t="shared" si="6"/>
        <v>0</v>
      </c>
      <c r="BE33" s="3" t="s">
        <v>21</v>
      </c>
      <c r="BF33" s="3">
        <f t="shared" si="7"/>
        <v>1</v>
      </c>
      <c r="BG33">
        <f t="shared" si="8"/>
        <v>0</v>
      </c>
      <c r="BH33">
        <f t="shared" si="9"/>
        <v>0</v>
      </c>
      <c r="BI33">
        <f t="shared" si="10"/>
        <v>0</v>
      </c>
      <c r="BJ33">
        <f t="shared" si="11"/>
        <v>0</v>
      </c>
      <c r="BK33">
        <f t="shared" si="12"/>
        <v>0</v>
      </c>
      <c r="BL33">
        <f t="shared" si="13"/>
        <v>0</v>
      </c>
      <c r="BM33">
        <f t="shared" si="14"/>
        <v>0</v>
      </c>
      <c r="BN33">
        <f t="shared" si="15"/>
        <v>0</v>
      </c>
      <c r="BO33">
        <f t="shared" si="16"/>
        <v>1</v>
      </c>
      <c r="BP33" s="3" t="s">
        <v>28</v>
      </c>
    </row>
    <row r="34" spans="1:68" ht="38.25" x14ac:dyDescent="0.2">
      <c r="A34" s="2">
        <v>45231.931526550921</v>
      </c>
      <c r="B34" s="3" t="s">
        <v>23</v>
      </c>
      <c r="C34" s="3" t="s">
        <v>218</v>
      </c>
      <c r="D34" s="5" t="s">
        <v>24</v>
      </c>
      <c r="E34" s="3" t="s">
        <v>219</v>
      </c>
      <c r="F34" s="5" t="s">
        <v>93</v>
      </c>
      <c r="H34" s="3"/>
      <c r="K34" t="str">
        <f t="shared" ref="K34:K65" si="28">IF(OR(H34="programador",J34="programador"),"já foi programador","")</f>
        <v/>
      </c>
      <c r="M34" s="3" t="s">
        <v>220</v>
      </c>
      <c r="N34" s="6" t="str">
        <f t="shared" ref="N34:N65" si="29">M34&amp;","</f>
        <v>Java, Python, C, COBOL, As marcadas, em nível iniciante.,</v>
      </c>
      <c r="O34" s="3">
        <f t="shared" si="23"/>
        <v>0</v>
      </c>
      <c r="P34" s="3">
        <f t="shared" si="23"/>
        <v>1</v>
      </c>
      <c r="Q34" s="3">
        <f t="shared" si="23"/>
        <v>1</v>
      </c>
      <c r="R34" s="3">
        <f t="shared" si="26"/>
        <v>0</v>
      </c>
      <c r="S34" s="3">
        <f t="shared" si="26"/>
        <v>0</v>
      </c>
      <c r="T34" s="3">
        <f t="shared" si="26"/>
        <v>0</v>
      </c>
      <c r="U34" s="3">
        <f t="shared" si="26"/>
        <v>0</v>
      </c>
      <c r="V34" s="3">
        <f t="shared" si="26"/>
        <v>1</v>
      </c>
      <c r="W34" s="3">
        <f t="shared" si="26"/>
        <v>0</v>
      </c>
      <c r="X34" s="3">
        <f t="shared" si="26"/>
        <v>0</v>
      </c>
      <c r="Y34" s="3">
        <f t="shared" si="26"/>
        <v>1</v>
      </c>
      <c r="Z34" s="3">
        <f t="shared" si="26"/>
        <v>0</v>
      </c>
      <c r="AA34" s="3">
        <f t="shared" si="26"/>
        <v>0</v>
      </c>
      <c r="AB34" s="3">
        <f t="shared" si="26"/>
        <v>0</v>
      </c>
      <c r="AC34" s="3">
        <f t="shared" si="27"/>
        <v>0</v>
      </c>
      <c r="AD34" s="3">
        <f t="shared" si="27"/>
        <v>0</v>
      </c>
      <c r="AE34" s="3">
        <f t="shared" si="27"/>
        <v>0</v>
      </c>
      <c r="AF34" s="3">
        <f t="shared" si="27"/>
        <v>0</v>
      </c>
      <c r="AG34" s="3">
        <f t="shared" si="27"/>
        <v>0</v>
      </c>
      <c r="AH34" s="3">
        <f t="shared" si="27"/>
        <v>0</v>
      </c>
      <c r="AI34" s="3">
        <f t="shared" si="27"/>
        <v>0</v>
      </c>
      <c r="AJ34" s="3">
        <f t="shared" si="27"/>
        <v>0</v>
      </c>
      <c r="AK34" s="3">
        <f t="shared" si="27"/>
        <v>0</v>
      </c>
      <c r="AL34" s="3">
        <f t="shared" si="25"/>
        <v>0</v>
      </c>
      <c r="AM34" s="3">
        <f t="shared" si="25"/>
        <v>0</v>
      </c>
      <c r="AN34" s="3">
        <f t="shared" si="25"/>
        <v>0</v>
      </c>
      <c r="AO34" s="3">
        <f t="shared" si="25"/>
        <v>0</v>
      </c>
      <c r="AP34" s="3">
        <f t="shared" si="25"/>
        <v>0</v>
      </c>
      <c r="AQ34" s="3">
        <f t="shared" si="25"/>
        <v>0</v>
      </c>
      <c r="AR34" s="3">
        <f t="shared" si="22"/>
        <v>0</v>
      </c>
      <c r="AS34" s="3">
        <f t="shared" si="22"/>
        <v>0</v>
      </c>
      <c r="AT34" s="3">
        <f t="shared" si="20"/>
        <v>0</v>
      </c>
      <c r="AV34" s="5" t="s">
        <v>586</v>
      </c>
      <c r="AX34" s="5" t="s">
        <v>304</v>
      </c>
      <c r="AZ34" s="5" t="s">
        <v>304</v>
      </c>
      <c r="BB34" s="3">
        <f t="shared" ref="BB34:BB65" si="30">IF(ISNUMBER(SEARCH("Em estudos por conta própria",BA34)),1,0)</f>
        <v>0</v>
      </c>
      <c r="BC34" s="3">
        <f t="shared" ref="BC34:BC65" si="31">IF(ISNUMBER(SEARCH("Na faculdade ou algum curso que realizei",BA34)),1,0)</f>
        <v>0</v>
      </c>
      <c r="BD34" s="3">
        <f t="shared" ref="BD34:BD65" si="32">IF(ISNUMBER(SEARCH("No trabalho",BA34)),1,0)</f>
        <v>0</v>
      </c>
      <c r="BF34" s="3">
        <f t="shared" ref="BF34:BF65" si="33">IF(ISNUMBER(SEARCH("Validação e sanitização de entrada de dados",BE34)),1,0)</f>
        <v>0</v>
      </c>
      <c r="BG34">
        <f t="shared" ref="BG34:BG65" si="34">IF(ISNUMBER(SEARCH("Política de acesso mínimo necessário ao banco de dados",BE34)),1,0)</f>
        <v>0</v>
      </c>
      <c r="BH34">
        <f t="shared" ref="BH34:BH65" si="35">IF(ISNUMBER(SEARCH("Monitoramento de logs",BE34)),1,0)</f>
        <v>0</v>
      </c>
      <c r="BI34">
        <f t="shared" ref="BI34:BI65" si="36">IF(ISNUMBER(SEARCH("Utilização de instruções preparadas (prepared statements)",BE34)),1,0)</f>
        <v>0</v>
      </c>
      <c r="BJ34">
        <f t="shared" ref="BJ34:BJ65" si="37">IF(ISNUMBER(SEARCH("Utilização de “with (nolock)” em seleções no banco de dados",BE34)),1,0)</f>
        <v>0</v>
      </c>
      <c r="BK34">
        <f t="shared" ref="BK34:BK65" si="38">IF(ISNUMBER(SEARCH("Utilização de listas brancas (whitelisting)",BE34)),1,0)</f>
        <v>0</v>
      </c>
      <c r="BL34">
        <f t="shared" ref="BL34:BL65" si="39">IF(ISNUMBER(SEARCH("Utilização de procedimentos armazenados (stored procedures)",BE34)),1,0)</f>
        <v>0</v>
      </c>
      <c r="BM34">
        <f t="shared" ref="BM34:BM65" si="40">IF(ISNUMBER(SEARCH("Utilização de gerenciador de senhas.",BE34)),1,0)</f>
        <v>0</v>
      </c>
      <c r="BN34">
        <f t="shared" ref="BN34:BN65" si="41">IF(ISNUMBER(SEARCH("Utilização de firewalls de aplicativos web (WAF).",BE34)),1,0)</f>
        <v>0</v>
      </c>
      <c r="BO34">
        <f t="shared" ref="BO34:BO65" si="42">BF34+BG34+BH34+BI34-BJ34+BK34+BL34-BM34+BN34</f>
        <v>0</v>
      </c>
      <c r="BP34" s="3" t="s">
        <v>28</v>
      </c>
    </row>
    <row r="35" spans="1:68" ht="12.75" hidden="1" x14ac:dyDescent="0.2">
      <c r="A35" s="2">
        <v>45232.139178912039</v>
      </c>
      <c r="B35" s="3" t="s">
        <v>23</v>
      </c>
      <c r="C35" s="3" t="s">
        <v>221</v>
      </c>
      <c r="D35" s="3" t="s">
        <v>221</v>
      </c>
      <c r="E35" s="3" t="s">
        <v>222</v>
      </c>
      <c r="F35" s="3" t="s">
        <v>147</v>
      </c>
      <c r="G35" s="3" t="s">
        <v>223</v>
      </c>
      <c r="H35" s="3" t="s">
        <v>540</v>
      </c>
      <c r="K35" t="str">
        <f t="shared" si="28"/>
        <v>já foi programador</v>
      </c>
      <c r="L35" s="3" t="s">
        <v>15</v>
      </c>
      <c r="M35" s="3" t="s">
        <v>224</v>
      </c>
      <c r="N35" s="6" t="str">
        <f t="shared" si="29"/>
        <v>JavaScript, SQL, Python,</v>
      </c>
      <c r="O35" s="3">
        <f t="shared" si="23"/>
        <v>1</v>
      </c>
      <c r="P35" s="3">
        <f t="shared" si="23"/>
        <v>0</v>
      </c>
      <c r="Q35" s="3">
        <f t="shared" si="23"/>
        <v>1</v>
      </c>
      <c r="R35" s="3">
        <f t="shared" si="26"/>
        <v>0</v>
      </c>
      <c r="S35" s="3">
        <f t="shared" si="26"/>
        <v>0</v>
      </c>
      <c r="T35" s="3">
        <f t="shared" si="26"/>
        <v>0</v>
      </c>
      <c r="U35" s="3">
        <f t="shared" si="26"/>
        <v>1</v>
      </c>
      <c r="V35" s="3">
        <f t="shared" si="26"/>
        <v>0</v>
      </c>
      <c r="W35" s="3">
        <f t="shared" si="26"/>
        <v>0</v>
      </c>
      <c r="X35" s="3">
        <f t="shared" si="26"/>
        <v>0</v>
      </c>
      <c r="Y35" s="3">
        <f t="shared" si="26"/>
        <v>0</v>
      </c>
      <c r="Z35" s="3">
        <f t="shared" si="26"/>
        <v>0</v>
      </c>
      <c r="AA35" s="3">
        <f t="shared" si="26"/>
        <v>0</v>
      </c>
      <c r="AB35" s="3">
        <f t="shared" si="26"/>
        <v>0</v>
      </c>
      <c r="AC35" s="3">
        <f t="shared" si="27"/>
        <v>0</v>
      </c>
      <c r="AD35" s="3">
        <f t="shared" si="27"/>
        <v>0</v>
      </c>
      <c r="AE35" s="3">
        <f t="shared" si="27"/>
        <v>0</v>
      </c>
      <c r="AF35" s="3">
        <f t="shared" si="27"/>
        <v>0</v>
      </c>
      <c r="AG35" s="3">
        <f t="shared" si="27"/>
        <v>0</v>
      </c>
      <c r="AH35" s="3">
        <f t="shared" si="27"/>
        <v>0</v>
      </c>
      <c r="AI35" s="3">
        <f t="shared" si="27"/>
        <v>0</v>
      </c>
      <c r="AJ35" s="3">
        <f t="shared" si="27"/>
        <v>0</v>
      </c>
      <c r="AK35" s="3">
        <f t="shared" si="27"/>
        <v>0</v>
      </c>
      <c r="AL35" s="3">
        <f t="shared" si="25"/>
        <v>0</v>
      </c>
      <c r="AM35" s="3">
        <f t="shared" si="25"/>
        <v>0</v>
      </c>
      <c r="AN35" s="3">
        <f t="shared" si="25"/>
        <v>0</v>
      </c>
      <c r="AO35" s="3">
        <f t="shared" si="25"/>
        <v>0</v>
      </c>
      <c r="AP35" s="3">
        <f t="shared" si="25"/>
        <v>0</v>
      </c>
      <c r="AQ35" s="3">
        <f t="shared" si="25"/>
        <v>0</v>
      </c>
      <c r="AR35" s="3">
        <f t="shared" si="22"/>
        <v>0</v>
      </c>
      <c r="AS35" s="3">
        <f t="shared" si="22"/>
        <v>0</v>
      </c>
      <c r="AT35" s="3">
        <f t="shared" si="20"/>
        <v>0</v>
      </c>
      <c r="AU35" s="3" t="s">
        <v>225</v>
      </c>
      <c r="AV35" s="3" t="s">
        <v>585</v>
      </c>
      <c r="AW35" s="3" t="s">
        <v>225</v>
      </c>
      <c r="AX35" s="3" t="s">
        <v>144</v>
      </c>
      <c r="AY35" s="3" t="s">
        <v>226</v>
      </c>
      <c r="AZ35" s="3" t="s">
        <v>144</v>
      </c>
      <c r="BA35" s="3" t="s">
        <v>44</v>
      </c>
      <c r="BB35" s="3">
        <f t="shared" si="30"/>
        <v>1</v>
      </c>
      <c r="BC35" s="3">
        <f t="shared" si="31"/>
        <v>1</v>
      </c>
      <c r="BD35" s="3">
        <f t="shared" si="32"/>
        <v>1</v>
      </c>
      <c r="BE35" s="3" t="s">
        <v>97</v>
      </c>
      <c r="BF35" s="3">
        <f t="shared" si="33"/>
        <v>1</v>
      </c>
      <c r="BG35">
        <f t="shared" si="34"/>
        <v>1</v>
      </c>
      <c r="BH35">
        <f t="shared" si="35"/>
        <v>0</v>
      </c>
      <c r="BI35">
        <f t="shared" si="36"/>
        <v>1</v>
      </c>
      <c r="BJ35">
        <f t="shared" si="37"/>
        <v>0</v>
      </c>
      <c r="BK35">
        <f t="shared" si="38"/>
        <v>0</v>
      </c>
      <c r="BL35">
        <f t="shared" si="39"/>
        <v>0</v>
      </c>
      <c r="BM35">
        <f t="shared" si="40"/>
        <v>0</v>
      </c>
      <c r="BN35">
        <f t="shared" si="41"/>
        <v>0</v>
      </c>
      <c r="BO35">
        <f t="shared" si="42"/>
        <v>3</v>
      </c>
      <c r="BP35" s="3" t="s">
        <v>46</v>
      </c>
    </row>
    <row r="36" spans="1:68" ht="12.75" hidden="1" x14ac:dyDescent="0.2">
      <c r="A36" s="2">
        <v>45233.958480868052</v>
      </c>
      <c r="B36" s="3" t="s">
        <v>23</v>
      </c>
      <c r="C36" s="3" t="s">
        <v>227</v>
      </c>
      <c r="D36" s="5" t="s">
        <v>24</v>
      </c>
      <c r="E36" s="3" t="s">
        <v>93</v>
      </c>
      <c r="F36" s="5" t="s">
        <v>93</v>
      </c>
      <c r="G36" s="3" t="s">
        <v>228</v>
      </c>
      <c r="H36" s="3" t="s">
        <v>541</v>
      </c>
      <c r="K36" t="str">
        <f t="shared" si="28"/>
        <v/>
      </c>
      <c r="L36" s="3" t="s">
        <v>15</v>
      </c>
      <c r="M36" s="3" t="s">
        <v>229</v>
      </c>
      <c r="N36" s="6" t="str">
        <f t="shared" si="29"/>
        <v>JavaScript, Python, R,</v>
      </c>
      <c r="O36" s="3">
        <f t="shared" si="23"/>
        <v>0</v>
      </c>
      <c r="P36" s="3">
        <f t="shared" si="23"/>
        <v>0</v>
      </c>
      <c r="Q36" s="3">
        <f t="shared" si="23"/>
        <v>1</v>
      </c>
      <c r="R36" s="3">
        <f t="shared" si="26"/>
        <v>0</v>
      </c>
      <c r="S36" s="3">
        <f t="shared" si="26"/>
        <v>1</v>
      </c>
      <c r="T36" s="3">
        <f t="shared" si="26"/>
        <v>0</v>
      </c>
      <c r="U36" s="3">
        <f t="shared" si="26"/>
        <v>1</v>
      </c>
      <c r="V36" s="3">
        <f t="shared" si="26"/>
        <v>0</v>
      </c>
      <c r="W36" s="3">
        <f t="shared" si="26"/>
        <v>0</v>
      </c>
      <c r="X36" s="3">
        <f t="shared" si="26"/>
        <v>0</v>
      </c>
      <c r="Y36" s="3">
        <f t="shared" si="26"/>
        <v>0</v>
      </c>
      <c r="Z36" s="3">
        <f t="shared" si="26"/>
        <v>0</v>
      </c>
      <c r="AA36" s="3">
        <f t="shared" si="26"/>
        <v>0</v>
      </c>
      <c r="AB36" s="3">
        <f t="shared" si="26"/>
        <v>0</v>
      </c>
      <c r="AC36" s="3">
        <f t="shared" si="27"/>
        <v>0</v>
      </c>
      <c r="AD36" s="3">
        <f t="shared" si="27"/>
        <v>0</v>
      </c>
      <c r="AE36" s="3">
        <f t="shared" si="27"/>
        <v>0</v>
      </c>
      <c r="AF36" s="3">
        <f t="shared" si="27"/>
        <v>0</v>
      </c>
      <c r="AG36" s="3">
        <f t="shared" si="27"/>
        <v>0</v>
      </c>
      <c r="AH36" s="3">
        <f t="shared" si="27"/>
        <v>0</v>
      </c>
      <c r="AI36" s="3">
        <f t="shared" si="27"/>
        <v>0</v>
      </c>
      <c r="AJ36" s="3">
        <f t="shared" si="27"/>
        <v>0</v>
      </c>
      <c r="AK36" s="3">
        <f t="shared" si="27"/>
        <v>0</v>
      </c>
      <c r="AL36" s="3">
        <f t="shared" si="25"/>
        <v>0</v>
      </c>
      <c r="AM36" s="3">
        <f t="shared" si="25"/>
        <v>0</v>
      </c>
      <c r="AN36" s="3">
        <f t="shared" si="25"/>
        <v>0</v>
      </c>
      <c r="AO36" s="3">
        <f t="shared" si="25"/>
        <v>0</v>
      </c>
      <c r="AP36" s="3">
        <f t="shared" si="25"/>
        <v>0</v>
      </c>
      <c r="AQ36" s="3">
        <f t="shared" si="25"/>
        <v>0</v>
      </c>
      <c r="AR36" s="3">
        <f t="shared" si="22"/>
        <v>0</v>
      </c>
      <c r="AS36" s="3">
        <f t="shared" si="22"/>
        <v>0</v>
      </c>
      <c r="AT36" s="3">
        <f t="shared" si="20"/>
        <v>0</v>
      </c>
      <c r="AU36" s="3" t="s">
        <v>230</v>
      </c>
      <c r="AV36" s="5" t="s">
        <v>586</v>
      </c>
      <c r="AX36" s="5" t="s">
        <v>304</v>
      </c>
      <c r="AY36" s="3" t="s">
        <v>231</v>
      </c>
      <c r="AZ36" s="3" t="s">
        <v>144</v>
      </c>
      <c r="BA36" s="3" t="s">
        <v>61</v>
      </c>
      <c r="BB36" s="3">
        <f t="shared" si="30"/>
        <v>0</v>
      </c>
      <c r="BC36" s="3">
        <f t="shared" si="31"/>
        <v>0</v>
      </c>
      <c r="BD36" s="3">
        <f t="shared" si="32"/>
        <v>1</v>
      </c>
      <c r="BE36" s="3" t="s">
        <v>54</v>
      </c>
      <c r="BF36" s="3">
        <f t="shared" si="33"/>
        <v>1</v>
      </c>
      <c r="BG36">
        <f t="shared" si="34"/>
        <v>1</v>
      </c>
      <c r="BH36">
        <f t="shared" si="35"/>
        <v>0</v>
      </c>
      <c r="BI36">
        <f t="shared" si="36"/>
        <v>0</v>
      </c>
      <c r="BJ36">
        <f t="shared" si="37"/>
        <v>0</v>
      </c>
      <c r="BK36">
        <f t="shared" si="38"/>
        <v>0</v>
      </c>
      <c r="BL36">
        <f t="shared" si="39"/>
        <v>0</v>
      </c>
      <c r="BM36">
        <f t="shared" si="40"/>
        <v>0</v>
      </c>
      <c r="BN36">
        <f t="shared" si="41"/>
        <v>0</v>
      </c>
      <c r="BO36">
        <f t="shared" si="42"/>
        <v>2</v>
      </c>
      <c r="BP36" s="3" t="s">
        <v>28</v>
      </c>
    </row>
    <row r="37" spans="1:68" ht="38.25" hidden="1" x14ac:dyDescent="0.2">
      <c r="A37" s="2">
        <v>45235.235961678241</v>
      </c>
      <c r="B37" s="3" t="s">
        <v>232</v>
      </c>
      <c r="C37" s="4" t="s">
        <v>233</v>
      </c>
      <c r="D37" s="5" t="s">
        <v>538</v>
      </c>
      <c r="E37" s="3" t="s">
        <v>234</v>
      </c>
      <c r="F37" s="5" t="s">
        <v>527</v>
      </c>
      <c r="G37" s="3" t="s">
        <v>235</v>
      </c>
      <c r="H37" s="3" t="s">
        <v>540</v>
      </c>
      <c r="I37" s="3" t="s">
        <v>236</v>
      </c>
      <c r="J37" s="3"/>
      <c r="K37" t="str">
        <f t="shared" si="28"/>
        <v>já foi programador</v>
      </c>
      <c r="L37" s="3" t="s">
        <v>49</v>
      </c>
      <c r="M37" s="3" t="s">
        <v>237</v>
      </c>
      <c r="N37" s="6" t="str">
        <f t="shared" si="29"/>
        <v>SQL, Python, PHP, pascal, html, html5, css e VB,</v>
      </c>
      <c r="O37" s="3">
        <f t="shared" si="23"/>
        <v>1</v>
      </c>
      <c r="P37" s="3">
        <f t="shared" si="23"/>
        <v>0</v>
      </c>
      <c r="Q37" s="3">
        <f t="shared" si="23"/>
        <v>1</v>
      </c>
      <c r="R37" s="3">
        <f t="shared" si="26"/>
        <v>0</v>
      </c>
      <c r="S37" s="3">
        <f t="shared" si="26"/>
        <v>0</v>
      </c>
      <c r="T37" s="3">
        <f t="shared" si="26"/>
        <v>0</v>
      </c>
      <c r="U37" s="3">
        <f t="shared" si="26"/>
        <v>0</v>
      </c>
      <c r="V37" s="3">
        <f t="shared" si="26"/>
        <v>0</v>
      </c>
      <c r="W37" s="3">
        <f t="shared" si="26"/>
        <v>1</v>
      </c>
      <c r="X37" s="3">
        <f t="shared" si="26"/>
        <v>0</v>
      </c>
      <c r="Y37" s="3">
        <f t="shared" si="26"/>
        <v>0</v>
      </c>
      <c r="Z37" s="3">
        <f t="shared" si="26"/>
        <v>0</v>
      </c>
      <c r="AA37" s="3">
        <f t="shared" si="26"/>
        <v>1</v>
      </c>
      <c r="AB37" s="3">
        <f t="shared" si="26"/>
        <v>0</v>
      </c>
      <c r="AC37" s="3">
        <f t="shared" si="27"/>
        <v>0</v>
      </c>
      <c r="AD37" s="3">
        <f t="shared" si="27"/>
        <v>0</v>
      </c>
      <c r="AE37" s="3">
        <f t="shared" si="27"/>
        <v>0</v>
      </c>
      <c r="AF37" s="3">
        <f t="shared" si="27"/>
        <v>0</v>
      </c>
      <c r="AG37" s="3">
        <f t="shared" si="27"/>
        <v>0</v>
      </c>
      <c r="AH37" s="3">
        <f t="shared" si="27"/>
        <v>0</v>
      </c>
      <c r="AI37" s="3">
        <f t="shared" si="27"/>
        <v>0</v>
      </c>
      <c r="AJ37" s="3">
        <f t="shared" si="27"/>
        <v>0</v>
      </c>
      <c r="AK37" s="3">
        <f t="shared" si="27"/>
        <v>1</v>
      </c>
      <c r="AL37" s="3">
        <f t="shared" si="25"/>
        <v>0</v>
      </c>
      <c r="AM37" s="3">
        <f t="shared" si="25"/>
        <v>0</v>
      </c>
      <c r="AN37" s="3">
        <f t="shared" si="25"/>
        <v>0</v>
      </c>
      <c r="AO37" s="3">
        <f t="shared" si="25"/>
        <v>0</v>
      </c>
      <c r="AP37" s="3">
        <f t="shared" si="25"/>
        <v>0</v>
      </c>
      <c r="AQ37" s="3">
        <f t="shared" si="25"/>
        <v>0</v>
      </c>
      <c r="AR37" s="3">
        <f t="shared" si="22"/>
        <v>0</v>
      </c>
      <c r="AS37" s="3">
        <f t="shared" si="22"/>
        <v>0</v>
      </c>
      <c r="AT37" s="3">
        <f t="shared" si="20"/>
        <v>0</v>
      </c>
      <c r="AU37" s="3" t="s">
        <v>238</v>
      </c>
      <c r="AV37" s="5" t="s">
        <v>586</v>
      </c>
      <c r="AW37" s="3" t="s">
        <v>239</v>
      </c>
      <c r="AX37" s="5" t="s">
        <v>304</v>
      </c>
      <c r="AY37" s="3" t="s">
        <v>240</v>
      </c>
      <c r="AZ37" s="3" t="s">
        <v>304</v>
      </c>
      <c r="BA37" s="3" t="s">
        <v>241</v>
      </c>
      <c r="BB37" s="3">
        <f t="shared" si="30"/>
        <v>1</v>
      </c>
      <c r="BC37" s="3">
        <f t="shared" si="31"/>
        <v>0</v>
      </c>
      <c r="BD37" s="3">
        <f t="shared" si="32"/>
        <v>1</v>
      </c>
      <c r="BE37" s="3" t="s">
        <v>242</v>
      </c>
      <c r="BF37" s="3">
        <f t="shared" si="33"/>
        <v>0</v>
      </c>
      <c r="BG37">
        <f t="shared" si="34"/>
        <v>1</v>
      </c>
      <c r="BH37">
        <f t="shared" si="35"/>
        <v>0</v>
      </c>
      <c r="BI37">
        <f t="shared" si="36"/>
        <v>1</v>
      </c>
      <c r="BJ37">
        <f t="shared" si="37"/>
        <v>0</v>
      </c>
      <c r="BK37">
        <f t="shared" si="38"/>
        <v>0</v>
      </c>
      <c r="BL37">
        <f t="shared" si="39"/>
        <v>0</v>
      </c>
      <c r="BM37">
        <f t="shared" si="40"/>
        <v>0</v>
      </c>
      <c r="BN37">
        <f t="shared" si="41"/>
        <v>0</v>
      </c>
      <c r="BO37">
        <f t="shared" si="42"/>
        <v>2</v>
      </c>
      <c r="BP37" s="3" t="s">
        <v>22</v>
      </c>
    </row>
    <row r="38" spans="1:68" ht="12.75" x14ac:dyDescent="0.2">
      <c r="A38" s="2">
        <v>45235.586375833329</v>
      </c>
      <c r="B38" s="3" t="s">
        <v>23</v>
      </c>
      <c r="C38" s="3" t="s">
        <v>98</v>
      </c>
      <c r="D38" s="5" t="s">
        <v>24</v>
      </c>
      <c r="E38" s="3" t="s">
        <v>93</v>
      </c>
      <c r="F38" s="5" t="s">
        <v>93</v>
      </c>
      <c r="G38" s="3" t="s">
        <v>243</v>
      </c>
      <c r="H38" s="3" t="s">
        <v>243</v>
      </c>
      <c r="K38" t="str">
        <f t="shared" si="28"/>
        <v/>
      </c>
      <c r="L38" s="3" t="s">
        <v>115</v>
      </c>
      <c r="M38" s="3" t="s">
        <v>244</v>
      </c>
      <c r="N38" s="6" t="str">
        <f t="shared" si="29"/>
        <v>SQL,</v>
      </c>
      <c r="O38" s="3">
        <f t="shared" si="23"/>
        <v>1</v>
      </c>
      <c r="P38" s="3">
        <f t="shared" si="23"/>
        <v>0</v>
      </c>
      <c r="Q38" s="3">
        <f t="shared" si="23"/>
        <v>0</v>
      </c>
      <c r="R38" s="3">
        <f t="shared" si="26"/>
        <v>0</v>
      </c>
      <c r="S38" s="3">
        <f t="shared" si="26"/>
        <v>0</v>
      </c>
      <c r="T38" s="3">
        <f t="shared" si="26"/>
        <v>0</v>
      </c>
      <c r="U38" s="3">
        <f t="shared" si="26"/>
        <v>0</v>
      </c>
      <c r="V38" s="3">
        <f t="shared" si="26"/>
        <v>0</v>
      </c>
      <c r="W38" s="3">
        <f t="shared" si="26"/>
        <v>0</v>
      </c>
      <c r="X38" s="3">
        <f t="shared" si="26"/>
        <v>0</v>
      </c>
      <c r="Y38" s="3">
        <f t="shared" si="26"/>
        <v>0</v>
      </c>
      <c r="Z38" s="3">
        <f t="shared" si="26"/>
        <v>0</v>
      </c>
      <c r="AA38" s="3">
        <f t="shared" si="26"/>
        <v>0</v>
      </c>
      <c r="AB38" s="3">
        <f t="shared" si="26"/>
        <v>0</v>
      </c>
      <c r="AC38" s="3">
        <f t="shared" si="27"/>
        <v>0</v>
      </c>
      <c r="AD38" s="3">
        <f t="shared" si="27"/>
        <v>0</v>
      </c>
      <c r="AE38" s="3">
        <f t="shared" si="27"/>
        <v>0</v>
      </c>
      <c r="AF38" s="3">
        <f t="shared" si="27"/>
        <v>0</v>
      </c>
      <c r="AG38" s="3">
        <f t="shared" si="27"/>
        <v>0</v>
      </c>
      <c r="AH38" s="3">
        <f t="shared" si="27"/>
        <v>0</v>
      </c>
      <c r="AI38" s="3">
        <f t="shared" si="27"/>
        <v>0</v>
      </c>
      <c r="AJ38" s="3">
        <f t="shared" si="27"/>
        <v>0</v>
      </c>
      <c r="AK38" s="3">
        <f t="shared" si="27"/>
        <v>0</v>
      </c>
      <c r="AL38" s="3">
        <f t="shared" si="25"/>
        <v>0</v>
      </c>
      <c r="AM38" s="3">
        <f t="shared" si="25"/>
        <v>0</v>
      </c>
      <c r="AN38" s="3">
        <f t="shared" si="25"/>
        <v>0</v>
      </c>
      <c r="AO38" s="3">
        <f t="shared" si="25"/>
        <v>0</v>
      </c>
      <c r="AP38" s="3">
        <f t="shared" si="25"/>
        <v>0</v>
      </c>
      <c r="AQ38" s="3">
        <f t="shared" si="25"/>
        <v>0</v>
      </c>
      <c r="AR38" s="3">
        <f t="shared" si="22"/>
        <v>0</v>
      </c>
      <c r="AS38" s="3">
        <f t="shared" si="22"/>
        <v>0</v>
      </c>
      <c r="AT38" s="3">
        <f t="shared" si="20"/>
        <v>0</v>
      </c>
      <c r="AV38" s="5" t="s">
        <v>586</v>
      </c>
      <c r="AX38" s="5" t="s">
        <v>304</v>
      </c>
      <c r="AZ38" s="5" t="s">
        <v>304</v>
      </c>
      <c r="BB38" s="3">
        <f t="shared" si="30"/>
        <v>0</v>
      </c>
      <c r="BC38" s="3">
        <f t="shared" si="31"/>
        <v>0</v>
      </c>
      <c r="BD38" s="3">
        <f t="shared" si="32"/>
        <v>0</v>
      </c>
      <c r="BF38" s="3">
        <f t="shared" si="33"/>
        <v>0</v>
      </c>
      <c r="BG38">
        <f t="shared" si="34"/>
        <v>0</v>
      </c>
      <c r="BH38">
        <f t="shared" si="35"/>
        <v>0</v>
      </c>
      <c r="BI38">
        <f t="shared" si="36"/>
        <v>0</v>
      </c>
      <c r="BJ38">
        <f t="shared" si="37"/>
        <v>0</v>
      </c>
      <c r="BK38">
        <f t="shared" si="38"/>
        <v>0</v>
      </c>
      <c r="BL38">
        <f t="shared" si="39"/>
        <v>0</v>
      </c>
      <c r="BM38">
        <f t="shared" si="40"/>
        <v>0</v>
      </c>
      <c r="BN38">
        <f t="shared" si="41"/>
        <v>0</v>
      </c>
      <c r="BO38">
        <f t="shared" si="42"/>
        <v>0</v>
      </c>
      <c r="BP38" s="3" t="s">
        <v>28</v>
      </c>
    </row>
    <row r="39" spans="1:68" ht="12.75" hidden="1" x14ac:dyDescent="0.2">
      <c r="A39" s="2">
        <v>45235.634524537032</v>
      </c>
      <c r="B39" s="3" t="s">
        <v>47</v>
      </c>
      <c r="C39" s="3" t="s">
        <v>245</v>
      </c>
      <c r="D39" s="3" t="s">
        <v>245</v>
      </c>
      <c r="E39" s="3" t="s">
        <v>246</v>
      </c>
      <c r="F39" s="5" t="s">
        <v>93</v>
      </c>
      <c r="G39" s="3" t="s">
        <v>247</v>
      </c>
      <c r="H39" s="3" t="s">
        <v>540</v>
      </c>
      <c r="K39" t="str">
        <f t="shared" si="28"/>
        <v>já foi programador</v>
      </c>
      <c r="L39" s="3" t="s">
        <v>15</v>
      </c>
      <c r="M39" s="3" t="s">
        <v>73</v>
      </c>
      <c r="N39" s="6" t="str">
        <f t="shared" si="29"/>
        <v>JavaScript, SQL, Java,</v>
      </c>
      <c r="O39" s="3">
        <f t="shared" si="23"/>
        <v>1</v>
      </c>
      <c r="P39" s="3">
        <f t="shared" si="23"/>
        <v>1</v>
      </c>
      <c r="Q39" s="3">
        <f t="shared" si="23"/>
        <v>0</v>
      </c>
      <c r="R39" s="3">
        <f t="shared" si="26"/>
        <v>0</v>
      </c>
      <c r="S39" s="3">
        <f t="shared" si="26"/>
        <v>0</v>
      </c>
      <c r="T39" s="3">
        <f t="shared" si="26"/>
        <v>0</v>
      </c>
      <c r="U39" s="3">
        <f t="shared" si="26"/>
        <v>1</v>
      </c>
      <c r="V39" s="3">
        <f t="shared" si="26"/>
        <v>0</v>
      </c>
      <c r="W39" s="3">
        <f t="shared" si="26"/>
        <v>0</v>
      </c>
      <c r="X39" s="3">
        <f t="shared" si="26"/>
        <v>0</v>
      </c>
      <c r="Y39" s="3">
        <f t="shared" si="26"/>
        <v>0</v>
      </c>
      <c r="Z39" s="3">
        <f t="shared" si="26"/>
        <v>0</v>
      </c>
      <c r="AA39" s="3">
        <f t="shared" si="26"/>
        <v>0</v>
      </c>
      <c r="AB39" s="3">
        <f t="shared" si="26"/>
        <v>0</v>
      </c>
      <c r="AC39" s="3">
        <f t="shared" si="27"/>
        <v>0</v>
      </c>
      <c r="AD39" s="3">
        <f t="shared" si="27"/>
        <v>0</v>
      </c>
      <c r="AE39" s="3">
        <f t="shared" si="27"/>
        <v>0</v>
      </c>
      <c r="AF39" s="3">
        <f t="shared" si="27"/>
        <v>0</v>
      </c>
      <c r="AG39" s="3">
        <f t="shared" si="27"/>
        <v>0</v>
      </c>
      <c r="AH39" s="3">
        <f t="shared" si="27"/>
        <v>0</v>
      </c>
      <c r="AI39" s="3">
        <f t="shared" si="27"/>
        <v>0</v>
      </c>
      <c r="AJ39" s="3">
        <f t="shared" si="27"/>
        <v>0</v>
      </c>
      <c r="AK39" s="3">
        <f t="shared" si="27"/>
        <v>0</v>
      </c>
      <c r="AL39" s="3">
        <f t="shared" si="25"/>
        <v>0</v>
      </c>
      <c r="AM39" s="3">
        <f t="shared" si="25"/>
        <v>0</v>
      </c>
      <c r="AN39" s="3">
        <f t="shared" si="25"/>
        <v>0</v>
      </c>
      <c r="AO39" s="3">
        <f t="shared" si="25"/>
        <v>0</v>
      </c>
      <c r="AP39" s="3">
        <f t="shared" si="25"/>
        <v>0</v>
      </c>
      <c r="AQ39" s="3">
        <f t="shared" si="25"/>
        <v>0</v>
      </c>
      <c r="AR39" s="3">
        <f t="shared" si="22"/>
        <v>0</v>
      </c>
      <c r="AS39" s="3">
        <f t="shared" si="22"/>
        <v>0</v>
      </c>
      <c r="AT39" s="3">
        <f t="shared" si="20"/>
        <v>0</v>
      </c>
      <c r="AV39" s="5" t="s">
        <v>586</v>
      </c>
      <c r="AW39" s="3" t="s">
        <v>248</v>
      </c>
      <c r="AX39" s="3" t="s">
        <v>144</v>
      </c>
      <c r="AY39" s="3" t="s">
        <v>249</v>
      </c>
      <c r="AZ39" s="3" t="s">
        <v>144</v>
      </c>
      <c r="BA39" s="3" t="s">
        <v>250</v>
      </c>
      <c r="BB39" s="3">
        <f t="shared" si="30"/>
        <v>0</v>
      </c>
      <c r="BC39" s="3">
        <f t="shared" si="31"/>
        <v>1</v>
      </c>
      <c r="BD39" s="3">
        <f t="shared" si="32"/>
        <v>1</v>
      </c>
      <c r="BE39" s="3" t="s">
        <v>251</v>
      </c>
      <c r="BF39" s="3">
        <f t="shared" si="33"/>
        <v>1</v>
      </c>
      <c r="BG39">
        <f t="shared" si="34"/>
        <v>1</v>
      </c>
      <c r="BH39">
        <f t="shared" si="35"/>
        <v>0</v>
      </c>
      <c r="BI39">
        <f t="shared" si="36"/>
        <v>1</v>
      </c>
      <c r="BJ39">
        <f t="shared" si="37"/>
        <v>0</v>
      </c>
      <c r="BK39">
        <f t="shared" si="38"/>
        <v>0</v>
      </c>
      <c r="BL39">
        <f t="shared" si="39"/>
        <v>0</v>
      </c>
      <c r="BM39">
        <f t="shared" si="40"/>
        <v>0</v>
      </c>
      <c r="BN39">
        <f t="shared" si="41"/>
        <v>1</v>
      </c>
      <c r="BO39">
        <f t="shared" si="42"/>
        <v>4</v>
      </c>
      <c r="BP39" s="3" t="s">
        <v>22</v>
      </c>
    </row>
    <row r="40" spans="1:68" ht="12.75" x14ac:dyDescent="0.2">
      <c r="A40" s="2">
        <v>45235.727108831023</v>
      </c>
      <c r="B40" s="3" t="s">
        <v>252</v>
      </c>
      <c r="C40" s="3" t="s">
        <v>253</v>
      </c>
      <c r="D40" s="3" t="s">
        <v>253</v>
      </c>
      <c r="E40" s="3" t="s">
        <v>254</v>
      </c>
      <c r="F40" s="5" t="s">
        <v>527</v>
      </c>
      <c r="G40" s="3" t="s">
        <v>255</v>
      </c>
      <c r="H40" s="3" t="s">
        <v>543</v>
      </c>
      <c r="K40" t="str">
        <f t="shared" si="28"/>
        <v/>
      </c>
      <c r="L40" s="3" t="s">
        <v>15</v>
      </c>
      <c r="M40" s="3" t="s">
        <v>256</v>
      </c>
      <c r="N40" s="6" t="str">
        <f t="shared" si="29"/>
        <v>SQL, Python, C++, C,</v>
      </c>
      <c r="O40" s="3">
        <f t="shared" si="23"/>
        <v>1</v>
      </c>
      <c r="P40" s="3">
        <f t="shared" si="23"/>
        <v>0</v>
      </c>
      <c r="Q40" s="3">
        <f t="shared" si="23"/>
        <v>1</v>
      </c>
      <c r="R40" s="3">
        <f t="shared" si="26"/>
        <v>0</v>
      </c>
      <c r="S40" s="3">
        <f t="shared" si="26"/>
        <v>0</v>
      </c>
      <c r="T40" s="3">
        <f t="shared" si="26"/>
        <v>0</v>
      </c>
      <c r="U40" s="3">
        <f t="shared" si="26"/>
        <v>0</v>
      </c>
      <c r="V40" s="3">
        <f t="shared" si="26"/>
        <v>1</v>
      </c>
      <c r="W40" s="3">
        <f t="shared" si="26"/>
        <v>0</v>
      </c>
      <c r="X40" s="3">
        <f t="shared" si="26"/>
        <v>0</v>
      </c>
      <c r="Y40" s="3">
        <f t="shared" si="26"/>
        <v>0</v>
      </c>
      <c r="Z40" s="3">
        <f t="shared" si="26"/>
        <v>1</v>
      </c>
      <c r="AA40" s="3">
        <f t="shared" si="26"/>
        <v>0</v>
      </c>
      <c r="AB40" s="3">
        <f t="shared" si="26"/>
        <v>0</v>
      </c>
      <c r="AC40" s="3">
        <f t="shared" si="27"/>
        <v>0</v>
      </c>
      <c r="AD40" s="3">
        <f t="shared" si="27"/>
        <v>0</v>
      </c>
      <c r="AE40" s="3">
        <f t="shared" si="27"/>
        <v>0</v>
      </c>
      <c r="AF40" s="3">
        <f t="shared" si="27"/>
        <v>0</v>
      </c>
      <c r="AG40" s="3">
        <f t="shared" si="27"/>
        <v>0</v>
      </c>
      <c r="AH40" s="3">
        <f t="shared" si="27"/>
        <v>0</v>
      </c>
      <c r="AI40" s="3">
        <f t="shared" si="27"/>
        <v>0</v>
      </c>
      <c r="AJ40" s="3">
        <f t="shared" si="27"/>
        <v>0</v>
      </c>
      <c r="AK40" s="3">
        <f t="shared" si="27"/>
        <v>0</v>
      </c>
      <c r="AL40" s="3">
        <f t="shared" si="25"/>
        <v>0</v>
      </c>
      <c r="AM40" s="3">
        <f t="shared" si="25"/>
        <v>0</v>
      </c>
      <c r="AN40" s="3">
        <f t="shared" si="25"/>
        <v>0</v>
      </c>
      <c r="AO40" s="3">
        <f t="shared" si="25"/>
        <v>0</v>
      </c>
      <c r="AP40" s="3">
        <f t="shared" si="25"/>
        <v>0</v>
      </c>
      <c r="AQ40" s="3">
        <f t="shared" si="25"/>
        <v>0</v>
      </c>
      <c r="AR40" s="3">
        <f t="shared" si="22"/>
        <v>0</v>
      </c>
      <c r="AS40" s="3">
        <f t="shared" si="22"/>
        <v>0</v>
      </c>
      <c r="AT40" s="3">
        <f t="shared" si="20"/>
        <v>0</v>
      </c>
      <c r="AU40" s="3" t="s">
        <v>74</v>
      </c>
      <c r="AV40" s="5" t="s">
        <v>586</v>
      </c>
      <c r="AW40" s="3" t="s">
        <v>74</v>
      </c>
      <c r="AX40" s="5" t="s">
        <v>304</v>
      </c>
      <c r="AZ40" s="5" t="s">
        <v>304</v>
      </c>
      <c r="BB40" s="3">
        <f t="shared" si="30"/>
        <v>0</v>
      </c>
      <c r="BC40" s="3">
        <f t="shared" si="31"/>
        <v>0</v>
      </c>
      <c r="BD40" s="3">
        <f t="shared" si="32"/>
        <v>0</v>
      </c>
      <c r="BE40" s="3" t="s">
        <v>257</v>
      </c>
      <c r="BF40" s="3">
        <f t="shared" si="33"/>
        <v>0</v>
      </c>
      <c r="BG40">
        <f t="shared" si="34"/>
        <v>0</v>
      </c>
      <c r="BH40">
        <f t="shared" si="35"/>
        <v>1</v>
      </c>
      <c r="BI40">
        <f t="shared" si="36"/>
        <v>0</v>
      </c>
      <c r="BJ40">
        <f t="shared" si="37"/>
        <v>0</v>
      </c>
      <c r="BK40">
        <f t="shared" si="38"/>
        <v>0</v>
      </c>
      <c r="BL40">
        <f t="shared" si="39"/>
        <v>0</v>
      </c>
      <c r="BM40">
        <f t="shared" si="40"/>
        <v>0</v>
      </c>
      <c r="BN40">
        <f t="shared" si="41"/>
        <v>1</v>
      </c>
      <c r="BO40">
        <f t="shared" si="42"/>
        <v>2</v>
      </c>
      <c r="BP40" s="3" t="s">
        <v>28</v>
      </c>
    </row>
    <row r="41" spans="1:68" ht="12.75" hidden="1" x14ac:dyDescent="0.2">
      <c r="A41" s="2">
        <v>45235.804478171296</v>
      </c>
      <c r="B41" s="3" t="s">
        <v>47</v>
      </c>
      <c r="C41" s="3" t="s">
        <v>258</v>
      </c>
      <c r="D41" s="3" t="s">
        <v>258</v>
      </c>
      <c r="E41" s="3" t="s">
        <v>183</v>
      </c>
      <c r="F41" s="3" t="s">
        <v>183</v>
      </c>
      <c r="G41" s="3" t="s">
        <v>259</v>
      </c>
      <c r="H41" s="3" t="s">
        <v>540</v>
      </c>
      <c r="K41" t="str">
        <f t="shared" si="28"/>
        <v>já foi programador</v>
      </c>
      <c r="L41" s="3" t="s">
        <v>49</v>
      </c>
      <c r="M41" s="3" t="s">
        <v>260</v>
      </c>
      <c r="N41" s="6" t="str">
        <f t="shared" si="29"/>
        <v>SQL, PHP,</v>
      </c>
      <c r="O41" s="3">
        <f t="shared" si="23"/>
        <v>1</v>
      </c>
      <c r="P41" s="3">
        <f t="shared" si="23"/>
        <v>0</v>
      </c>
      <c r="Q41" s="3">
        <f t="shared" si="23"/>
        <v>0</v>
      </c>
      <c r="R41" s="3">
        <f t="shared" si="26"/>
        <v>0</v>
      </c>
      <c r="S41" s="3">
        <f t="shared" si="26"/>
        <v>0</v>
      </c>
      <c r="T41" s="3">
        <f t="shared" si="26"/>
        <v>0</v>
      </c>
      <c r="U41" s="3">
        <f t="shared" si="26"/>
        <v>0</v>
      </c>
      <c r="V41" s="3">
        <f t="shared" si="26"/>
        <v>0</v>
      </c>
      <c r="W41" s="3">
        <f t="shared" si="26"/>
        <v>0</v>
      </c>
      <c r="X41" s="3">
        <f t="shared" si="26"/>
        <v>0</v>
      </c>
      <c r="Y41" s="3">
        <f t="shared" si="26"/>
        <v>0</v>
      </c>
      <c r="Z41" s="3">
        <f t="shared" si="26"/>
        <v>0</v>
      </c>
      <c r="AA41" s="3">
        <f t="shared" si="26"/>
        <v>1</v>
      </c>
      <c r="AB41" s="3">
        <f t="shared" si="26"/>
        <v>0</v>
      </c>
      <c r="AC41" s="3">
        <f t="shared" si="27"/>
        <v>0</v>
      </c>
      <c r="AD41" s="3">
        <f t="shared" si="27"/>
        <v>0</v>
      </c>
      <c r="AE41" s="3">
        <f t="shared" si="27"/>
        <v>0</v>
      </c>
      <c r="AF41" s="3">
        <f t="shared" si="27"/>
        <v>0</v>
      </c>
      <c r="AG41" s="3">
        <f t="shared" si="27"/>
        <v>0</v>
      </c>
      <c r="AH41" s="3">
        <f t="shared" si="27"/>
        <v>0</v>
      </c>
      <c r="AI41" s="3">
        <f t="shared" si="27"/>
        <v>0</v>
      </c>
      <c r="AJ41" s="3">
        <f t="shared" si="27"/>
        <v>0</v>
      </c>
      <c r="AK41" s="3">
        <f t="shared" si="27"/>
        <v>0</v>
      </c>
      <c r="AL41" s="3">
        <f t="shared" si="25"/>
        <v>0</v>
      </c>
      <c r="AM41" s="3">
        <f t="shared" si="25"/>
        <v>0</v>
      </c>
      <c r="AN41" s="3">
        <f t="shared" si="25"/>
        <v>0</v>
      </c>
      <c r="AO41" s="3">
        <f t="shared" si="25"/>
        <v>0</v>
      </c>
      <c r="AP41" s="3">
        <f t="shared" si="25"/>
        <v>0</v>
      </c>
      <c r="AQ41" s="3">
        <f t="shared" si="25"/>
        <v>0</v>
      </c>
      <c r="AR41" s="3">
        <f t="shared" si="22"/>
        <v>0</v>
      </c>
      <c r="AS41" s="3">
        <f t="shared" si="22"/>
        <v>0</v>
      </c>
      <c r="AT41" s="3">
        <f t="shared" si="20"/>
        <v>0</v>
      </c>
      <c r="AV41" s="5" t="s">
        <v>586</v>
      </c>
      <c r="AX41" s="5" t="s">
        <v>304</v>
      </c>
      <c r="AY41" s="3" t="s">
        <v>261</v>
      </c>
      <c r="AZ41" s="3" t="s">
        <v>144</v>
      </c>
      <c r="BA41" s="3" t="s">
        <v>53</v>
      </c>
      <c r="BB41" s="3">
        <f t="shared" si="30"/>
        <v>0</v>
      </c>
      <c r="BC41" s="3">
        <f t="shared" si="31"/>
        <v>1</v>
      </c>
      <c r="BD41" s="3">
        <f t="shared" si="32"/>
        <v>0</v>
      </c>
      <c r="BE41" s="3" t="s">
        <v>262</v>
      </c>
      <c r="BF41" s="3">
        <f t="shared" si="33"/>
        <v>1</v>
      </c>
      <c r="BG41">
        <f t="shared" si="34"/>
        <v>1</v>
      </c>
      <c r="BH41">
        <f t="shared" si="35"/>
        <v>1</v>
      </c>
      <c r="BI41">
        <f t="shared" si="36"/>
        <v>1</v>
      </c>
      <c r="BJ41">
        <f t="shared" si="37"/>
        <v>0</v>
      </c>
      <c r="BK41">
        <f t="shared" si="38"/>
        <v>0</v>
      </c>
      <c r="BL41">
        <f t="shared" si="39"/>
        <v>0</v>
      </c>
      <c r="BM41">
        <f t="shared" si="40"/>
        <v>0</v>
      </c>
      <c r="BN41">
        <f t="shared" si="41"/>
        <v>0</v>
      </c>
      <c r="BO41">
        <f t="shared" si="42"/>
        <v>4</v>
      </c>
      <c r="BP41" s="3" t="s">
        <v>22</v>
      </c>
    </row>
    <row r="42" spans="1:68" ht="38.25" hidden="1" x14ac:dyDescent="0.2">
      <c r="A42" s="2">
        <v>45235.811730289352</v>
      </c>
      <c r="B42" s="3" t="s">
        <v>86</v>
      </c>
      <c r="C42" s="3" t="s">
        <v>263</v>
      </c>
      <c r="D42" s="5" t="s">
        <v>530</v>
      </c>
      <c r="E42" s="3" t="s">
        <v>139</v>
      </c>
      <c r="F42" s="5" t="s">
        <v>93</v>
      </c>
      <c r="G42" s="3" t="s">
        <v>264</v>
      </c>
      <c r="H42" s="3"/>
      <c r="I42" s="3" t="s">
        <v>265</v>
      </c>
      <c r="J42" s="3" t="s">
        <v>540</v>
      </c>
      <c r="K42" t="str">
        <f t="shared" si="28"/>
        <v>já foi programador</v>
      </c>
      <c r="L42" s="3" t="s">
        <v>49</v>
      </c>
      <c r="M42" s="3" t="s">
        <v>266</v>
      </c>
      <c r="N42" s="6" t="str">
        <f t="shared" si="29"/>
        <v>JavaScript, SQL, Java, Python, C#, PHP, C++, C, ASP,</v>
      </c>
      <c r="O42" s="3">
        <f t="shared" si="23"/>
        <v>1</v>
      </c>
      <c r="P42" s="3">
        <f t="shared" si="23"/>
        <v>1</v>
      </c>
      <c r="Q42" s="3">
        <f t="shared" si="23"/>
        <v>1</v>
      </c>
      <c r="R42" s="3">
        <f t="shared" ref="R42:AB51" si="43">IF(ISNUMBER(SEARCH(R$1,$N42)),1,0)</f>
        <v>1</v>
      </c>
      <c r="S42" s="3">
        <f t="shared" si="43"/>
        <v>0</v>
      </c>
      <c r="T42" s="3">
        <f t="shared" si="43"/>
        <v>0</v>
      </c>
      <c r="U42" s="3">
        <f t="shared" si="43"/>
        <v>1</v>
      </c>
      <c r="V42" s="3">
        <f t="shared" si="43"/>
        <v>1</v>
      </c>
      <c r="W42" s="3">
        <f t="shared" si="43"/>
        <v>0</v>
      </c>
      <c r="X42" s="3">
        <f t="shared" si="43"/>
        <v>1</v>
      </c>
      <c r="Y42" s="3">
        <f t="shared" si="43"/>
        <v>0</v>
      </c>
      <c r="Z42" s="3">
        <f t="shared" si="43"/>
        <v>1</v>
      </c>
      <c r="AA42" s="3">
        <f t="shared" si="43"/>
        <v>1</v>
      </c>
      <c r="AB42" s="3">
        <f t="shared" si="43"/>
        <v>0</v>
      </c>
      <c r="AC42" s="3">
        <f t="shared" si="27"/>
        <v>0</v>
      </c>
      <c r="AD42" s="3">
        <f t="shared" si="27"/>
        <v>0</v>
      </c>
      <c r="AE42" s="3">
        <f t="shared" si="27"/>
        <v>0</v>
      </c>
      <c r="AF42" s="3">
        <f t="shared" si="27"/>
        <v>0</v>
      </c>
      <c r="AG42" s="3">
        <f t="shared" si="27"/>
        <v>0</v>
      </c>
      <c r="AH42" s="3">
        <f t="shared" si="27"/>
        <v>0</v>
      </c>
      <c r="AI42" s="3">
        <f t="shared" si="27"/>
        <v>0</v>
      </c>
      <c r="AJ42" s="3">
        <f t="shared" si="27"/>
        <v>0</v>
      </c>
      <c r="AK42" s="3">
        <f t="shared" si="27"/>
        <v>0</v>
      </c>
      <c r="AL42" s="3">
        <f t="shared" si="25"/>
        <v>0</v>
      </c>
      <c r="AM42" s="3">
        <f t="shared" si="25"/>
        <v>0</v>
      </c>
      <c r="AN42" s="3">
        <f t="shared" si="25"/>
        <v>0</v>
      </c>
      <c r="AO42" s="3">
        <f t="shared" si="25"/>
        <v>0</v>
      </c>
      <c r="AP42" s="3">
        <f t="shared" si="25"/>
        <v>0</v>
      </c>
      <c r="AQ42" s="3">
        <f t="shared" si="25"/>
        <v>0</v>
      </c>
      <c r="AR42" s="3">
        <f t="shared" si="22"/>
        <v>0</v>
      </c>
      <c r="AS42" s="3">
        <f t="shared" si="22"/>
        <v>0</v>
      </c>
      <c r="AT42" s="3">
        <f t="shared" si="20"/>
        <v>0</v>
      </c>
      <c r="AU42" s="3" t="s">
        <v>267</v>
      </c>
      <c r="AV42" s="5" t="s">
        <v>586</v>
      </c>
      <c r="AW42" s="3" t="s">
        <v>268</v>
      </c>
      <c r="AX42" s="3" t="s">
        <v>304</v>
      </c>
      <c r="AY42" s="3" t="s">
        <v>269</v>
      </c>
      <c r="AZ42" s="5" t="s">
        <v>304</v>
      </c>
      <c r="BA42" s="3" t="s">
        <v>44</v>
      </c>
      <c r="BB42" s="3">
        <f t="shared" si="30"/>
        <v>1</v>
      </c>
      <c r="BC42" s="3">
        <f t="shared" si="31"/>
        <v>1</v>
      </c>
      <c r="BD42" s="3">
        <f t="shared" si="32"/>
        <v>1</v>
      </c>
      <c r="BE42" s="3" t="s">
        <v>270</v>
      </c>
      <c r="BF42" s="3">
        <f t="shared" si="33"/>
        <v>1</v>
      </c>
      <c r="BG42">
        <f t="shared" si="34"/>
        <v>1</v>
      </c>
      <c r="BH42">
        <f t="shared" si="35"/>
        <v>1</v>
      </c>
      <c r="BI42">
        <f t="shared" si="36"/>
        <v>1</v>
      </c>
      <c r="BJ42">
        <f t="shared" si="37"/>
        <v>1</v>
      </c>
      <c r="BK42">
        <f t="shared" si="38"/>
        <v>0</v>
      </c>
      <c r="BL42">
        <f t="shared" si="39"/>
        <v>0</v>
      </c>
      <c r="BM42">
        <f t="shared" si="40"/>
        <v>1</v>
      </c>
      <c r="BN42">
        <f t="shared" si="41"/>
        <v>1</v>
      </c>
      <c r="BO42">
        <f t="shared" si="42"/>
        <v>3</v>
      </c>
      <c r="BP42" s="3" t="s">
        <v>46</v>
      </c>
    </row>
    <row r="43" spans="1:68" ht="12.75" hidden="1" x14ac:dyDescent="0.2">
      <c r="A43" s="2">
        <v>45235.834483148152</v>
      </c>
      <c r="B43" s="3" t="s">
        <v>252</v>
      </c>
      <c r="C43" s="3" t="s">
        <v>271</v>
      </c>
      <c r="D43" s="5" t="s">
        <v>485</v>
      </c>
      <c r="E43" s="3" t="s">
        <v>63</v>
      </c>
      <c r="F43" s="5" t="s">
        <v>93</v>
      </c>
      <c r="G43" s="3" t="s">
        <v>272</v>
      </c>
      <c r="H43" s="3" t="s">
        <v>549</v>
      </c>
      <c r="K43" t="str">
        <f t="shared" si="28"/>
        <v/>
      </c>
      <c r="L43" s="3" t="s">
        <v>15</v>
      </c>
      <c r="M43" s="3" t="s">
        <v>224</v>
      </c>
      <c r="N43" s="6" t="str">
        <f t="shared" si="29"/>
        <v>JavaScript, SQL, Python,</v>
      </c>
      <c r="O43" s="3">
        <f t="shared" si="23"/>
        <v>1</v>
      </c>
      <c r="P43" s="3">
        <f t="shared" si="23"/>
        <v>0</v>
      </c>
      <c r="Q43" s="3">
        <f t="shared" si="23"/>
        <v>1</v>
      </c>
      <c r="R43" s="3">
        <f t="shared" si="43"/>
        <v>0</v>
      </c>
      <c r="S43" s="3">
        <f t="shared" si="43"/>
        <v>0</v>
      </c>
      <c r="T43" s="3">
        <f t="shared" si="43"/>
        <v>0</v>
      </c>
      <c r="U43" s="3">
        <f t="shared" si="43"/>
        <v>1</v>
      </c>
      <c r="V43" s="3">
        <f t="shared" si="43"/>
        <v>0</v>
      </c>
      <c r="W43" s="3">
        <f t="shared" si="43"/>
        <v>0</v>
      </c>
      <c r="X43" s="3">
        <f t="shared" si="43"/>
        <v>0</v>
      </c>
      <c r="Y43" s="3">
        <f t="shared" si="43"/>
        <v>0</v>
      </c>
      <c r="Z43" s="3">
        <f t="shared" si="43"/>
        <v>0</v>
      </c>
      <c r="AA43" s="3">
        <f t="shared" si="43"/>
        <v>0</v>
      </c>
      <c r="AB43" s="3">
        <f t="shared" si="43"/>
        <v>0</v>
      </c>
      <c r="AC43" s="3">
        <f t="shared" si="27"/>
        <v>0</v>
      </c>
      <c r="AD43" s="3">
        <f t="shared" si="27"/>
        <v>0</v>
      </c>
      <c r="AE43" s="3">
        <f t="shared" si="27"/>
        <v>0</v>
      </c>
      <c r="AF43" s="3">
        <f t="shared" si="27"/>
        <v>0</v>
      </c>
      <c r="AG43" s="3">
        <f t="shared" si="27"/>
        <v>0</v>
      </c>
      <c r="AH43" s="3">
        <f t="shared" si="27"/>
        <v>0</v>
      </c>
      <c r="AI43" s="3">
        <f t="shared" si="27"/>
        <v>0</v>
      </c>
      <c r="AJ43" s="3">
        <f t="shared" si="27"/>
        <v>0</v>
      </c>
      <c r="AK43" s="3">
        <f t="shared" si="27"/>
        <v>0</v>
      </c>
      <c r="AL43" s="3">
        <f t="shared" si="25"/>
        <v>0</v>
      </c>
      <c r="AM43" s="3">
        <f t="shared" si="25"/>
        <v>0</v>
      </c>
      <c r="AN43" s="3">
        <f t="shared" si="25"/>
        <v>0</v>
      </c>
      <c r="AO43" s="3">
        <f t="shared" si="25"/>
        <v>0</v>
      </c>
      <c r="AP43" s="3">
        <f t="shared" si="25"/>
        <v>0</v>
      </c>
      <c r="AQ43" s="3">
        <f t="shared" si="25"/>
        <v>0</v>
      </c>
      <c r="AR43" s="3">
        <f t="shared" si="22"/>
        <v>0</v>
      </c>
      <c r="AS43" s="3">
        <f t="shared" si="22"/>
        <v>0</v>
      </c>
      <c r="AT43" s="3">
        <f t="shared" si="20"/>
        <v>0</v>
      </c>
      <c r="AU43" s="3" t="s">
        <v>273</v>
      </c>
      <c r="AV43" s="5" t="s">
        <v>586</v>
      </c>
      <c r="AX43" s="5" t="s">
        <v>304</v>
      </c>
      <c r="AY43" s="3" t="s">
        <v>274</v>
      </c>
      <c r="AZ43" s="3" t="s">
        <v>144</v>
      </c>
      <c r="BA43" s="3" t="s">
        <v>44</v>
      </c>
      <c r="BB43" s="3">
        <f t="shared" si="30"/>
        <v>1</v>
      </c>
      <c r="BC43" s="3">
        <f t="shared" si="31"/>
        <v>1</v>
      </c>
      <c r="BD43" s="3">
        <f t="shared" si="32"/>
        <v>1</v>
      </c>
      <c r="BE43" s="3" t="s">
        <v>275</v>
      </c>
      <c r="BF43" s="3">
        <f t="shared" si="33"/>
        <v>1</v>
      </c>
      <c r="BG43">
        <f t="shared" si="34"/>
        <v>0</v>
      </c>
      <c r="BH43">
        <f t="shared" si="35"/>
        <v>1</v>
      </c>
      <c r="BI43">
        <f t="shared" si="36"/>
        <v>1</v>
      </c>
      <c r="BJ43">
        <f t="shared" si="37"/>
        <v>0</v>
      </c>
      <c r="BK43">
        <f t="shared" si="38"/>
        <v>0</v>
      </c>
      <c r="BL43">
        <f t="shared" si="39"/>
        <v>1</v>
      </c>
      <c r="BM43">
        <f t="shared" si="40"/>
        <v>0</v>
      </c>
      <c r="BN43">
        <f t="shared" si="41"/>
        <v>1</v>
      </c>
      <c r="BO43">
        <f t="shared" si="42"/>
        <v>5</v>
      </c>
      <c r="BP43" s="3" t="s">
        <v>46</v>
      </c>
    </row>
    <row r="44" spans="1:68" ht="12.75" x14ac:dyDescent="0.2">
      <c r="A44" s="2">
        <v>45235.859887071754</v>
      </c>
      <c r="B44" s="3" t="s">
        <v>252</v>
      </c>
      <c r="C44" s="3" t="s">
        <v>276</v>
      </c>
      <c r="D44" s="5" t="s">
        <v>534</v>
      </c>
      <c r="E44" s="3" t="s">
        <v>277</v>
      </c>
      <c r="F44" s="5" t="s">
        <v>527</v>
      </c>
      <c r="G44" s="3" t="s">
        <v>74</v>
      </c>
      <c r="H44" s="3"/>
      <c r="K44" t="str">
        <f t="shared" si="28"/>
        <v/>
      </c>
      <c r="M44" s="3" t="s">
        <v>278</v>
      </c>
      <c r="N44" s="6" t="str">
        <f t="shared" si="29"/>
        <v>Java,</v>
      </c>
      <c r="O44" s="3">
        <f t="shared" si="23"/>
        <v>0</v>
      </c>
      <c r="P44" s="3">
        <f t="shared" si="23"/>
        <v>1</v>
      </c>
      <c r="Q44" s="3">
        <f t="shared" si="23"/>
        <v>0</v>
      </c>
      <c r="R44" s="3">
        <f t="shared" si="43"/>
        <v>0</v>
      </c>
      <c r="S44" s="3">
        <f t="shared" si="43"/>
        <v>0</v>
      </c>
      <c r="T44" s="3">
        <f t="shared" si="43"/>
        <v>0</v>
      </c>
      <c r="U44" s="3">
        <f t="shared" si="43"/>
        <v>0</v>
      </c>
      <c r="V44" s="3">
        <f t="shared" si="43"/>
        <v>0</v>
      </c>
      <c r="W44" s="3">
        <f t="shared" si="43"/>
        <v>0</v>
      </c>
      <c r="X44" s="3">
        <f t="shared" si="43"/>
        <v>0</v>
      </c>
      <c r="Y44" s="3">
        <f t="shared" si="43"/>
        <v>0</v>
      </c>
      <c r="Z44" s="3">
        <f t="shared" si="43"/>
        <v>0</v>
      </c>
      <c r="AA44" s="3">
        <f t="shared" si="43"/>
        <v>0</v>
      </c>
      <c r="AB44" s="3">
        <f t="shared" si="43"/>
        <v>0</v>
      </c>
      <c r="AC44" s="3">
        <f t="shared" si="27"/>
        <v>0</v>
      </c>
      <c r="AD44" s="3">
        <f t="shared" si="27"/>
        <v>0</v>
      </c>
      <c r="AE44" s="3">
        <f t="shared" si="27"/>
        <v>0</v>
      </c>
      <c r="AF44" s="3">
        <f t="shared" si="27"/>
        <v>0</v>
      </c>
      <c r="AG44" s="3">
        <f t="shared" si="27"/>
        <v>0</v>
      </c>
      <c r="AH44" s="3">
        <f t="shared" si="27"/>
        <v>0</v>
      </c>
      <c r="AI44" s="3">
        <f t="shared" si="27"/>
        <v>0</v>
      </c>
      <c r="AJ44" s="3">
        <f t="shared" si="27"/>
        <v>0</v>
      </c>
      <c r="AK44" s="3">
        <f t="shared" si="27"/>
        <v>0</v>
      </c>
      <c r="AL44" s="3">
        <f t="shared" si="25"/>
        <v>0</v>
      </c>
      <c r="AM44" s="3">
        <f t="shared" si="25"/>
        <v>0</v>
      </c>
      <c r="AN44" s="3">
        <f t="shared" si="25"/>
        <v>0</v>
      </c>
      <c r="AO44" s="3">
        <f t="shared" si="25"/>
        <v>0</v>
      </c>
      <c r="AP44" s="3">
        <f t="shared" si="25"/>
        <v>0</v>
      </c>
      <c r="AQ44" s="3">
        <f t="shared" si="25"/>
        <v>0</v>
      </c>
      <c r="AR44" s="3">
        <f t="shared" si="22"/>
        <v>0</v>
      </c>
      <c r="AS44" s="3">
        <f t="shared" si="22"/>
        <v>0</v>
      </c>
      <c r="AT44" s="3">
        <f t="shared" si="20"/>
        <v>0</v>
      </c>
      <c r="AU44" s="3" t="s">
        <v>279</v>
      </c>
      <c r="AV44" s="5" t="s">
        <v>586</v>
      </c>
      <c r="AW44" s="3" t="s">
        <v>280</v>
      </c>
      <c r="AX44" s="5" t="s">
        <v>304</v>
      </c>
      <c r="AZ44" s="5" t="s">
        <v>304</v>
      </c>
      <c r="BB44" s="3">
        <f t="shared" si="30"/>
        <v>0</v>
      </c>
      <c r="BC44" s="3">
        <f t="shared" si="31"/>
        <v>0</v>
      </c>
      <c r="BD44" s="3">
        <f t="shared" si="32"/>
        <v>0</v>
      </c>
      <c r="BF44" s="3">
        <f t="shared" si="33"/>
        <v>0</v>
      </c>
      <c r="BG44">
        <f t="shared" si="34"/>
        <v>0</v>
      </c>
      <c r="BH44">
        <f t="shared" si="35"/>
        <v>0</v>
      </c>
      <c r="BI44">
        <f t="shared" si="36"/>
        <v>0</v>
      </c>
      <c r="BJ44">
        <f t="shared" si="37"/>
        <v>0</v>
      </c>
      <c r="BK44">
        <f t="shared" si="38"/>
        <v>0</v>
      </c>
      <c r="BL44">
        <f t="shared" si="39"/>
        <v>0</v>
      </c>
      <c r="BM44">
        <f t="shared" si="40"/>
        <v>0</v>
      </c>
      <c r="BN44">
        <f t="shared" si="41"/>
        <v>0</v>
      </c>
      <c r="BO44">
        <f t="shared" si="42"/>
        <v>0</v>
      </c>
    </row>
    <row r="45" spans="1:68" ht="25.5" hidden="1" x14ac:dyDescent="0.2">
      <c r="A45" s="2">
        <v>45235.893921435185</v>
      </c>
      <c r="B45" s="3" t="s">
        <v>47</v>
      </c>
      <c r="C45" s="3" t="s">
        <v>281</v>
      </c>
      <c r="D45" s="5" t="s">
        <v>533</v>
      </c>
      <c r="E45" s="3" t="s">
        <v>56</v>
      </c>
      <c r="F45" s="5" t="s">
        <v>93</v>
      </c>
      <c r="G45" s="3" t="s">
        <v>282</v>
      </c>
      <c r="H45" s="3" t="s">
        <v>540</v>
      </c>
      <c r="K45" t="str">
        <f t="shared" si="28"/>
        <v>já foi programador</v>
      </c>
      <c r="L45" s="3" t="s">
        <v>15</v>
      </c>
      <c r="M45" s="3" t="s">
        <v>283</v>
      </c>
      <c r="N45" s="6" t="str">
        <f t="shared" si="29"/>
        <v>JavaScript, SQL, Python, C++,</v>
      </c>
      <c r="O45" s="3">
        <f t="shared" si="23"/>
        <v>1</v>
      </c>
      <c r="P45" s="3">
        <f t="shared" si="23"/>
        <v>0</v>
      </c>
      <c r="Q45" s="3">
        <f t="shared" si="23"/>
        <v>1</v>
      </c>
      <c r="R45" s="3">
        <f t="shared" si="43"/>
        <v>0</v>
      </c>
      <c r="S45" s="3">
        <f t="shared" si="43"/>
        <v>0</v>
      </c>
      <c r="T45" s="3">
        <f t="shared" si="43"/>
        <v>0</v>
      </c>
      <c r="U45" s="3">
        <f t="shared" si="43"/>
        <v>1</v>
      </c>
      <c r="V45" s="3">
        <f t="shared" si="43"/>
        <v>0</v>
      </c>
      <c r="W45" s="3">
        <f t="shared" si="43"/>
        <v>0</v>
      </c>
      <c r="X45" s="3">
        <f t="shared" si="43"/>
        <v>0</v>
      </c>
      <c r="Y45" s="3">
        <f t="shared" si="43"/>
        <v>0</v>
      </c>
      <c r="Z45" s="3">
        <f t="shared" si="43"/>
        <v>1</v>
      </c>
      <c r="AA45" s="3">
        <f t="shared" si="43"/>
        <v>0</v>
      </c>
      <c r="AB45" s="3">
        <f t="shared" si="43"/>
        <v>0</v>
      </c>
      <c r="AC45" s="3">
        <f t="shared" si="27"/>
        <v>0</v>
      </c>
      <c r="AD45" s="3">
        <f t="shared" si="27"/>
        <v>0</v>
      </c>
      <c r="AE45" s="3">
        <f t="shared" si="27"/>
        <v>0</v>
      </c>
      <c r="AF45" s="3">
        <f t="shared" si="27"/>
        <v>0</v>
      </c>
      <c r="AG45" s="3">
        <f t="shared" si="27"/>
        <v>0</v>
      </c>
      <c r="AH45" s="3">
        <f t="shared" si="27"/>
        <v>0</v>
      </c>
      <c r="AI45" s="3">
        <f t="shared" si="27"/>
        <v>0</v>
      </c>
      <c r="AJ45" s="3">
        <f t="shared" si="27"/>
        <v>0</v>
      </c>
      <c r="AK45" s="3">
        <f t="shared" si="27"/>
        <v>0</v>
      </c>
      <c r="AL45" s="3">
        <f t="shared" si="25"/>
        <v>0</v>
      </c>
      <c r="AM45" s="3">
        <f t="shared" si="25"/>
        <v>0</v>
      </c>
      <c r="AN45" s="3">
        <f t="shared" si="25"/>
        <v>0</v>
      </c>
      <c r="AO45" s="3">
        <f t="shared" si="25"/>
        <v>0</v>
      </c>
      <c r="AP45" s="3">
        <f t="shared" si="25"/>
        <v>0</v>
      </c>
      <c r="AQ45" s="3">
        <f t="shared" si="25"/>
        <v>0</v>
      </c>
      <c r="AR45" s="3">
        <f t="shared" si="22"/>
        <v>0</v>
      </c>
      <c r="AS45" s="3">
        <f t="shared" si="22"/>
        <v>0</v>
      </c>
      <c r="AT45" s="3">
        <f t="shared" si="20"/>
        <v>0</v>
      </c>
      <c r="AU45" s="3" t="s">
        <v>284</v>
      </c>
      <c r="AV45" s="3" t="s">
        <v>585</v>
      </c>
      <c r="AX45" s="5" t="s">
        <v>304</v>
      </c>
      <c r="AY45" s="3" t="s">
        <v>285</v>
      </c>
      <c r="AZ45" s="3" t="s">
        <v>144</v>
      </c>
      <c r="BA45" s="3" t="s">
        <v>44</v>
      </c>
      <c r="BB45" s="3">
        <f t="shared" si="30"/>
        <v>1</v>
      </c>
      <c r="BC45" s="3">
        <f t="shared" si="31"/>
        <v>1</v>
      </c>
      <c r="BD45" s="3">
        <f t="shared" si="32"/>
        <v>1</v>
      </c>
      <c r="BE45" s="3" t="s">
        <v>286</v>
      </c>
      <c r="BF45" s="3">
        <f t="shared" si="33"/>
        <v>1</v>
      </c>
      <c r="BG45">
        <f t="shared" si="34"/>
        <v>1</v>
      </c>
      <c r="BH45">
        <f t="shared" si="35"/>
        <v>0</v>
      </c>
      <c r="BI45">
        <f t="shared" si="36"/>
        <v>1</v>
      </c>
      <c r="BJ45">
        <f t="shared" si="37"/>
        <v>0</v>
      </c>
      <c r="BK45">
        <f t="shared" si="38"/>
        <v>0</v>
      </c>
      <c r="BL45">
        <f t="shared" si="39"/>
        <v>0</v>
      </c>
      <c r="BM45">
        <f t="shared" si="40"/>
        <v>1</v>
      </c>
      <c r="BN45">
        <f t="shared" si="41"/>
        <v>0</v>
      </c>
      <c r="BO45">
        <f t="shared" si="42"/>
        <v>2</v>
      </c>
      <c r="BP45" s="3" t="s">
        <v>22</v>
      </c>
    </row>
    <row r="46" spans="1:68" ht="25.5" x14ac:dyDescent="0.2">
      <c r="A46" s="2">
        <v>45236.387808784726</v>
      </c>
      <c r="B46" s="3" t="s">
        <v>23</v>
      </c>
      <c r="C46" s="3" t="s">
        <v>98</v>
      </c>
      <c r="D46" s="5" t="s">
        <v>24</v>
      </c>
      <c r="E46" s="3" t="s">
        <v>287</v>
      </c>
      <c r="F46" s="5" t="s">
        <v>93</v>
      </c>
      <c r="G46" s="3" t="s">
        <v>288</v>
      </c>
      <c r="H46" s="3" t="s">
        <v>541</v>
      </c>
      <c r="K46" t="str">
        <f t="shared" si="28"/>
        <v/>
      </c>
      <c r="L46" s="3" t="s">
        <v>15</v>
      </c>
      <c r="M46" s="3" t="s">
        <v>289</v>
      </c>
      <c r="N46" s="6" t="str">
        <f t="shared" si="29"/>
        <v>JavaScript, SQL, Java, Python, C,</v>
      </c>
      <c r="O46" s="3">
        <f t="shared" si="23"/>
        <v>1</v>
      </c>
      <c r="P46" s="3">
        <f t="shared" si="23"/>
        <v>1</v>
      </c>
      <c r="Q46" s="3">
        <f t="shared" si="23"/>
        <v>1</v>
      </c>
      <c r="R46" s="3">
        <f t="shared" si="43"/>
        <v>0</v>
      </c>
      <c r="S46" s="3">
        <f t="shared" si="43"/>
        <v>0</v>
      </c>
      <c r="T46" s="3">
        <f t="shared" si="43"/>
        <v>0</v>
      </c>
      <c r="U46" s="3">
        <f t="shared" si="43"/>
        <v>1</v>
      </c>
      <c r="V46" s="3">
        <f t="shared" si="43"/>
        <v>1</v>
      </c>
      <c r="W46" s="3">
        <f t="shared" si="43"/>
        <v>0</v>
      </c>
      <c r="X46" s="3">
        <f t="shared" si="43"/>
        <v>0</v>
      </c>
      <c r="Y46" s="3">
        <f t="shared" si="43"/>
        <v>0</v>
      </c>
      <c r="Z46" s="3">
        <f t="shared" si="43"/>
        <v>0</v>
      </c>
      <c r="AA46" s="3">
        <f t="shared" si="43"/>
        <v>0</v>
      </c>
      <c r="AB46" s="3">
        <f t="shared" si="43"/>
        <v>0</v>
      </c>
      <c r="AC46" s="3">
        <f t="shared" si="27"/>
        <v>0</v>
      </c>
      <c r="AD46" s="3">
        <f t="shared" si="27"/>
        <v>0</v>
      </c>
      <c r="AE46" s="3">
        <f t="shared" si="27"/>
        <v>0</v>
      </c>
      <c r="AF46" s="3">
        <f t="shared" si="27"/>
        <v>0</v>
      </c>
      <c r="AG46" s="3">
        <f t="shared" si="27"/>
        <v>0</v>
      </c>
      <c r="AH46" s="3">
        <f t="shared" si="27"/>
        <v>0</v>
      </c>
      <c r="AI46" s="3">
        <f t="shared" si="27"/>
        <v>0</v>
      </c>
      <c r="AJ46" s="3">
        <f t="shared" si="27"/>
        <v>0</v>
      </c>
      <c r="AK46" s="3">
        <f t="shared" si="27"/>
        <v>0</v>
      </c>
      <c r="AL46" s="3">
        <f t="shared" si="25"/>
        <v>0</v>
      </c>
      <c r="AM46" s="3">
        <f t="shared" si="25"/>
        <v>0</v>
      </c>
      <c r="AN46" s="3">
        <f t="shared" si="25"/>
        <v>0</v>
      </c>
      <c r="AO46" s="3">
        <f t="shared" si="25"/>
        <v>0</v>
      </c>
      <c r="AP46" s="3">
        <f t="shared" si="25"/>
        <v>0</v>
      </c>
      <c r="AQ46" s="3">
        <f t="shared" si="25"/>
        <v>0</v>
      </c>
      <c r="AR46" s="3">
        <f t="shared" si="22"/>
        <v>0</v>
      </c>
      <c r="AS46" s="3">
        <f t="shared" si="22"/>
        <v>0</v>
      </c>
      <c r="AT46" s="3">
        <f t="shared" si="20"/>
        <v>0</v>
      </c>
      <c r="AV46" s="5" t="s">
        <v>586</v>
      </c>
      <c r="AX46" s="5" t="s">
        <v>304</v>
      </c>
      <c r="AZ46" s="5" t="s">
        <v>304</v>
      </c>
      <c r="BB46" s="3">
        <f t="shared" si="30"/>
        <v>0</v>
      </c>
      <c r="BC46" s="3">
        <f t="shared" si="31"/>
        <v>0</v>
      </c>
      <c r="BD46" s="3">
        <f t="shared" si="32"/>
        <v>0</v>
      </c>
      <c r="BF46" s="3">
        <f t="shared" si="33"/>
        <v>0</v>
      </c>
      <c r="BG46">
        <f t="shared" si="34"/>
        <v>0</v>
      </c>
      <c r="BH46">
        <f t="shared" si="35"/>
        <v>0</v>
      </c>
      <c r="BI46">
        <f t="shared" si="36"/>
        <v>0</v>
      </c>
      <c r="BJ46">
        <f t="shared" si="37"/>
        <v>0</v>
      </c>
      <c r="BK46">
        <f t="shared" si="38"/>
        <v>0</v>
      </c>
      <c r="BL46">
        <f t="shared" si="39"/>
        <v>0</v>
      </c>
      <c r="BM46">
        <f t="shared" si="40"/>
        <v>0</v>
      </c>
      <c r="BN46">
        <f t="shared" si="41"/>
        <v>0</v>
      </c>
      <c r="BO46">
        <f t="shared" si="42"/>
        <v>0</v>
      </c>
      <c r="BP46" s="3" t="s">
        <v>28</v>
      </c>
    </row>
    <row r="47" spans="1:68" ht="12.75" hidden="1" x14ac:dyDescent="0.2">
      <c r="A47" s="2">
        <v>45236.488320324075</v>
      </c>
      <c r="B47" s="3" t="s">
        <v>23</v>
      </c>
      <c r="C47" s="3" t="s">
        <v>195</v>
      </c>
      <c r="D47" s="3" t="s">
        <v>195</v>
      </c>
      <c r="E47" s="3" t="s">
        <v>63</v>
      </c>
      <c r="F47" s="5" t="s">
        <v>93</v>
      </c>
      <c r="G47" s="3" t="s">
        <v>290</v>
      </c>
      <c r="H47" s="3" t="s">
        <v>540</v>
      </c>
      <c r="K47" t="str">
        <f t="shared" si="28"/>
        <v>já foi programador</v>
      </c>
      <c r="L47" s="3" t="s">
        <v>100</v>
      </c>
      <c r="M47" s="3" t="s">
        <v>291</v>
      </c>
      <c r="N47" s="6" t="str">
        <f t="shared" si="29"/>
        <v>Java, Python, C,</v>
      </c>
      <c r="O47" s="3">
        <f t="shared" si="23"/>
        <v>0</v>
      </c>
      <c r="P47" s="3">
        <f t="shared" si="23"/>
        <v>1</v>
      </c>
      <c r="Q47" s="3">
        <f t="shared" si="23"/>
        <v>1</v>
      </c>
      <c r="R47" s="3">
        <f t="shared" si="43"/>
        <v>0</v>
      </c>
      <c r="S47" s="3">
        <f t="shared" si="43"/>
        <v>0</v>
      </c>
      <c r="T47" s="3">
        <f t="shared" si="43"/>
        <v>0</v>
      </c>
      <c r="U47" s="3">
        <f t="shared" si="43"/>
        <v>0</v>
      </c>
      <c r="V47" s="3">
        <f t="shared" si="43"/>
        <v>1</v>
      </c>
      <c r="W47" s="3">
        <f t="shared" si="43"/>
        <v>0</v>
      </c>
      <c r="X47" s="3">
        <f t="shared" si="43"/>
        <v>0</v>
      </c>
      <c r="Y47" s="3">
        <f t="shared" si="43"/>
        <v>0</v>
      </c>
      <c r="Z47" s="3">
        <f t="shared" si="43"/>
        <v>0</v>
      </c>
      <c r="AA47" s="3">
        <f t="shared" si="43"/>
        <v>0</v>
      </c>
      <c r="AB47" s="3">
        <f t="shared" si="43"/>
        <v>0</v>
      </c>
      <c r="AC47" s="3">
        <f t="shared" si="27"/>
        <v>0</v>
      </c>
      <c r="AD47" s="3">
        <f t="shared" si="27"/>
        <v>0</v>
      </c>
      <c r="AE47" s="3">
        <f t="shared" si="27"/>
        <v>0</v>
      </c>
      <c r="AF47" s="3">
        <f t="shared" si="27"/>
        <v>0</v>
      </c>
      <c r="AG47" s="3">
        <f t="shared" si="27"/>
        <v>0</v>
      </c>
      <c r="AH47" s="3">
        <f t="shared" si="27"/>
        <v>0</v>
      </c>
      <c r="AI47" s="3">
        <f t="shared" si="27"/>
        <v>0</v>
      </c>
      <c r="AJ47" s="3">
        <f t="shared" si="27"/>
        <v>0</v>
      </c>
      <c r="AK47" s="3">
        <f t="shared" si="27"/>
        <v>0</v>
      </c>
      <c r="AL47" s="3">
        <f t="shared" si="25"/>
        <v>0</v>
      </c>
      <c r="AM47" s="3">
        <f t="shared" si="25"/>
        <v>0</v>
      </c>
      <c r="AN47" s="3">
        <f t="shared" si="25"/>
        <v>0</v>
      </c>
      <c r="AO47" s="3">
        <f t="shared" si="25"/>
        <v>0</v>
      </c>
      <c r="AP47" s="3">
        <f t="shared" si="25"/>
        <v>0</v>
      </c>
      <c r="AQ47" s="3">
        <f t="shared" si="25"/>
        <v>0</v>
      </c>
      <c r="AR47" s="3">
        <f t="shared" si="22"/>
        <v>0</v>
      </c>
      <c r="AS47" s="3">
        <f t="shared" si="22"/>
        <v>0</v>
      </c>
      <c r="AT47" s="3">
        <f t="shared" si="20"/>
        <v>0</v>
      </c>
      <c r="AU47" s="3" t="s">
        <v>292</v>
      </c>
      <c r="AV47" s="5" t="s">
        <v>586</v>
      </c>
      <c r="AX47" s="5" t="s">
        <v>304</v>
      </c>
      <c r="AY47" s="3" t="s">
        <v>293</v>
      </c>
      <c r="AZ47" s="3" t="s">
        <v>144</v>
      </c>
      <c r="BA47" s="3" t="s">
        <v>37</v>
      </c>
      <c r="BB47" s="3">
        <f t="shared" si="30"/>
        <v>1</v>
      </c>
      <c r="BC47" s="3">
        <f t="shared" si="31"/>
        <v>1</v>
      </c>
      <c r="BD47" s="3">
        <f t="shared" si="32"/>
        <v>0</v>
      </c>
      <c r="BE47" s="3" t="s">
        <v>294</v>
      </c>
      <c r="BF47" s="3">
        <f t="shared" si="33"/>
        <v>1</v>
      </c>
      <c r="BG47">
        <f t="shared" si="34"/>
        <v>0</v>
      </c>
      <c r="BH47">
        <f t="shared" si="35"/>
        <v>1</v>
      </c>
      <c r="BI47">
        <f t="shared" si="36"/>
        <v>0</v>
      </c>
      <c r="BJ47">
        <f t="shared" si="37"/>
        <v>0</v>
      </c>
      <c r="BK47">
        <f t="shared" si="38"/>
        <v>0</v>
      </c>
      <c r="BL47">
        <f t="shared" si="39"/>
        <v>0</v>
      </c>
      <c r="BM47">
        <f t="shared" si="40"/>
        <v>0</v>
      </c>
      <c r="BN47">
        <f t="shared" si="41"/>
        <v>1</v>
      </c>
      <c r="BO47">
        <f t="shared" si="42"/>
        <v>3</v>
      </c>
      <c r="BP47" s="3" t="s">
        <v>28</v>
      </c>
    </row>
    <row r="48" spans="1:68" ht="25.5" hidden="1" x14ac:dyDescent="0.2">
      <c r="A48" s="2">
        <v>45236.505101724542</v>
      </c>
      <c r="B48" s="3" t="s">
        <v>47</v>
      </c>
      <c r="C48" s="3" t="s">
        <v>295</v>
      </c>
      <c r="D48" s="3" t="s">
        <v>295</v>
      </c>
      <c r="E48" s="3" t="s">
        <v>296</v>
      </c>
      <c r="F48" s="3" t="s">
        <v>147</v>
      </c>
      <c r="G48" s="3" t="s">
        <v>297</v>
      </c>
      <c r="H48" s="3" t="s">
        <v>540</v>
      </c>
      <c r="K48" t="str">
        <f t="shared" si="28"/>
        <v>já foi programador</v>
      </c>
      <c r="L48" s="3" t="s">
        <v>115</v>
      </c>
      <c r="M48" s="3" t="s">
        <v>298</v>
      </c>
      <c r="N48" s="6" t="str">
        <f t="shared" si="29"/>
        <v>JavaScript, SQL, Python, C#, Delphi,</v>
      </c>
      <c r="O48" s="3">
        <f t="shared" ref="O48:Q71" si="44">IF(ISNUMBER(SEARCH(O$1,$N48)),1,0)</f>
        <v>1</v>
      </c>
      <c r="P48" s="3">
        <f t="shared" si="44"/>
        <v>0</v>
      </c>
      <c r="Q48" s="3">
        <f t="shared" si="44"/>
        <v>1</v>
      </c>
      <c r="R48" s="3">
        <f t="shared" si="43"/>
        <v>1</v>
      </c>
      <c r="S48" s="3">
        <f t="shared" si="43"/>
        <v>0</v>
      </c>
      <c r="T48" s="3">
        <f t="shared" si="43"/>
        <v>0</v>
      </c>
      <c r="U48" s="3">
        <f t="shared" si="43"/>
        <v>1</v>
      </c>
      <c r="V48" s="3">
        <f t="shared" si="43"/>
        <v>0</v>
      </c>
      <c r="W48" s="3">
        <f t="shared" si="43"/>
        <v>0</v>
      </c>
      <c r="X48" s="3">
        <f t="shared" si="43"/>
        <v>0</v>
      </c>
      <c r="Y48" s="3">
        <f t="shared" si="43"/>
        <v>0</v>
      </c>
      <c r="Z48" s="3">
        <f t="shared" si="43"/>
        <v>0</v>
      </c>
      <c r="AA48" s="3">
        <f t="shared" si="43"/>
        <v>0</v>
      </c>
      <c r="AB48" s="3">
        <f t="shared" si="43"/>
        <v>0</v>
      </c>
      <c r="AC48" s="3">
        <f t="shared" si="27"/>
        <v>1</v>
      </c>
      <c r="AD48" s="3">
        <f t="shared" si="27"/>
        <v>0</v>
      </c>
      <c r="AE48" s="3">
        <f t="shared" si="27"/>
        <v>0</v>
      </c>
      <c r="AF48" s="3">
        <f t="shared" si="27"/>
        <v>0</v>
      </c>
      <c r="AG48" s="3">
        <f t="shared" si="27"/>
        <v>0</v>
      </c>
      <c r="AH48" s="3">
        <f t="shared" si="27"/>
        <v>0</v>
      </c>
      <c r="AI48" s="3">
        <f t="shared" si="27"/>
        <v>0</v>
      </c>
      <c r="AJ48" s="3">
        <f t="shared" si="27"/>
        <v>0</v>
      </c>
      <c r="AK48" s="3">
        <f t="shared" si="27"/>
        <v>0</v>
      </c>
      <c r="AL48" s="3">
        <f t="shared" si="25"/>
        <v>0</v>
      </c>
      <c r="AM48" s="3">
        <f t="shared" si="25"/>
        <v>0</v>
      </c>
      <c r="AN48" s="3">
        <f t="shared" si="25"/>
        <v>0</v>
      </c>
      <c r="AO48" s="3">
        <f t="shared" si="25"/>
        <v>0</v>
      </c>
      <c r="AP48" s="3">
        <f t="shared" si="25"/>
        <v>0</v>
      </c>
      <c r="AQ48" s="3">
        <f t="shared" si="25"/>
        <v>0</v>
      </c>
      <c r="AR48" s="3">
        <f t="shared" si="22"/>
        <v>0</v>
      </c>
      <c r="AS48" s="3">
        <f t="shared" si="22"/>
        <v>0</v>
      </c>
      <c r="AT48" s="3">
        <f t="shared" si="20"/>
        <v>0</v>
      </c>
      <c r="AU48" s="3" t="s">
        <v>299</v>
      </c>
      <c r="AV48" s="3" t="s">
        <v>585</v>
      </c>
      <c r="AX48" s="5" t="s">
        <v>304</v>
      </c>
      <c r="AY48" s="3" t="s">
        <v>300</v>
      </c>
      <c r="AZ48" s="3" t="s">
        <v>144</v>
      </c>
      <c r="BA48" s="3" t="s">
        <v>250</v>
      </c>
      <c r="BB48" s="3">
        <f t="shared" si="30"/>
        <v>0</v>
      </c>
      <c r="BC48" s="3">
        <f t="shared" si="31"/>
        <v>1</v>
      </c>
      <c r="BD48" s="3">
        <f t="shared" si="32"/>
        <v>1</v>
      </c>
      <c r="BE48" s="3" t="s">
        <v>301</v>
      </c>
      <c r="BF48" s="3">
        <f t="shared" si="33"/>
        <v>1</v>
      </c>
      <c r="BG48">
        <f t="shared" si="34"/>
        <v>0</v>
      </c>
      <c r="BH48">
        <f t="shared" si="35"/>
        <v>1</v>
      </c>
      <c r="BI48">
        <f t="shared" si="36"/>
        <v>1</v>
      </c>
      <c r="BJ48">
        <f t="shared" si="37"/>
        <v>0</v>
      </c>
      <c r="BK48">
        <f t="shared" si="38"/>
        <v>0</v>
      </c>
      <c r="BL48">
        <f t="shared" si="39"/>
        <v>0</v>
      </c>
      <c r="BM48">
        <f t="shared" si="40"/>
        <v>1</v>
      </c>
      <c r="BN48">
        <f t="shared" si="41"/>
        <v>0</v>
      </c>
      <c r="BO48">
        <f t="shared" si="42"/>
        <v>2</v>
      </c>
      <c r="BP48" s="3" t="s">
        <v>22</v>
      </c>
    </row>
    <row r="49" spans="1:68" ht="25.5" hidden="1" x14ac:dyDescent="0.2">
      <c r="A49" s="2">
        <v>45236.516244328704</v>
      </c>
      <c r="B49" s="3" t="s">
        <v>47</v>
      </c>
      <c r="C49" s="3" t="s">
        <v>302</v>
      </c>
      <c r="D49" s="5" t="s">
        <v>485</v>
      </c>
      <c r="E49" s="3" t="s">
        <v>303</v>
      </c>
      <c r="F49" s="5" t="s">
        <v>93</v>
      </c>
      <c r="G49" s="3" t="s">
        <v>304</v>
      </c>
      <c r="H49" s="3"/>
      <c r="I49" s="3" t="s">
        <v>305</v>
      </c>
      <c r="J49" s="3" t="s">
        <v>540</v>
      </c>
      <c r="K49" t="str">
        <f t="shared" si="28"/>
        <v>já foi programador</v>
      </c>
      <c r="L49" s="3" t="s">
        <v>15</v>
      </c>
      <c r="M49" s="3" t="s">
        <v>306</v>
      </c>
      <c r="N49" s="6" t="str">
        <f t="shared" si="29"/>
        <v>JavaScript, SQL, Java, Python, C#, C++, C,</v>
      </c>
      <c r="O49" s="3">
        <f t="shared" si="44"/>
        <v>1</v>
      </c>
      <c r="P49" s="3">
        <f t="shared" si="44"/>
        <v>1</v>
      </c>
      <c r="Q49" s="3">
        <f t="shared" si="44"/>
        <v>1</v>
      </c>
      <c r="R49" s="3">
        <f t="shared" si="43"/>
        <v>1</v>
      </c>
      <c r="S49" s="3">
        <f t="shared" si="43"/>
        <v>0</v>
      </c>
      <c r="T49" s="3">
        <f t="shared" si="43"/>
        <v>0</v>
      </c>
      <c r="U49" s="3">
        <f t="shared" si="43"/>
        <v>1</v>
      </c>
      <c r="V49" s="3">
        <f t="shared" si="43"/>
        <v>1</v>
      </c>
      <c r="W49" s="3">
        <f t="shared" si="43"/>
        <v>0</v>
      </c>
      <c r="X49" s="3">
        <f t="shared" si="43"/>
        <v>0</v>
      </c>
      <c r="Y49" s="3">
        <f t="shared" si="43"/>
        <v>0</v>
      </c>
      <c r="Z49" s="3">
        <f t="shared" si="43"/>
        <v>1</v>
      </c>
      <c r="AA49" s="3">
        <f t="shared" si="43"/>
        <v>0</v>
      </c>
      <c r="AB49" s="3">
        <f t="shared" si="43"/>
        <v>0</v>
      </c>
      <c r="AC49" s="3">
        <f t="shared" si="27"/>
        <v>0</v>
      </c>
      <c r="AD49" s="3">
        <f t="shared" si="27"/>
        <v>0</v>
      </c>
      <c r="AE49" s="3">
        <f t="shared" si="27"/>
        <v>0</v>
      </c>
      <c r="AF49" s="3">
        <f t="shared" si="27"/>
        <v>0</v>
      </c>
      <c r="AG49" s="3">
        <f t="shared" si="27"/>
        <v>0</v>
      </c>
      <c r="AH49" s="3">
        <f t="shared" si="27"/>
        <v>0</v>
      </c>
      <c r="AI49" s="3">
        <f t="shared" si="27"/>
        <v>0</v>
      </c>
      <c r="AJ49" s="3">
        <f t="shared" si="27"/>
        <v>0</v>
      </c>
      <c r="AK49" s="3">
        <f t="shared" si="27"/>
        <v>0</v>
      </c>
      <c r="AL49" s="3">
        <f t="shared" si="25"/>
        <v>0</v>
      </c>
      <c r="AM49" s="3">
        <f t="shared" si="25"/>
        <v>0</v>
      </c>
      <c r="AN49" s="3">
        <f t="shared" si="25"/>
        <v>0</v>
      </c>
      <c r="AO49" s="3">
        <f t="shared" si="25"/>
        <v>0</v>
      </c>
      <c r="AP49" s="3">
        <f t="shared" si="25"/>
        <v>0</v>
      </c>
      <c r="AQ49" s="3">
        <f t="shared" si="25"/>
        <v>0</v>
      </c>
      <c r="AR49" s="3">
        <f t="shared" si="22"/>
        <v>0</v>
      </c>
      <c r="AS49" s="3">
        <f t="shared" si="22"/>
        <v>0</v>
      </c>
      <c r="AT49" s="3">
        <f t="shared" si="20"/>
        <v>0</v>
      </c>
      <c r="AU49" s="3" t="s">
        <v>307</v>
      </c>
      <c r="AV49" s="3" t="s">
        <v>585</v>
      </c>
      <c r="AW49" s="3" t="s">
        <v>308</v>
      </c>
      <c r="AX49" s="3" t="s">
        <v>304</v>
      </c>
      <c r="AY49" s="3" t="s">
        <v>309</v>
      </c>
      <c r="AZ49" s="3" t="s">
        <v>144</v>
      </c>
      <c r="BA49" s="3" t="s">
        <v>20</v>
      </c>
      <c r="BB49" s="3">
        <f t="shared" si="30"/>
        <v>1</v>
      </c>
      <c r="BC49" s="3">
        <f t="shared" si="31"/>
        <v>0</v>
      </c>
      <c r="BD49" s="3">
        <f t="shared" si="32"/>
        <v>0</v>
      </c>
      <c r="BE49" s="3" t="s">
        <v>310</v>
      </c>
      <c r="BF49" s="3">
        <f t="shared" si="33"/>
        <v>1</v>
      </c>
      <c r="BG49">
        <f t="shared" si="34"/>
        <v>1</v>
      </c>
      <c r="BH49">
        <f t="shared" si="35"/>
        <v>1</v>
      </c>
      <c r="BI49">
        <f t="shared" si="36"/>
        <v>1</v>
      </c>
      <c r="BJ49">
        <f t="shared" si="37"/>
        <v>0</v>
      </c>
      <c r="BK49">
        <f t="shared" si="38"/>
        <v>1</v>
      </c>
      <c r="BL49">
        <f t="shared" si="39"/>
        <v>0</v>
      </c>
      <c r="BM49">
        <f t="shared" si="40"/>
        <v>0</v>
      </c>
      <c r="BN49">
        <f t="shared" si="41"/>
        <v>0</v>
      </c>
      <c r="BO49">
        <f t="shared" si="42"/>
        <v>5</v>
      </c>
      <c r="BP49" s="3" t="s">
        <v>46</v>
      </c>
    </row>
    <row r="50" spans="1:68" ht="25.5" hidden="1" x14ac:dyDescent="0.2">
      <c r="A50" s="2">
        <v>45236.575921574069</v>
      </c>
      <c r="B50" s="3" t="s">
        <v>47</v>
      </c>
      <c r="C50" s="3" t="s">
        <v>311</v>
      </c>
      <c r="D50" s="3" t="s">
        <v>311</v>
      </c>
      <c r="E50" s="3" t="s">
        <v>312</v>
      </c>
      <c r="F50" s="5" t="s">
        <v>93</v>
      </c>
      <c r="G50" s="3" t="s">
        <v>313</v>
      </c>
      <c r="H50" s="3" t="s">
        <v>540</v>
      </c>
      <c r="K50" t="str">
        <f t="shared" si="28"/>
        <v>já foi programador</v>
      </c>
      <c r="L50" s="3" t="s">
        <v>15</v>
      </c>
      <c r="M50" s="3" t="s">
        <v>314</v>
      </c>
      <c r="N50" s="6" t="str">
        <f t="shared" si="29"/>
        <v>JavaScript, SQL, Java, Python, C#, PHP,</v>
      </c>
      <c r="O50" s="3">
        <f t="shared" si="44"/>
        <v>1</v>
      </c>
      <c r="P50" s="3">
        <f t="shared" si="44"/>
        <v>1</v>
      </c>
      <c r="Q50" s="3">
        <f t="shared" si="44"/>
        <v>1</v>
      </c>
      <c r="R50" s="3">
        <f t="shared" si="43"/>
        <v>1</v>
      </c>
      <c r="S50" s="3">
        <f t="shared" si="43"/>
        <v>0</v>
      </c>
      <c r="T50" s="3">
        <f t="shared" si="43"/>
        <v>0</v>
      </c>
      <c r="U50" s="3">
        <f t="shared" si="43"/>
        <v>1</v>
      </c>
      <c r="V50" s="3">
        <f t="shared" si="43"/>
        <v>0</v>
      </c>
      <c r="W50" s="3">
        <f t="shared" si="43"/>
        <v>0</v>
      </c>
      <c r="X50" s="3">
        <f t="shared" si="43"/>
        <v>0</v>
      </c>
      <c r="Y50" s="3">
        <f t="shared" si="43"/>
        <v>0</v>
      </c>
      <c r="Z50" s="3">
        <f t="shared" si="43"/>
        <v>0</v>
      </c>
      <c r="AA50" s="3">
        <f t="shared" si="43"/>
        <v>1</v>
      </c>
      <c r="AB50" s="3">
        <f t="shared" si="43"/>
        <v>0</v>
      </c>
      <c r="AC50" s="3">
        <f t="shared" si="27"/>
        <v>0</v>
      </c>
      <c r="AD50" s="3">
        <f t="shared" si="27"/>
        <v>0</v>
      </c>
      <c r="AE50" s="3">
        <f t="shared" si="27"/>
        <v>0</v>
      </c>
      <c r="AF50" s="3">
        <f t="shared" si="27"/>
        <v>0</v>
      </c>
      <c r="AG50" s="3">
        <f t="shared" si="27"/>
        <v>0</v>
      </c>
      <c r="AH50" s="3">
        <f t="shared" si="27"/>
        <v>0</v>
      </c>
      <c r="AI50" s="3">
        <f t="shared" si="27"/>
        <v>0</v>
      </c>
      <c r="AJ50" s="3">
        <f t="shared" si="27"/>
        <v>0</v>
      </c>
      <c r="AK50" s="3">
        <f t="shared" si="27"/>
        <v>0</v>
      </c>
      <c r="AL50" s="3">
        <f t="shared" si="25"/>
        <v>0</v>
      </c>
      <c r="AM50" s="3">
        <f t="shared" si="25"/>
        <v>0</v>
      </c>
      <c r="AN50" s="3">
        <f t="shared" si="25"/>
        <v>0</v>
      </c>
      <c r="AO50" s="3">
        <f t="shared" si="25"/>
        <v>0</v>
      </c>
      <c r="AP50" s="3">
        <f t="shared" si="25"/>
        <v>0</v>
      </c>
      <c r="AQ50" s="3">
        <f t="shared" si="25"/>
        <v>0</v>
      </c>
      <c r="AR50" s="3">
        <f t="shared" si="22"/>
        <v>0</v>
      </c>
      <c r="AS50" s="3">
        <f t="shared" si="22"/>
        <v>0</v>
      </c>
      <c r="AT50" s="3">
        <f t="shared" ref="AT50:AT80" si="45">IF(ISNUMBER(SEARCH(AT$1,$N50)),1,0)</f>
        <v>0</v>
      </c>
      <c r="AU50" s="3" t="s">
        <v>315</v>
      </c>
      <c r="AV50" s="3" t="s">
        <v>585</v>
      </c>
      <c r="AW50" s="3" t="s">
        <v>316</v>
      </c>
      <c r="AX50" s="3" t="s">
        <v>144</v>
      </c>
      <c r="AY50" s="3" t="s">
        <v>317</v>
      </c>
      <c r="AZ50" s="3" t="s">
        <v>144</v>
      </c>
      <c r="BA50" s="3" t="s">
        <v>241</v>
      </c>
      <c r="BB50" s="3">
        <f t="shared" si="30"/>
        <v>1</v>
      </c>
      <c r="BC50" s="3">
        <f t="shared" si="31"/>
        <v>0</v>
      </c>
      <c r="BD50" s="3">
        <f t="shared" si="32"/>
        <v>1</v>
      </c>
      <c r="BE50" s="3" t="s">
        <v>21</v>
      </c>
      <c r="BF50" s="3">
        <f t="shared" si="33"/>
        <v>1</v>
      </c>
      <c r="BG50">
        <f t="shared" si="34"/>
        <v>0</v>
      </c>
      <c r="BH50">
        <f t="shared" si="35"/>
        <v>0</v>
      </c>
      <c r="BI50">
        <f t="shared" si="36"/>
        <v>0</v>
      </c>
      <c r="BJ50">
        <f t="shared" si="37"/>
        <v>0</v>
      </c>
      <c r="BK50">
        <f t="shared" si="38"/>
        <v>0</v>
      </c>
      <c r="BL50">
        <f t="shared" si="39"/>
        <v>0</v>
      </c>
      <c r="BM50">
        <f t="shared" si="40"/>
        <v>0</v>
      </c>
      <c r="BN50">
        <f t="shared" si="41"/>
        <v>0</v>
      </c>
      <c r="BO50">
        <f t="shared" si="42"/>
        <v>1</v>
      </c>
      <c r="BP50" s="3" t="s">
        <v>22</v>
      </c>
    </row>
    <row r="51" spans="1:68" ht="25.5" hidden="1" x14ac:dyDescent="0.2">
      <c r="A51" s="2">
        <v>45236.807774328699</v>
      </c>
      <c r="B51" s="3" t="s">
        <v>47</v>
      </c>
      <c r="C51" s="3" t="s">
        <v>318</v>
      </c>
      <c r="D51" s="3" t="s">
        <v>318</v>
      </c>
      <c r="E51" s="3" t="s">
        <v>319</v>
      </c>
      <c r="F51" s="5" t="s">
        <v>93</v>
      </c>
      <c r="G51" s="3" t="s">
        <v>320</v>
      </c>
      <c r="H51" s="3" t="s">
        <v>540</v>
      </c>
      <c r="I51" s="3" t="s">
        <v>321</v>
      </c>
      <c r="J51" s="3"/>
      <c r="K51" t="str">
        <f t="shared" si="28"/>
        <v>já foi programador</v>
      </c>
      <c r="L51" s="3" t="s">
        <v>15</v>
      </c>
      <c r="M51" s="3" t="s">
        <v>161</v>
      </c>
      <c r="N51" s="6" t="str">
        <f t="shared" si="29"/>
        <v>JavaScript, SQL, Java, Python, C++, C,</v>
      </c>
      <c r="O51" s="3">
        <f t="shared" si="44"/>
        <v>1</v>
      </c>
      <c r="P51" s="3">
        <f t="shared" si="44"/>
        <v>1</v>
      </c>
      <c r="Q51" s="3">
        <f t="shared" si="44"/>
        <v>1</v>
      </c>
      <c r="R51" s="3">
        <f t="shared" si="43"/>
        <v>0</v>
      </c>
      <c r="S51" s="3">
        <f t="shared" si="43"/>
        <v>0</v>
      </c>
      <c r="T51" s="3">
        <f t="shared" si="43"/>
        <v>0</v>
      </c>
      <c r="U51" s="3">
        <f t="shared" si="43"/>
        <v>1</v>
      </c>
      <c r="V51" s="3">
        <f t="shared" si="43"/>
        <v>1</v>
      </c>
      <c r="W51" s="3">
        <f t="shared" si="43"/>
        <v>0</v>
      </c>
      <c r="X51" s="3">
        <f t="shared" si="43"/>
        <v>0</v>
      </c>
      <c r="Y51" s="3">
        <f t="shared" si="43"/>
        <v>0</v>
      </c>
      <c r="Z51" s="3">
        <f t="shared" si="43"/>
        <v>1</v>
      </c>
      <c r="AA51" s="3">
        <f t="shared" si="43"/>
        <v>0</v>
      </c>
      <c r="AB51" s="3">
        <f t="shared" si="43"/>
        <v>0</v>
      </c>
      <c r="AC51" s="3">
        <f t="shared" si="27"/>
        <v>0</v>
      </c>
      <c r="AD51" s="3">
        <f t="shared" si="27"/>
        <v>0</v>
      </c>
      <c r="AE51" s="3">
        <f t="shared" si="27"/>
        <v>0</v>
      </c>
      <c r="AF51" s="3">
        <f t="shared" si="27"/>
        <v>0</v>
      </c>
      <c r="AG51" s="3">
        <f t="shared" si="27"/>
        <v>0</v>
      </c>
      <c r="AH51" s="3">
        <f t="shared" si="27"/>
        <v>0</v>
      </c>
      <c r="AI51" s="3">
        <f t="shared" si="27"/>
        <v>0</v>
      </c>
      <c r="AJ51" s="3">
        <f t="shared" si="27"/>
        <v>0</v>
      </c>
      <c r="AK51" s="3">
        <f t="shared" si="27"/>
        <v>0</v>
      </c>
      <c r="AL51" s="3">
        <f t="shared" si="25"/>
        <v>0</v>
      </c>
      <c r="AM51" s="3">
        <f t="shared" si="25"/>
        <v>0</v>
      </c>
      <c r="AN51" s="3">
        <f t="shared" si="25"/>
        <v>0</v>
      </c>
      <c r="AO51" s="3">
        <f t="shared" si="25"/>
        <v>0</v>
      </c>
      <c r="AP51" s="3">
        <f t="shared" si="25"/>
        <v>0</v>
      </c>
      <c r="AQ51" s="3">
        <f t="shared" si="25"/>
        <v>0</v>
      </c>
      <c r="AR51" s="3">
        <f t="shared" si="25"/>
        <v>0</v>
      </c>
      <c r="AS51" s="3">
        <f t="shared" si="25"/>
        <v>0</v>
      </c>
      <c r="AT51" s="3">
        <f t="shared" si="45"/>
        <v>0</v>
      </c>
      <c r="AU51" s="3" t="s">
        <v>322</v>
      </c>
      <c r="AV51" s="3" t="s">
        <v>585</v>
      </c>
      <c r="AW51" s="3" t="s">
        <v>323</v>
      </c>
      <c r="AX51" s="3" t="s">
        <v>144</v>
      </c>
      <c r="AZ51" s="5" t="s">
        <v>304</v>
      </c>
      <c r="BA51" s="3" t="s">
        <v>44</v>
      </c>
      <c r="BB51" s="3">
        <f t="shared" si="30"/>
        <v>1</v>
      </c>
      <c r="BC51" s="3">
        <f t="shared" si="31"/>
        <v>1</v>
      </c>
      <c r="BD51" s="3">
        <f t="shared" si="32"/>
        <v>1</v>
      </c>
      <c r="BE51" s="3" t="s">
        <v>324</v>
      </c>
      <c r="BF51" s="3">
        <f t="shared" si="33"/>
        <v>1</v>
      </c>
      <c r="BG51">
        <f t="shared" si="34"/>
        <v>1</v>
      </c>
      <c r="BH51">
        <f t="shared" si="35"/>
        <v>0</v>
      </c>
      <c r="BI51">
        <f t="shared" si="36"/>
        <v>1</v>
      </c>
      <c r="BJ51">
        <f t="shared" si="37"/>
        <v>0</v>
      </c>
      <c r="BK51">
        <f t="shared" si="38"/>
        <v>1</v>
      </c>
      <c r="BL51">
        <f t="shared" si="39"/>
        <v>1</v>
      </c>
      <c r="BM51">
        <f t="shared" si="40"/>
        <v>0</v>
      </c>
      <c r="BN51">
        <f t="shared" si="41"/>
        <v>0</v>
      </c>
      <c r="BO51">
        <f t="shared" si="42"/>
        <v>5</v>
      </c>
      <c r="BP51" s="3" t="s">
        <v>22</v>
      </c>
    </row>
    <row r="52" spans="1:68" ht="38.25" hidden="1" x14ac:dyDescent="0.2">
      <c r="A52" s="2">
        <v>45237.300669444448</v>
      </c>
      <c r="B52" s="3" t="s">
        <v>23</v>
      </c>
      <c r="C52" s="3" t="s">
        <v>325</v>
      </c>
      <c r="D52" s="3" t="s">
        <v>325</v>
      </c>
      <c r="E52" s="3" t="s">
        <v>326</v>
      </c>
      <c r="F52" s="3" t="s">
        <v>326</v>
      </c>
      <c r="G52" s="3" t="s">
        <v>327</v>
      </c>
      <c r="H52" s="3" t="s">
        <v>545</v>
      </c>
      <c r="K52" t="str">
        <f t="shared" si="28"/>
        <v/>
      </c>
      <c r="L52" s="3" t="s">
        <v>49</v>
      </c>
      <c r="M52" s="3" t="s">
        <v>328</v>
      </c>
      <c r="N52" s="6" t="str">
        <f t="shared" si="29"/>
        <v>JavaScript, SQL, Java, C#, PHP, C++, C, ASP, VB, Pascal,</v>
      </c>
      <c r="O52" s="3">
        <f t="shared" si="44"/>
        <v>1</v>
      </c>
      <c r="P52" s="3">
        <f t="shared" si="44"/>
        <v>1</v>
      </c>
      <c r="Q52" s="3">
        <f t="shared" si="44"/>
        <v>0</v>
      </c>
      <c r="R52" s="3">
        <f t="shared" ref="R52:AB61" si="46">IF(ISNUMBER(SEARCH(R$1,$N52)),1,0)</f>
        <v>1</v>
      </c>
      <c r="S52" s="3">
        <f t="shared" si="46"/>
        <v>0</v>
      </c>
      <c r="T52" s="3">
        <f t="shared" si="46"/>
        <v>0</v>
      </c>
      <c r="U52" s="3">
        <f t="shared" si="46"/>
        <v>1</v>
      </c>
      <c r="V52" s="3">
        <f t="shared" si="46"/>
        <v>1</v>
      </c>
      <c r="W52" s="3">
        <f t="shared" si="46"/>
        <v>1</v>
      </c>
      <c r="X52" s="3">
        <f t="shared" si="46"/>
        <v>1</v>
      </c>
      <c r="Y52" s="3">
        <f t="shared" si="46"/>
        <v>0</v>
      </c>
      <c r="Z52" s="3">
        <f t="shared" si="46"/>
        <v>1</v>
      </c>
      <c r="AA52" s="3">
        <f t="shared" si="46"/>
        <v>1</v>
      </c>
      <c r="AB52" s="3">
        <f t="shared" si="46"/>
        <v>0</v>
      </c>
      <c r="AC52" s="3">
        <f t="shared" si="27"/>
        <v>0</v>
      </c>
      <c r="AD52" s="3">
        <f t="shared" si="27"/>
        <v>0</v>
      </c>
      <c r="AE52" s="3">
        <f t="shared" si="27"/>
        <v>0</v>
      </c>
      <c r="AF52" s="3">
        <f t="shared" si="27"/>
        <v>0</v>
      </c>
      <c r="AG52" s="3">
        <f t="shared" si="27"/>
        <v>0</v>
      </c>
      <c r="AH52" s="3">
        <f t="shared" si="27"/>
        <v>0</v>
      </c>
      <c r="AI52" s="3">
        <f t="shared" si="27"/>
        <v>0</v>
      </c>
      <c r="AJ52" s="3">
        <f t="shared" si="27"/>
        <v>0</v>
      </c>
      <c r="AK52" s="3">
        <f t="shared" si="27"/>
        <v>1</v>
      </c>
      <c r="AL52" s="3">
        <f t="shared" si="25"/>
        <v>0</v>
      </c>
      <c r="AM52" s="3">
        <f t="shared" si="25"/>
        <v>0</v>
      </c>
      <c r="AN52" s="3">
        <f t="shared" si="25"/>
        <v>0</v>
      </c>
      <c r="AO52" s="3">
        <f t="shared" si="25"/>
        <v>0</v>
      </c>
      <c r="AP52" s="3">
        <f t="shared" si="25"/>
        <v>0</v>
      </c>
      <c r="AQ52" s="3">
        <f t="shared" si="25"/>
        <v>0</v>
      </c>
      <c r="AR52" s="3">
        <f t="shared" si="25"/>
        <v>0</v>
      </c>
      <c r="AS52" s="3">
        <f t="shared" si="25"/>
        <v>0</v>
      </c>
      <c r="AT52" s="3">
        <f t="shared" si="45"/>
        <v>0</v>
      </c>
      <c r="AV52" s="5" t="s">
        <v>586</v>
      </c>
      <c r="AW52" s="3" t="s">
        <v>329</v>
      </c>
      <c r="AX52" s="3" t="s">
        <v>304</v>
      </c>
      <c r="AY52" s="3" t="s">
        <v>330</v>
      </c>
      <c r="AZ52" s="3" t="s">
        <v>304</v>
      </c>
      <c r="BA52" s="3" t="s">
        <v>44</v>
      </c>
      <c r="BB52" s="3">
        <f t="shared" si="30"/>
        <v>1</v>
      </c>
      <c r="BC52" s="3">
        <f t="shared" si="31"/>
        <v>1</v>
      </c>
      <c r="BD52" s="3">
        <f t="shared" si="32"/>
        <v>1</v>
      </c>
      <c r="BE52" s="3" t="s">
        <v>331</v>
      </c>
      <c r="BF52" s="3">
        <f t="shared" si="33"/>
        <v>1</v>
      </c>
      <c r="BG52">
        <f t="shared" si="34"/>
        <v>1</v>
      </c>
      <c r="BH52">
        <f t="shared" si="35"/>
        <v>1</v>
      </c>
      <c r="BI52">
        <f t="shared" si="36"/>
        <v>1</v>
      </c>
      <c r="BJ52">
        <f t="shared" si="37"/>
        <v>0</v>
      </c>
      <c r="BK52">
        <f t="shared" si="38"/>
        <v>0</v>
      </c>
      <c r="BL52">
        <f t="shared" si="39"/>
        <v>1</v>
      </c>
      <c r="BM52">
        <f t="shared" si="40"/>
        <v>1</v>
      </c>
      <c r="BN52">
        <f t="shared" si="41"/>
        <v>1</v>
      </c>
      <c r="BO52">
        <f t="shared" si="42"/>
        <v>5</v>
      </c>
      <c r="BP52" s="3" t="s">
        <v>22</v>
      </c>
    </row>
    <row r="53" spans="1:68" ht="25.5" hidden="1" x14ac:dyDescent="0.2">
      <c r="A53" s="2">
        <v>45237.322212291663</v>
      </c>
      <c r="B53" s="3" t="s">
        <v>23</v>
      </c>
      <c r="C53" s="3" t="s">
        <v>195</v>
      </c>
      <c r="D53" s="3" t="s">
        <v>195</v>
      </c>
      <c r="E53" s="3" t="s">
        <v>93</v>
      </c>
      <c r="F53" s="5" t="s">
        <v>93</v>
      </c>
      <c r="G53" s="3" t="s">
        <v>332</v>
      </c>
      <c r="H53" s="3" t="s">
        <v>540</v>
      </c>
      <c r="K53" t="str">
        <f t="shared" si="28"/>
        <v>já foi programador</v>
      </c>
      <c r="L53" s="3" t="s">
        <v>15</v>
      </c>
      <c r="M53" s="3" t="s">
        <v>209</v>
      </c>
      <c r="N53" s="6" t="str">
        <f t="shared" si="29"/>
        <v>JavaScript, SQL, Java, Python,</v>
      </c>
      <c r="O53" s="3">
        <f t="shared" si="44"/>
        <v>1</v>
      </c>
      <c r="P53" s="3">
        <f t="shared" si="44"/>
        <v>1</v>
      </c>
      <c r="Q53" s="3">
        <f t="shared" si="44"/>
        <v>1</v>
      </c>
      <c r="R53" s="3">
        <f t="shared" si="46"/>
        <v>0</v>
      </c>
      <c r="S53" s="3">
        <f t="shared" si="46"/>
        <v>0</v>
      </c>
      <c r="T53" s="3">
        <f t="shared" si="46"/>
        <v>0</v>
      </c>
      <c r="U53" s="3">
        <f t="shared" si="46"/>
        <v>1</v>
      </c>
      <c r="V53" s="3">
        <f t="shared" si="46"/>
        <v>0</v>
      </c>
      <c r="W53" s="3">
        <f t="shared" si="46"/>
        <v>0</v>
      </c>
      <c r="X53" s="3">
        <f t="shared" si="46"/>
        <v>0</v>
      </c>
      <c r="Y53" s="3">
        <f t="shared" si="46"/>
        <v>0</v>
      </c>
      <c r="Z53" s="3">
        <f t="shared" si="46"/>
        <v>0</v>
      </c>
      <c r="AA53" s="3">
        <f t="shared" si="46"/>
        <v>0</v>
      </c>
      <c r="AB53" s="3">
        <f t="shared" si="46"/>
        <v>0</v>
      </c>
      <c r="AC53" s="3">
        <f t="shared" si="27"/>
        <v>0</v>
      </c>
      <c r="AD53" s="3">
        <f t="shared" si="27"/>
        <v>0</v>
      </c>
      <c r="AE53" s="3">
        <f t="shared" si="27"/>
        <v>0</v>
      </c>
      <c r="AF53" s="3">
        <f t="shared" si="27"/>
        <v>0</v>
      </c>
      <c r="AG53" s="3">
        <f t="shared" si="27"/>
        <v>0</v>
      </c>
      <c r="AH53" s="3">
        <f t="shared" si="27"/>
        <v>0</v>
      </c>
      <c r="AI53" s="3">
        <f t="shared" si="27"/>
        <v>0</v>
      </c>
      <c r="AJ53" s="3">
        <f t="shared" si="27"/>
        <v>0</v>
      </c>
      <c r="AK53" s="3">
        <f t="shared" si="27"/>
        <v>0</v>
      </c>
      <c r="AL53" s="3">
        <f t="shared" si="25"/>
        <v>0</v>
      </c>
      <c r="AM53" s="3">
        <f t="shared" si="25"/>
        <v>0</v>
      </c>
      <c r="AN53" s="3">
        <f t="shared" si="25"/>
        <v>0</v>
      </c>
      <c r="AO53" s="3">
        <f t="shared" si="25"/>
        <v>0</v>
      </c>
      <c r="AP53" s="3">
        <f t="shared" si="25"/>
        <v>0</v>
      </c>
      <c r="AQ53" s="3">
        <f t="shared" si="25"/>
        <v>0</v>
      </c>
      <c r="AR53" s="3">
        <f t="shared" si="25"/>
        <v>0</v>
      </c>
      <c r="AS53" s="3">
        <f t="shared" si="25"/>
        <v>0</v>
      </c>
      <c r="AT53" s="3">
        <f t="shared" si="45"/>
        <v>0</v>
      </c>
      <c r="AU53" s="3" t="s">
        <v>333</v>
      </c>
      <c r="AV53" s="5" t="s">
        <v>586</v>
      </c>
      <c r="AW53" s="3" t="s">
        <v>334</v>
      </c>
      <c r="AX53" s="3" t="s">
        <v>304</v>
      </c>
      <c r="AY53" s="3" t="s">
        <v>335</v>
      </c>
      <c r="AZ53" s="3" t="s">
        <v>304</v>
      </c>
      <c r="BA53" s="3" t="s">
        <v>37</v>
      </c>
      <c r="BB53" s="3">
        <f t="shared" si="30"/>
        <v>1</v>
      </c>
      <c r="BC53" s="3">
        <f t="shared" si="31"/>
        <v>1</v>
      </c>
      <c r="BD53" s="3">
        <f t="shared" si="32"/>
        <v>0</v>
      </c>
      <c r="BE53" s="3" t="s">
        <v>336</v>
      </c>
      <c r="BF53" s="3">
        <f t="shared" si="33"/>
        <v>1</v>
      </c>
      <c r="BG53">
        <f t="shared" si="34"/>
        <v>0</v>
      </c>
      <c r="BH53">
        <f t="shared" si="35"/>
        <v>1</v>
      </c>
      <c r="BI53">
        <f t="shared" si="36"/>
        <v>1</v>
      </c>
      <c r="BJ53">
        <f t="shared" si="37"/>
        <v>0</v>
      </c>
      <c r="BK53">
        <f t="shared" si="38"/>
        <v>0</v>
      </c>
      <c r="BL53">
        <f t="shared" si="39"/>
        <v>0</v>
      </c>
      <c r="BM53">
        <f t="shared" si="40"/>
        <v>0</v>
      </c>
      <c r="BN53">
        <f t="shared" si="41"/>
        <v>0</v>
      </c>
      <c r="BO53">
        <f t="shared" si="42"/>
        <v>3</v>
      </c>
      <c r="BP53" s="3" t="s">
        <v>22</v>
      </c>
    </row>
    <row r="54" spans="1:68" ht="25.5" hidden="1" x14ac:dyDescent="0.2">
      <c r="A54" s="2">
        <v>45237.338841527773</v>
      </c>
      <c r="B54" s="3" t="s">
        <v>86</v>
      </c>
      <c r="C54" s="3" t="s">
        <v>87</v>
      </c>
      <c r="D54" s="5" t="s">
        <v>530</v>
      </c>
      <c r="E54" s="3" t="s">
        <v>337</v>
      </c>
      <c r="F54" s="5" t="s">
        <v>166</v>
      </c>
      <c r="G54" s="3" t="s">
        <v>338</v>
      </c>
      <c r="H54" s="3" t="s">
        <v>550</v>
      </c>
      <c r="K54" t="str">
        <f t="shared" si="28"/>
        <v/>
      </c>
      <c r="L54" s="3" t="s">
        <v>15</v>
      </c>
      <c r="M54" s="3" t="s">
        <v>209</v>
      </c>
      <c r="N54" s="6" t="str">
        <f t="shared" si="29"/>
        <v>JavaScript, SQL, Java, Python,</v>
      </c>
      <c r="O54" s="3">
        <f t="shared" si="44"/>
        <v>1</v>
      </c>
      <c r="P54" s="3">
        <f t="shared" si="44"/>
        <v>1</v>
      </c>
      <c r="Q54" s="3">
        <f t="shared" si="44"/>
        <v>1</v>
      </c>
      <c r="R54" s="3">
        <f t="shared" si="46"/>
        <v>0</v>
      </c>
      <c r="S54" s="3">
        <f t="shared" si="46"/>
        <v>0</v>
      </c>
      <c r="T54" s="3">
        <f t="shared" si="46"/>
        <v>0</v>
      </c>
      <c r="U54" s="3">
        <f t="shared" si="46"/>
        <v>1</v>
      </c>
      <c r="V54" s="3">
        <f t="shared" si="46"/>
        <v>0</v>
      </c>
      <c r="W54" s="3">
        <f t="shared" si="46"/>
        <v>0</v>
      </c>
      <c r="X54" s="3">
        <f t="shared" si="46"/>
        <v>0</v>
      </c>
      <c r="Y54" s="3">
        <f t="shared" si="46"/>
        <v>0</v>
      </c>
      <c r="Z54" s="3">
        <f t="shared" si="46"/>
        <v>0</v>
      </c>
      <c r="AA54" s="3">
        <f t="shared" si="46"/>
        <v>0</v>
      </c>
      <c r="AB54" s="3">
        <f t="shared" si="46"/>
        <v>0</v>
      </c>
      <c r="AC54" s="3">
        <f t="shared" si="27"/>
        <v>0</v>
      </c>
      <c r="AD54" s="3">
        <f t="shared" si="27"/>
        <v>0</v>
      </c>
      <c r="AE54" s="3">
        <f t="shared" si="27"/>
        <v>0</v>
      </c>
      <c r="AF54" s="3">
        <f t="shared" si="27"/>
        <v>0</v>
      </c>
      <c r="AG54" s="3">
        <f t="shared" si="27"/>
        <v>0</v>
      </c>
      <c r="AH54" s="3">
        <f t="shared" si="27"/>
        <v>0</v>
      </c>
      <c r="AI54" s="3">
        <f t="shared" si="27"/>
        <v>0</v>
      </c>
      <c r="AJ54" s="3">
        <f t="shared" si="27"/>
        <v>0</v>
      </c>
      <c r="AK54" s="3">
        <f t="shared" si="27"/>
        <v>0</v>
      </c>
      <c r="AL54" s="3">
        <f t="shared" si="25"/>
        <v>0</v>
      </c>
      <c r="AM54" s="3">
        <f t="shared" si="25"/>
        <v>0</v>
      </c>
      <c r="AN54" s="3">
        <f t="shared" si="25"/>
        <v>0</v>
      </c>
      <c r="AO54" s="3">
        <f t="shared" si="25"/>
        <v>0</v>
      </c>
      <c r="AP54" s="3">
        <f t="shared" si="25"/>
        <v>0</v>
      </c>
      <c r="AQ54" s="3">
        <f t="shared" si="25"/>
        <v>0</v>
      </c>
      <c r="AR54" s="3">
        <f t="shared" si="25"/>
        <v>0</v>
      </c>
      <c r="AS54" s="3">
        <f t="shared" si="25"/>
        <v>0</v>
      </c>
      <c r="AT54" s="3">
        <f t="shared" si="45"/>
        <v>0</v>
      </c>
      <c r="AU54" s="3" t="s">
        <v>339</v>
      </c>
      <c r="AV54" s="3" t="s">
        <v>585</v>
      </c>
      <c r="AW54" s="3" t="s">
        <v>339</v>
      </c>
      <c r="AX54" s="3" t="s">
        <v>144</v>
      </c>
      <c r="AY54" s="3" t="s">
        <v>340</v>
      </c>
      <c r="AZ54" s="3" t="s">
        <v>144</v>
      </c>
      <c r="BA54" s="3" t="s">
        <v>44</v>
      </c>
      <c r="BB54" s="3">
        <f t="shared" si="30"/>
        <v>1</v>
      </c>
      <c r="BC54" s="3">
        <f t="shared" si="31"/>
        <v>1</v>
      </c>
      <c r="BD54" s="3">
        <f t="shared" si="32"/>
        <v>1</v>
      </c>
      <c r="BE54" s="3" t="s">
        <v>341</v>
      </c>
      <c r="BF54" s="3">
        <f t="shared" si="33"/>
        <v>1</v>
      </c>
      <c r="BG54">
        <f t="shared" si="34"/>
        <v>1</v>
      </c>
      <c r="BH54">
        <f t="shared" si="35"/>
        <v>0</v>
      </c>
      <c r="BI54">
        <f t="shared" si="36"/>
        <v>0</v>
      </c>
      <c r="BJ54">
        <f t="shared" si="37"/>
        <v>1</v>
      </c>
      <c r="BK54">
        <f t="shared" si="38"/>
        <v>1</v>
      </c>
      <c r="BL54">
        <f t="shared" si="39"/>
        <v>0</v>
      </c>
      <c r="BM54">
        <f t="shared" si="40"/>
        <v>0</v>
      </c>
      <c r="BN54">
        <f t="shared" si="41"/>
        <v>1</v>
      </c>
      <c r="BO54">
        <f t="shared" si="42"/>
        <v>3</v>
      </c>
      <c r="BP54" s="3" t="s">
        <v>46</v>
      </c>
    </row>
    <row r="55" spans="1:68" ht="25.5" x14ac:dyDescent="0.2">
      <c r="A55" s="2">
        <v>45237.420592743059</v>
      </c>
      <c r="B55" s="3" t="s">
        <v>23</v>
      </c>
      <c r="C55" s="3" t="s">
        <v>342</v>
      </c>
      <c r="D55" s="5" t="s">
        <v>24</v>
      </c>
      <c r="E55" s="3" t="s">
        <v>343</v>
      </c>
      <c r="F55" s="5" t="s">
        <v>93</v>
      </c>
      <c r="G55" s="3" t="s">
        <v>344</v>
      </c>
      <c r="H55" s="3" t="s">
        <v>107</v>
      </c>
      <c r="K55" t="str">
        <f t="shared" si="28"/>
        <v/>
      </c>
      <c r="L55" s="3" t="s">
        <v>115</v>
      </c>
      <c r="M55" s="3" t="s">
        <v>345</v>
      </c>
      <c r="N55" s="6" t="str">
        <f t="shared" si="29"/>
        <v>SQL, Java, Python, C, COBOL, VBA,</v>
      </c>
      <c r="O55" s="3">
        <f t="shared" si="44"/>
        <v>1</v>
      </c>
      <c r="P55" s="3">
        <f t="shared" si="44"/>
        <v>1</v>
      </c>
      <c r="Q55" s="3">
        <f t="shared" si="44"/>
        <v>1</v>
      </c>
      <c r="R55" s="3">
        <f t="shared" si="46"/>
        <v>0</v>
      </c>
      <c r="S55" s="3">
        <f t="shared" si="46"/>
        <v>0</v>
      </c>
      <c r="T55" s="3">
        <f t="shared" si="46"/>
        <v>0</v>
      </c>
      <c r="U55" s="3">
        <f t="shared" si="46"/>
        <v>0</v>
      </c>
      <c r="V55" s="3">
        <f t="shared" si="46"/>
        <v>1</v>
      </c>
      <c r="W55" s="3">
        <f t="shared" si="46"/>
        <v>0</v>
      </c>
      <c r="X55" s="3">
        <f t="shared" si="46"/>
        <v>0</v>
      </c>
      <c r="Y55" s="3">
        <f t="shared" si="46"/>
        <v>1</v>
      </c>
      <c r="Z55" s="3">
        <f t="shared" si="46"/>
        <v>0</v>
      </c>
      <c r="AA55" s="3">
        <f t="shared" si="46"/>
        <v>0</v>
      </c>
      <c r="AB55" s="3">
        <f t="shared" si="46"/>
        <v>0</v>
      </c>
      <c r="AC55" s="3">
        <f t="shared" si="27"/>
        <v>0</v>
      </c>
      <c r="AD55" s="3">
        <f t="shared" si="27"/>
        <v>0</v>
      </c>
      <c r="AE55" s="3">
        <f t="shared" si="27"/>
        <v>0</v>
      </c>
      <c r="AF55" s="3">
        <f t="shared" si="27"/>
        <v>0</v>
      </c>
      <c r="AG55" s="3">
        <f t="shared" si="27"/>
        <v>0</v>
      </c>
      <c r="AH55" s="3">
        <f t="shared" si="27"/>
        <v>0</v>
      </c>
      <c r="AI55" s="3">
        <f t="shared" si="27"/>
        <v>0</v>
      </c>
      <c r="AJ55" s="3">
        <f t="shared" si="27"/>
        <v>0</v>
      </c>
      <c r="AK55" s="3">
        <f t="shared" si="27"/>
        <v>0</v>
      </c>
      <c r="AL55" s="3">
        <f t="shared" si="25"/>
        <v>1</v>
      </c>
      <c r="AM55" s="3">
        <f t="shared" si="25"/>
        <v>0</v>
      </c>
      <c r="AN55" s="3">
        <f t="shared" si="25"/>
        <v>0</v>
      </c>
      <c r="AO55" s="3">
        <f t="shared" si="25"/>
        <v>0</v>
      </c>
      <c r="AP55" s="3">
        <f t="shared" si="25"/>
        <v>0</v>
      </c>
      <c r="AQ55" s="3">
        <f t="shared" si="25"/>
        <v>0</v>
      </c>
      <c r="AR55" s="3">
        <f t="shared" si="25"/>
        <v>0</v>
      </c>
      <c r="AS55" s="3">
        <f t="shared" si="25"/>
        <v>0</v>
      </c>
      <c r="AT55" s="3">
        <f t="shared" si="45"/>
        <v>0</v>
      </c>
      <c r="AU55" s="3" t="s">
        <v>346</v>
      </c>
      <c r="AV55" s="5" t="s">
        <v>586</v>
      </c>
      <c r="AW55" s="3" t="s">
        <v>346</v>
      </c>
      <c r="AX55" s="5" t="s">
        <v>304</v>
      </c>
      <c r="AZ55" s="5" t="s">
        <v>304</v>
      </c>
      <c r="BB55" s="3">
        <f t="shared" si="30"/>
        <v>0</v>
      </c>
      <c r="BC55" s="3">
        <f t="shared" si="31"/>
        <v>0</v>
      </c>
      <c r="BD55" s="3">
        <f t="shared" si="32"/>
        <v>0</v>
      </c>
      <c r="BE55" s="3" t="s">
        <v>347</v>
      </c>
      <c r="BF55" s="3">
        <f t="shared" si="33"/>
        <v>0</v>
      </c>
      <c r="BG55">
        <f t="shared" si="34"/>
        <v>1</v>
      </c>
      <c r="BH55">
        <f t="shared" si="35"/>
        <v>1</v>
      </c>
      <c r="BI55">
        <f t="shared" si="36"/>
        <v>0</v>
      </c>
      <c r="BJ55">
        <f t="shared" si="37"/>
        <v>0</v>
      </c>
      <c r="BK55">
        <f t="shared" si="38"/>
        <v>0</v>
      </c>
      <c r="BL55">
        <f t="shared" si="39"/>
        <v>0</v>
      </c>
      <c r="BM55">
        <f t="shared" si="40"/>
        <v>1</v>
      </c>
      <c r="BN55">
        <f t="shared" si="41"/>
        <v>0</v>
      </c>
      <c r="BO55">
        <f t="shared" si="42"/>
        <v>1</v>
      </c>
      <c r="BP55" s="3" t="s">
        <v>28</v>
      </c>
    </row>
    <row r="56" spans="1:68" ht="51" hidden="1" x14ac:dyDescent="0.2">
      <c r="A56" s="2">
        <v>45238.829080844909</v>
      </c>
      <c r="B56" s="3" t="s">
        <v>252</v>
      </c>
      <c r="C56" s="3" t="s">
        <v>348</v>
      </c>
      <c r="D56" s="3" t="s">
        <v>348</v>
      </c>
      <c r="E56" s="3" t="s">
        <v>349</v>
      </c>
      <c r="F56" s="3" t="s">
        <v>147</v>
      </c>
      <c r="H56" s="3"/>
      <c r="I56" s="3" t="s">
        <v>350</v>
      </c>
      <c r="J56" s="3" t="s">
        <v>540</v>
      </c>
      <c r="K56" t="str">
        <f t="shared" si="28"/>
        <v>já foi programador</v>
      </c>
      <c r="M56" s="3" t="s">
        <v>351</v>
      </c>
      <c r="N56" s="6" t="str">
        <f t="shared" si="29"/>
        <v>JavaScript, SQL, Java, Python, C#, PHP, C++, C, COBOL, VFP, Delphi, BASIC,</v>
      </c>
      <c r="O56" s="3">
        <f t="shared" si="44"/>
        <v>1</v>
      </c>
      <c r="P56" s="3">
        <f t="shared" si="44"/>
        <v>1</v>
      </c>
      <c r="Q56" s="3">
        <f t="shared" si="44"/>
        <v>1</v>
      </c>
      <c r="R56" s="3">
        <f t="shared" si="46"/>
        <v>1</v>
      </c>
      <c r="S56" s="3">
        <f t="shared" si="46"/>
        <v>0</v>
      </c>
      <c r="T56" s="3">
        <f t="shared" si="46"/>
        <v>0</v>
      </c>
      <c r="U56" s="3">
        <f t="shared" si="46"/>
        <v>1</v>
      </c>
      <c r="V56" s="3">
        <f t="shared" si="46"/>
        <v>1</v>
      </c>
      <c r="W56" s="3">
        <f t="shared" si="46"/>
        <v>0</v>
      </c>
      <c r="X56" s="3">
        <f t="shared" si="46"/>
        <v>0</v>
      </c>
      <c r="Y56" s="3">
        <f t="shared" si="46"/>
        <v>1</v>
      </c>
      <c r="Z56" s="3">
        <f t="shared" si="46"/>
        <v>1</v>
      </c>
      <c r="AA56" s="3">
        <f t="shared" si="46"/>
        <v>1</v>
      </c>
      <c r="AB56" s="3">
        <f t="shared" si="46"/>
        <v>0</v>
      </c>
      <c r="AC56" s="3">
        <f t="shared" si="27"/>
        <v>1</v>
      </c>
      <c r="AD56" s="3">
        <f t="shared" si="27"/>
        <v>0</v>
      </c>
      <c r="AE56" s="3">
        <f t="shared" si="27"/>
        <v>0</v>
      </c>
      <c r="AF56" s="3">
        <f t="shared" si="27"/>
        <v>0</v>
      </c>
      <c r="AG56" s="3">
        <f t="shared" si="27"/>
        <v>0</v>
      </c>
      <c r="AH56" s="3">
        <f t="shared" si="27"/>
        <v>0</v>
      </c>
      <c r="AI56" s="3">
        <f t="shared" si="27"/>
        <v>0</v>
      </c>
      <c r="AJ56" s="3">
        <f t="shared" si="27"/>
        <v>0</v>
      </c>
      <c r="AK56" s="3">
        <f t="shared" si="27"/>
        <v>0</v>
      </c>
      <c r="AL56" s="3">
        <f t="shared" si="25"/>
        <v>0</v>
      </c>
      <c r="AM56" s="3">
        <f t="shared" si="25"/>
        <v>1</v>
      </c>
      <c r="AN56" s="3">
        <f t="shared" si="25"/>
        <v>1</v>
      </c>
      <c r="AO56" s="3">
        <f t="shared" si="25"/>
        <v>0</v>
      </c>
      <c r="AP56" s="3">
        <f t="shared" si="25"/>
        <v>0</v>
      </c>
      <c r="AQ56" s="3">
        <f t="shared" si="25"/>
        <v>0</v>
      </c>
      <c r="AR56" s="3">
        <f t="shared" si="25"/>
        <v>0</v>
      </c>
      <c r="AS56" s="3">
        <f t="shared" si="25"/>
        <v>0</v>
      </c>
      <c r="AT56" s="3">
        <f t="shared" si="45"/>
        <v>0</v>
      </c>
      <c r="AU56" s="3" t="s">
        <v>352</v>
      </c>
      <c r="AV56" s="3" t="s">
        <v>585</v>
      </c>
      <c r="AW56" s="3" t="s">
        <v>352</v>
      </c>
      <c r="AX56" s="3" t="s">
        <v>144</v>
      </c>
      <c r="AY56" s="3" t="s">
        <v>353</v>
      </c>
      <c r="AZ56" s="3" t="s">
        <v>144</v>
      </c>
      <c r="BA56" s="3" t="s">
        <v>44</v>
      </c>
      <c r="BB56" s="3">
        <f t="shared" si="30"/>
        <v>1</v>
      </c>
      <c r="BC56" s="3">
        <f t="shared" si="31"/>
        <v>1</v>
      </c>
      <c r="BD56" s="3">
        <f t="shared" si="32"/>
        <v>1</v>
      </c>
      <c r="BE56" s="3" t="s">
        <v>354</v>
      </c>
      <c r="BF56" s="3">
        <f t="shared" si="33"/>
        <v>1</v>
      </c>
      <c r="BG56">
        <f t="shared" si="34"/>
        <v>0</v>
      </c>
      <c r="BH56">
        <f t="shared" si="35"/>
        <v>0</v>
      </c>
      <c r="BI56">
        <f t="shared" si="36"/>
        <v>1</v>
      </c>
      <c r="BJ56">
        <f t="shared" si="37"/>
        <v>0</v>
      </c>
      <c r="BK56">
        <f t="shared" si="38"/>
        <v>0</v>
      </c>
      <c r="BL56">
        <f t="shared" si="39"/>
        <v>1</v>
      </c>
      <c r="BM56">
        <f t="shared" si="40"/>
        <v>0</v>
      </c>
      <c r="BN56">
        <f t="shared" si="41"/>
        <v>0</v>
      </c>
      <c r="BO56">
        <f t="shared" si="42"/>
        <v>3</v>
      </c>
      <c r="BP56" s="3" t="s">
        <v>22</v>
      </c>
    </row>
    <row r="57" spans="1:68" ht="12.75" hidden="1" x14ac:dyDescent="0.2">
      <c r="A57" s="2">
        <v>45240.59613612268</v>
      </c>
      <c r="B57" s="3" t="s">
        <v>355</v>
      </c>
      <c r="C57" s="3" t="s">
        <v>356</v>
      </c>
      <c r="D57" s="3" t="s">
        <v>356</v>
      </c>
      <c r="E57" s="3" t="s">
        <v>357</v>
      </c>
      <c r="F57" s="5" t="s">
        <v>526</v>
      </c>
      <c r="G57" s="3" t="s">
        <v>358</v>
      </c>
      <c r="H57" s="3" t="s">
        <v>540</v>
      </c>
      <c r="K57" t="str">
        <f t="shared" si="28"/>
        <v>já foi programador</v>
      </c>
      <c r="L57" s="3" t="s">
        <v>115</v>
      </c>
      <c r="M57" s="3" t="s">
        <v>359</v>
      </c>
      <c r="N57" s="6" t="str">
        <f t="shared" si="29"/>
        <v>JavaScript, PHP, react,</v>
      </c>
      <c r="O57" s="3">
        <f t="shared" si="44"/>
        <v>0</v>
      </c>
      <c r="P57" s="3">
        <f t="shared" si="44"/>
        <v>0</v>
      </c>
      <c r="Q57" s="3">
        <f t="shared" si="44"/>
        <v>0</v>
      </c>
      <c r="R57" s="3">
        <f t="shared" si="46"/>
        <v>0</v>
      </c>
      <c r="S57" s="3">
        <f t="shared" si="46"/>
        <v>0</v>
      </c>
      <c r="T57" s="3">
        <f t="shared" si="46"/>
        <v>0</v>
      </c>
      <c r="U57" s="3">
        <f t="shared" si="46"/>
        <v>1</v>
      </c>
      <c r="V57" s="3">
        <f t="shared" si="46"/>
        <v>0</v>
      </c>
      <c r="W57" s="3">
        <f t="shared" si="46"/>
        <v>0</v>
      </c>
      <c r="X57" s="3">
        <f t="shared" si="46"/>
        <v>0</v>
      </c>
      <c r="Y57" s="3">
        <f t="shared" si="46"/>
        <v>0</v>
      </c>
      <c r="Z57" s="3">
        <f t="shared" si="46"/>
        <v>0</v>
      </c>
      <c r="AA57" s="3">
        <f t="shared" si="46"/>
        <v>1</v>
      </c>
      <c r="AB57" s="3">
        <f t="shared" si="46"/>
        <v>0</v>
      </c>
      <c r="AC57" s="3">
        <f t="shared" si="27"/>
        <v>0</v>
      </c>
      <c r="AD57" s="3">
        <f t="shared" si="27"/>
        <v>0</v>
      </c>
      <c r="AE57" s="3">
        <f t="shared" si="27"/>
        <v>0</v>
      </c>
      <c r="AF57" s="3">
        <f t="shared" si="27"/>
        <v>0</v>
      </c>
      <c r="AG57" s="3">
        <f t="shared" si="27"/>
        <v>0</v>
      </c>
      <c r="AH57" s="3">
        <f t="shared" si="27"/>
        <v>0</v>
      </c>
      <c r="AI57" s="3">
        <f t="shared" si="27"/>
        <v>0</v>
      </c>
      <c r="AJ57" s="3">
        <f t="shared" si="27"/>
        <v>0</v>
      </c>
      <c r="AK57" s="3">
        <f t="shared" si="27"/>
        <v>0</v>
      </c>
      <c r="AL57" s="3">
        <f t="shared" si="25"/>
        <v>0</v>
      </c>
      <c r="AM57" s="3">
        <f t="shared" si="25"/>
        <v>0</v>
      </c>
      <c r="AN57" s="3">
        <f t="shared" si="25"/>
        <v>0</v>
      </c>
      <c r="AO57" s="3">
        <f t="shared" si="25"/>
        <v>1</v>
      </c>
      <c r="AP57" s="3">
        <f t="shared" si="25"/>
        <v>0</v>
      </c>
      <c r="AQ57" s="3">
        <f t="shared" si="25"/>
        <v>0</v>
      </c>
      <c r="AR57" s="3">
        <f t="shared" si="25"/>
        <v>0</v>
      </c>
      <c r="AS57" s="3">
        <f t="shared" si="25"/>
        <v>0</v>
      </c>
      <c r="AT57" s="3">
        <f t="shared" si="45"/>
        <v>0</v>
      </c>
      <c r="AV57" s="5" t="s">
        <v>586</v>
      </c>
      <c r="AX57" s="5" t="s">
        <v>304</v>
      </c>
      <c r="AY57" s="3" t="s">
        <v>360</v>
      </c>
      <c r="AZ57" s="3" t="s">
        <v>144</v>
      </c>
      <c r="BA57" s="3" t="s">
        <v>20</v>
      </c>
      <c r="BB57" s="3">
        <f t="shared" si="30"/>
        <v>1</v>
      </c>
      <c r="BC57" s="3">
        <f t="shared" si="31"/>
        <v>0</v>
      </c>
      <c r="BD57" s="3">
        <f t="shared" si="32"/>
        <v>0</v>
      </c>
      <c r="BE57" s="3" t="s">
        <v>361</v>
      </c>
      <c r="BF57" s="3">
        <f t="shared" si="33"/>
        <v>1</v>
      </c>
      <c r="BG57">
        <f t="shared" si="34"/>
        <v>1</v>
      </c>
      <c r="BH57">
        <f t="shared" si="35"/>
        <v>1</v>
      </c>
      <c r="BI57">
        <f t="shared" si="36"/>
        <v>1</v>
      </c>
      <c r="BJ57">
        <f t="shared" si="37"/>
        <v>1</v>
      </c>
      <c r="BK57">
        <f t="shared" si="38"/>
        <v>0</v>
      </c>
      <c r="BL57">
        <f t="shared" si="39"/>
        <v>0</v>
      </c>
      <c r="BM57">
        <f t="shared" si="40"/>
        <v>0</v>
      </c>
      <c r="BN57">
        <f t="shared" si="41"/>
        <v>0</v>
      </c>
      <c r="BO57">
        <f t="shared" si="42"/>
        <v>3</v>
      </c>
      <c r="BP57" s="3" t="s">
        <v>22</v>
      </c>
    </row>
    <row r="58" spans="1:68" ht="12.75" hidden="1" x14ac:dyDescent="0.2">
      <c r="A58" s="2">
        <v>45240.653764363422</v>
      </c>
      <c r="B58" s="3" t="s">
        <v>355</v>
      </c>
      <c r="F58" s="5" t="s">
        <v>526</v>
      </c>
      <c r="H58" s="3"/>
      <c r="K58" t="str">
        <f t="shared" si="28"/>
        <v/>
      </c>
      <c r="M58" s="3" t="s">
        <v>362</v>
      </c>
      <c r="N58" s="6" t="str">
        <f t="shared" si="29"/>
        <v>SQL, Java, Python, C,</v>
      </c>
      <c r="O58" s="3">
        <f t="shared" si="44"/>
        <v>1</v>
      </c>
      <c r="P58" s="3">
        <f t="shared" si="44"/>
        <v>1</v>
      </c>
      <c r="Q58" s="3">
        <f t="shared" si="44"/>
        <v>1</v>
      </c>
      <c r="R58" s="3">
        <f t="shared" si="46"/>
        <v>0</v>
      </c>
      <c r="S58" s="3">
        <f t="shared" si="46"/>
        <v>0</v>
      </c>
      <c r="T58" s="3">
        <f t="shared" si="46"/>
        <v>0</v>
      </c>
      <c r="U58" s="3">
        <f t="shared" si="46"/>
        <v>0</v>
      </c>
      <c r="V58" s="3">
        <f t="shared" si="46"/>
        <v>1</v>
      </c>
      <c r="W58" s="3">
        <f t="shared" si="46"/>
        <v>0</v>
      </c>
      <c r="X58" s="3">
        <f t="shared" si="46"/>
        <v>0</v>
      </c>
      <c r="Y58" s="3">
        <f t="shared" si="46"/>
        <v>0</v>
      </c>
      <c r="Z58" s="3">
        <f t="shared" si="46"/>
        <v>0</v>
      </c>
      <c r="AA58" s="3">
        <f t="shared" si="46"/>
        <v>0</v>
      </c>
      <c r="AB58" s="3">
        <f t="shared" si="46"/>
        <v>0</v>
      </c>
      <c r="AC58" s="3">
        <f t="shared" si="27"/>
        <v>0</v>
      </c>
      <c r="AD58" s="3">
        <f t="shared" si="27"/>
        <v>0</v>
      </c>
      <c r="AE58" s="3">
        <f t="shared" si="27"/>
        <v>0</v>
      </c>
      <c r="AF58" s="3">
        <f t="shared" si="27"/>
        <v>0</v>
      </c>
      <c r="AG58" s="3">
        <f t="shared" si="27"/>
        <v>0</v>
      </c>
      <c r="AH58" s="3">
        <f t="shared" si="27"/>
        <v>0</v>
      </c>
      <c r="AI58" s="3">
        <f t="shared" si="27"/>
        <v>0</v>
      </c>
      <c r="AJ58" s="3">
        <f t="shared" si="27"/>
        <v>0</v>
      </c>
      <c r="AK58" s="3">
        <f t="shared" si="27"/>
        <v>0</v>
      </c>
      <c r="AL58" s="3">
        <f t="shared" si="25"/>
        <v>0</v>
      </c>
      <c r="AM58" s="3">
        <f t="shared" si="25"/>
        <v>0</v>
      </c>
      <c r="AN58" s="3">
        <f t="shared" si="25"/>
        <v>0</v>
      </c>
      <c r="AO58" s="3">
        <f t="shared" si="25"/>
        <v>0</v>
      </c>
      <c r="AP58" s="3">
        <f t="shared" si="25"/>
        <v>0</v>
      </c>
      <c r="AQ58" s="3">
        <f t="shared" si="25"/>
        <v>0</v>
      </c>
      <c r="AR58" s="3">
        <f t="shared" si="25"/>
        <v>0</v>
      </c>
      <c r="AS58" s="3">
        <f t="shared" si="25"/>
        <v>0</v>
      </c>
      <c r="AT58" s="3">
        <f t="shared" si="45"/>
        <v>0</v>
      </c>
      <c r="AV58" s="5" t="s">
        <v>586</v>
      </c>
      <c r="AW58" s="3" t="s">
        <v>363</v>
      </c>
      <c r="AX58" s="3" t="s">
        <v>304</v>
      </c>
      <c r="AZ58" s="5" t="s">
        <v>304</v>
      </c>
      <c r="BA58" s="3" t="s">
        <v>20</v>
      </c>
      <c r="BB58" s="3">
        <f t="shared" si="30"/>
        <v>1</v>
      </c>
      <c r="BC58" s="3">
        <f t="shared" si="31"/>
        <v>0</v>
      </c>
      <c r="BD58" s="3">
        <f t="shared" si="32"/>
        <v>0</v>
      </c>
      <c r="BF58" s="3">
        <f t="shared" si="33"/>
        <v>0</v>
      </c>
      <c r="BG58">
        <f t="shared" si="34"/>
        <v>0</v>
      </c>
      <c r="BH58">
        <f t="shared" si="35"/>
        <v>0</v>
      </c>
      <c r="BI58">
        <f t="shared" si="36"/>
        <v>0</v>
      </c>
      <c r="BJ58">
        <f t="shared" si="37"/>
        <v>0</v>
      </c>
      <c r="BK58">
        <f t="shared" si="38"/>
        <v>0</v>
      </c>
      <c r="BL58">
        <f t="shared" si="39"/>
        <v>0</v>
      </c>
      <c r="BM58">
        <f t="shared" si="40"/>
        <v>0</v>
      </c>
      <c r="BN58">
        <f t="shared" si="41"/>
        <v>0</v>
      </c>
      <c r="BO58">
        <f t="shared" si="42"/>
        <v>0</v>
      </c>
      <c r="BP58" s="3" t="s">
        <v>22</v>
      </c>
    </row>
    <row r="59" spans="1:68" ht="12.75" hidden="1" x14ac:dyDescent="0.2">
      <c r="A59" s="2">
        <v>45240.696370138889</v>
      </c>
      <c r="B59" s="3" t="s">
        <v>29</v>
      </c>
      <c r="C59" s="3" t="s">
        <v>364</v>
      </c>
      <c r="D59" s="3" t="s">
        <v>364</v>
      </c>
      <c r="E59" s="3" t="s">
        <v>365</v>
      </c>
      <c r="F59" s="5" t="s">
        <v>527</v>
      </c>
      <c r="H59" s="3"/>
      <c r="I59" s="3" t="s">
        <v>366</v>
      </c>
      <c r="J59" s="3" t="s">
        <v>553</v>
      </c>
      <c r="K59" t="str">
        <f t="shared" si="28"/>
        <v/>
      </c>
      <c r="L59" s="3" t="s">
        <v>15</v>
      </c>
      <c r="M59" s="3" t="s">
        <v>367</v>
      </c>
      <c r="N59" s="6" t="str">
        <f t="shared" si="29"/>
        <v>SQL, Java, COBOL,</v>
      </c>
      <c r="O59" s="3">
        <f t="shared" si="44"/>
        <v>1</v>
      </c>
      <c r="P59" s="3">
        <f t="shared" si="44"/>
        <v>1</v>
      </c>
      <c r="Q59" s="3">
        <f t="shared" si="44"/>
        <v>0</v>
      </c>
      <c r="R59" s="3">
        <f t="shared" si="46"/>
        <v>0</v>
      </c>
      <c r="S59" s="3">
        <f t="shared" si="46"/>
        <v>0</v>
      </c>
      <c r="T59" s="3">
        <f t="shared" si="46"/>
        <v>0</v>
      </c>
      <c r="U59" s="3">
        <f t="shared" si="46"/>
        <v>0</v>
      </c>
      <c r="V59" s="3">
        <f t="shared" si="46"/>
        <v>0</v>
      </c>
      <c r="W59" s="3">
        <f t="shared" si="46"/>
        <v>0</v>
      </c>
      <c r="X59" s="3">
        <f t="shared" si="46"/>
        <v>0</v>
      </c>
      <c r="Y59" s="3">
        <f t="shared" si="46"/>
        <v>1</v>
      </c>
      <c r="Z59" s="3">
        <f t="shared" si="46"/>
        <v>0</v>
      </c>
      <c r="AA59" s="3">
        <f t="shared" si="46"/>
        <v>0</v>
      </c>
      <c r="AB59" s="3">
        <f t="shared" si="46"/>
        <v>0</v>
      </c>
      <c r="AC59" s="3">
        <f t="shared" si="27"/>
        <v>0</v>
      </c>
      <c r="AD59" s="3">
        <f t="shared" si="27"/>
        <v>0</v>
      </c>
      <c r="AE59" s="3">
        <f t="shared" si="27"/>
        <v>0</v>
      </c>
      <c r="AF59" s="3">
        <f t="shared" si="27"/>
        <v>0</v>
      </c>
      <c r="AG59" s="3">
        <f t="shared" si="27"/>
        <v>0</v>
      </c>
      <c r="AH59" s="3">
        <f t="shared" si="27"/>
        <v>0</v>
      </c>
      <c r="AI59" s="3">
        <f t="shared" si="27"/>
        <v>0</v>
      </c>
      <c r="AJ59" s="3">
        <f t="shared" si="27"/>
        <v>0</v>
      </c>
      <c r="AK59" s="3">
        <f t="shared" si="27"/>
        <v>0</v>
      </c>
      <c r="AL59" s="3">
        <f t="shared" si="25"/>
        <v>0</v>
      </c>
      <c r="AM59" s="3">
        <f t="shared" si="25"/>
        <v>0</v>
      </c>
      <c r="AN59" s="3">
        <f t="shared" si="25"/>
        <v>0</v>
      </c>
      <c r="AO59" s="3">
        <f t="shared" si="25"/>
        <v>0</v>
      </c>
      <c r="AP59" s="3">
        <f t="shared" si="25"/>
        <v>0</v>
      </c>
      <c r="AQ59" s="3">
        <f t="shared" si="25"/>
        <v>0</v>
      </c>
      <c r="AR59" s="3">
        <f t="shared" si="25"/>
        <v>0</v>
      </c>
      <c r="AS59" s="3">
        <f t="shared" si="25"/>
        <v>0</v>
      </c>
      <c r="AT59" s="3">
        <f t="shared" si="45"/>
        <v>0</v>
      </c>
      <c r="AU59" s="3" t="s">
        <v>368</v>
      </c>
      <c r="AV59" s="3" t="s">
        <v>585</v>
      </c>
      <c r="AW59" s="3" t="s">
        <v>369</v>
      </c>
      <c r="AX59" s="3" t="s">
        <v>144</v>
      </c>
      <c r="AY59" s="3" t="s">
        <v>370</v>
      </c>
      <c r="AZ59" s="3" t="s">
        <v>144</v>
      </c>
      <c r="BA59" s="3" t="s">
        <v>37</v>
      </c>
      <c r="BB59" s="3">
        <f t="shared" si="30"/>
        <v>1</v>
      </c>
      <c r="BC59" s="3">
        <f t="shared" si="31"/>
        <v>1</v>
      </c>
      <c r="BD59" s="3">
        <f t="shared" si="32"/>
        <v>0</v>
      </c>
      <c r="BE59" s="3" t="s">
        <v>371</v>
      </c>
      <c r="BF59" s="3">
        <f t="shared" si="33"/>
        <v>1</v>
      </c>
      <c r="BG59">
        <f t="shared" si="34"/>
        <v>1</v>
      </c>
      <c r="BH59">
        <f t="shared" si="35"/>
        <v>1</v>
      </c>
      <c r="BI59">
        <f t="shared" si="36"/>
        <v>0</v>
      </c>
      <c r="BJ59">
        <f t="shared" si="37"/>
        <v>0</v>
      </c>
      <c r="BK59">
        <f t="shared" si="38"/>
        <v>1</v>
      </c>
      <c r="BL59">
        <f t="shared" si="39"/>
        <v>1</v>
      </c>
      <c r="BM59">
        <f t="shared" si="40"/>
        <v>0</v>
      </c>
      <c r="BN59">
        <f t="shared" si="41"/>
        <v>1</v>
      </c>
      <c r="BO59">
        <f t="shared" si="42"/>
        <v>6</v>
      </c>
      <c r="BP59" s="3" t="s">
        <v>22</v>
      </c>
    </row>
    <row r="60" spans="1:68" ht="25.5" hidden="1" x14ac:dyDescent="0.2">
      <c r="A60" s="2">
        <v>45241.741302337963</v>
      </c>
      <c r="B60" s="3" t="s">
        <v>23</v>
      </c>
      <c r="C60" s="3" t="s">
        <v>372</v>
      </c>
      <c r="D60" s="5" t="s">
        <v>24</v>
      </c>
      <c r="E60" s="3" t="s">
        <v>373</v>
      </c>
      <c r="F60" s="5" t="s">
        <v>528</v>
      </c>
      <c r="H60" s="3"/>
      <c r="I60" s="3" t="s">
        <v>374</v>
      </c>
      <c r="J60" s="3" t="s">
        <v>554</v>
      </c>
      <c r="K60" t="str">
        <f t="shared" si="28"/>
        <v/>
      </c>
      <c r="L60" s="3" t="s">
        <v>100</v>
      </c>
      <c r="M60" s="3" t="s">
        <v>375</v>
      </c>
      <c r="N60" s="6" t="str">
        <f t="shared" si="29"/>
        <v>JavaScript, Java, Python, C#, PHP,</v>
      </c>
      <c r="O60" s="3">
        <f t="shared" si="44"/>
        <v>0</v>
      </c>
      <c r="P60" s="3">
        <f t="shared" si="44"/>
        <v>1</v>
      </c>
      <c r="Q60" s="3">
        <f t="shared" si="44"/>
        <v>1</v>
      </c>
      <c r="R60" s="3">
        <f t="shared" si="46"/>
        <v>1</v>
      </c>
      <c r="S60" s="3">
        <f t="shared" si="46"/>
        <v>0</v>
      </c>
      <c r="T60" s="3">
        <f t="shared" si="46"/>
        <v>0</v>
      </c>
      <c r="U60" s="3">
        <f t="shared" si="46"/>
        <v>1</v>
      </c>
      <c r="V60" s="3">
        <f t="shared" si="46"/>
        <v>0</v>
      </c>
      <c r="W60" s="3">
        <f t="shared" si="46"/>
        <v>0</v>
      </c>
      <c r="X60" s="3">
        <f t="shared" si="46"/>
        <v>0</v>
      </c>
      <c r="Y60" s="3">
        <f t="shared" si="46"/>
        <v>0</v>
      </c>
      <c r="Z60" s="3">
        <f t="shared" si="46"/>
        <v>0</v>
      </c>
      <c r="AA60" s="3">
        <f t="shared" si="46"/>
        <v>1</v>
      </c>
      <c r="AB60" s="3">
        <f t="shared" si="46"/>
        <v>0</v>
      </c>
      <c r="AC60" s="3">
        <f t="shared" si="27"/>
        <v>0</v>
      </c>
      <c r="AD60" s="3">
        <f t="shared" si="27"/>
        <v>0</v>
      </c>
      <c r="AE60" s="3">
        <f t="shared" si="27"/>
        <v>0</v>
      </c>
      <c r="AF60" s="3">
        <f t="shared" ref="AF60:AK69" si="47">IF(ISNUMBER(SEARCH(AF$1,$N60)),1,0)</f>
        <v>0</v>
      </c>
      <c r="AG60" s="3">
        <f t="shared" si="47"/>
        <v>0</v>
      </c>
      <c r="AH60" s="3">
        <f t="shared" si="47"/>
        <v>0</v>
      </c>
      <c r="AI60" s="3">
        <f t="shared" si="47"/>
        <v>0</v>
      </c>
      <c r="AJ60" s="3">
        <f t="shared" si="47"/>
        <v>0</v>
      </c>
      <c r="AK60" s="3">
        <f t="shared" si="47"/>
        <v>0</v>
      </c>
      <c r="AL60" s="3">
        <f t="shared" si="25"/>
        <v>0</v>
      </c>
      <c r="AM60" s="3">
        <f t="shared" si="25"/>
        <v>0</v>
      </c>
      <c r="AN60" s="3">
        <f t="shared" si="25"/>
        <v>0</v>
      </c>
      <c r="AO60" s="3">
        <f t="shared" si="25"/>
        <v>0</v>
      </c>
      <c r="AP60" s="3">
        <f t="shared" si="25"/>
        <v>0</v>
      </c>
      <c r="AQ60" s="3">
        <f t="shared" si="25"/>
        <v>0</v>
      </c>
      <c r="AR60" s="3">
        <f t="shared" si="25"/>
        <v>0</v>
      </c>
      <c r="AS60" s="3">
        <f t="shared" si="25"/>
        <v>0</v>
      </c>
      <c r="AT60" s="3">
        <f t="shared" si="45"/>
        <v>0</v>
      </c>
      <c r="AV60" s="5" t="s">
        <v>586</v>
      </c>
      <c r="AX60" s="5" t="s">
        <v>304</v>
      </c>
      <c r="AZ60" s="5" t="s">
        <v>304</v>
      </c>
      <c r="BA60" s="3" t="s">
        <v>53</v>
      </c>
      <c r="BB60" s="3">
        <f t="shared" si="30"/>
        <v>0</v>
      </c>
      <c r="BC60" s="3">
        <f t="shared" si="31"/>
        <v>1</v>
      </c>
      <c r="BD60" s="3">
        <f t="shared" si="32"/>
        <v>0</v>
      </c>
      <c r="BE60" s="3" t="s">
        <v>376</v>
      </c>
      <c r="BF60" s="3">
        <f t="shared" si="33"/>
        <v>1</v>
      </c>
      <c r="BG60">
        <f t="shared" si="34"/>
        <v>0</v>
      </c>
      <c r="BH60">
        <f t="shared" si="35"/>
        <v>0</v>
      </c>
      <c r="BI60">
        <f t="shared" si="36"/>
        <v>1</v>
      </c>
      <c r="BJ60">
        <f t="shared" si="37"/>
        <v>1</v>
      </c>
      <c r="BK60">
        <f t="shared" si="38"/>
        <v>0</v>
      </c>
      <c r="BL60">
        <f t="shared" si="39"/>
        <v>0</v>
      </c>
      <c r="BM60">
        <f t="shared" si="40"/>
        <v>1</v>
      </c>
      <c r="BN60">
        <f t="shared" si="41"/>
        <v>0</v>
      </c>
      <c r="BO60">
        <f t="shared" si="42"/>
        <v>0</v>
      </c>
      <c r="BP60" s="3" t="s">
        <v>28</v>
      </c>
    </row>
    <row r="61" spans="1:68" ht="25.5" x14ac:dyDescent="0.2">
      <c r="A61" s="2">
        <v>45241.773187453698</v>
      </c>
      <c r="B61" s="3" t="s">
        <v>23</v>
      </c>
      <c r="C61" s="3" t="s">
        <v>377</v>
      </c>
      <c r="D61" s="5" t="s">
        <v>24</v>
      </c>
      <c r="E61" s="3" t="s">
        <v>63</v>
      </c>
      <c r="F61" s="5" t="s">
        <v>93</v>
      </c>
      <c r="G61" s="3" t="s">
        <v>378</v>
      </c>
      <c r="H61" s="3" t="s">
        <v>378</v>
      </c>
      <c r="K61" t="str">
        <f t="shared" si="28"/>
        <v/>
      </c>
      <c r="L61" s="3" t="s">
        <v>49</v>
      </c>
      <c r="M61" s="3" t="s">
        <v>379</v>
      </c>
      <c r="N61" s="6" t="str">
        <f t="shared" si="29"/>
        <v>JavaScript, SQL, Python, C++, COBOL,</v>
      </c>
      <c r="O61" s="3">
        <f t="shared" si="44"/>
        <v>1</v>
      </c>
      <c r="P61" s="3">
        <f t="shared" si="44"/>
        <v>0</v>
      </c>
      <c r="Q61" s="3">
        <f t="shared" si="44"/>
        <v>1</v>
      </c>
      <c r="R61" s="3">
        <f t="shared" si="46"/>
        <v>0</v>
      </c>
      <c r="S61" s="3">
        <f t="shared" si="46"/>
        <v>0</v>
      </c>
      <c r="T61" s="3">
        <f t="shared" si="46"/>
        <v>0</v>
      </c>
      <c r="U61" s="3">
        <f t="shared" si="46"/>
        <v>1</v>
      </c>
      <c r="V61" s="3">
        <f t="shared" si="46"/>
        <v>0</v>
      </c>
      <c r="W61" s="3">
        <f t="shared" si="46"/>
        <v>0</v>
      </c>
      <c r="X61" s="3">
        <f t="shared" si="46"/>
        <v>0</v>
      </c>
      <c r="Y61" s="3">
        <f t="shared" si="46"/>
        <v>1</v>
      </c>
      <c r="Z61" s="3">
        <f t="shared" si="46"/>
        <v>1</v>
      </c>
      <c r="AA61" s="3">
        <f t="shared" si="46"/>
        <v>0</v>
      </c>
      <c r="AB61" s="3">
        <f t="shared" si="46"/>
        <v>0</v>
      </c>
      <c r="AC61" s="3">
        <f t="shared" ref="AC61:AE91" si="48">IF(ISNUMBER(SEARCH(AC$1,$N61)),1,0)</f>
        <v>0</v>
      </c>
      <c r="AD61" s="3">
        <f t="shared" si="48"/>
        <v>0</v>
      </c>
      <c r="AE61" s="3">
        <f t="shared" si="48"/>
        <v>0</v>
      </c>
      <c r="AF61" s="3">
        <f t="shared" si="47"/>
        <v>0</v>
      </c>
      <c r="AG61" s="3">
        <f t="shared" si="47"/>
        <v>0</v>
      </c>
      <c r="AH61" s="3">
        <f t="shared" si="47"/>
        <v>0</v>
      </c>
      <c r="AI61" s="3">
        <f t="shared" si="47"/>
        <v>0</v>
      </c>
      <c r="AJ61" s="3">
        <f t="shared" si="47"/>
        <v>0</v>
      </c>
      <c r="AK61" s="3">
        <f t="shared" si="47"/>
        <v>0</v>
      </c>
      <c r="AL61" s="3">
        <f t="shared" si="25"/>
        <v>0</v>
      </c>
      <c r="AM61" s="3">
        <f t="shared" si="25"/>
        <v>0</v>
      </c>
      <c r="AN61" s="3">
        <f t="shared" si="25"/>
        <v>0</v>
      </c>
      <c r="AO61" s="3">
        <f t="shared" si="25"/>
        <v>0</v>
      </c>
      <c r="AP61" s="3">
        <f t="shared" si="25"/>
        <v>0</v>
      </c>
      <c r="AQ61" s="3">
        <f t="shared" si="25"/>
        <v>0</v>
      </c>
      <c r="AR61" s="3">
        <f t="shared" si="25"/>
        <v>0</v>
      </c>
      <c r="AS61" s="3">
        <f t="shared" si="25"/>
        <v>0</v>
      </c>
      <c r="AT61" s="3">
        <f t="shared" si="45"/>
        <v>0</v>
      </c>
      <c r="AU61" s="3" t="s">
        <v>380</v>
      </c>
      <c r="AV61" s="5" t="s">
        <v>586</v>
      </c>
      <c r="AX61" s="5" t="s">
        <v>304</v>
      </c>
      <c r="AZ61" s="5" t="s">
        <v>304</v>
      </c>
      <c r="BB61" s="3">
        <f t="shared" si="30"/>
        <v>0</v>
      </c>
      <c r="BC61" s="3">
        <f t="shared" si="31"/>
        <v>0</v>
      </c>
      <c r="BD61" s="3">
        <f t="shared" si="32"/>
        <v>0</v>
      </c>
      <c r="BE61" s="3" t="s">
        <v>381</v>
      </c>
      <c r="BF61" s="3">
        <f t="shared" si="33"/>
        <v>0</v>
      </c>
      <c r="BG61">
        <f t="shared" si="34"/>
        <v>1</v>
      </c>
      <c r="BH61">
        <f t="shared" si="35"/>
        <v>0</v>
      </c>
      <c r="BI61">
        <f t="shared" si="36"/>
        <v>0</v>
      </c>
      <c r="BJ61">
        <f t="shared" si="37"/>
        <v>0</v>
      </c>
      <c r="BK61">
        <f t="shared" si="38"/>
        <v>0</v>
      </c>
      <c r="BL61">
        <f t="shared" si="39"/>
        <v>0</v>
      </c>
      <c r="BM61">
        <f t="shared" si="40"/>
        <v>0</v>
      </c>
      <c r="BN61">
        <f t="shared" si="41"/>
        <v>0</v>
      </c>
      <c r="BO61">
        <f t="shared" si="42"/>
        <v>1</v>
      </c>
      <c r="BP61" s="3" t="s">
        <v>28</v>
      </c>
    </row>
    <row r="62" spans="1:68" ht="12.75" x14ac:dyDescent="0.2">
      <c r="A62" s="2">
        <v>45241.849325057869</v>
      </c>
      <c r="B62" s="3" t="s">
        <v>23</v>
      </c>
      <c r="C62" s="3" t="s">
        <v>195</v>
      </c>
      <c r="D62" s="3" t="s">
        <v>195</v>
      </c>
      <c r="E62" s="3" t="s">
        <v>56</v>
      </c>
      <c r="F62" s="5" t="s">
        <v>93</v>
      </c>
      <c r="H62" s="3"/>
      <c r="I62" s="3" t="s">
        <v>382</v>
      </c>
      <c r="J62" s="3" t="s">
        <v>382</v>
      </c>
      <c r="K62" t="str">
        <f t="shared" si="28"/>
        <v/>
      </c>
      <c r="L62" s="3" t="s">
        <v>49</v>
      </c>
      <c r="M62" s="3" t="s">
        <v>383</v>
      </c>
      <c r="N62" s="6" t="str">
        <f t="shared" si="29"/>
        <v>JavaScript,</v>
      </c>
      <c r="O62" s="3">
        <f t="shared" si="44"/>
        <v>0</v>
      </c>
      <c r="P62" s="3">
        <f t="shared" si="44"/>
        <v>0</v>
      </c>
      <c r="Q62" s="3">
        <f t="shared" si="44"/>
        <v>0</v>
      </c>
      <c r="R62" s="3">
        <f t="shared" ref="R62:AB71" si="49">IF(ISNUMBER(SEARCH(R$1,$N62)),1,0)</f>
        <v>0</v>
      </c>
      <c r="S62" s="3">
        <f t="shared" si="49"/>
        <v>0</v>
      </c>
      <c r="T62" s="3">
        <f t="shared" si="49"/>
        <v>0</v>
      </c>
      <c r="U62" s="3">
        <f t="shared" si="49"/>
        <v>1</v>
      </c>
      <c r="V62" s="3">
        <f t="shared" si="49"/>
        <v>0</v>
      </c>
      <c r="W62" s="3">
        <f t="shared" si="49"/>
        <v>0</v>
      </c>
      <c r="X62" s="3">
        <f t="shared" si="49"/>
        <v>0</v>
      </c>
      <c r="Y62" s="3">
        <f t="shared" si="49"/>
        <v>0</v>
      </c>
      <c r="Z62" s="3">
        <f t="shared" si="49"/>
        <v>0</v>
      </c>
      <c r="AA62" s="3">
        <f t="shared" si="49"/>
        <v>0</v>
      </c>
      <c r="AB62" s="3">
        <f t="shared" si="49"/>
        <v>0</v>
      </c>
      <c r="AC62" s="3">
        <f t="shared" si="48"/>
        <v>0</v>
      </c>
      <c r="AD62" s="3">
        <f t="shared" si="48"/>
        <v>0</v>
      </c>
      <c r="AE62" s="3">
        <f t="shared" si="48"/>
        <v>0</v>
      </c>
      <c r="AF62" s="3">
        <f t="shared" si="47"/>
        <v>0</v>
      </c>
      <c r="AG62" s="3">
        <f t="shared" si="47"/>
        <v>0</v>
      </c>
      <c r="AH62" s="3">
        <f t="shared" si="47"/>
        <v>0</v>
      </c>
      <c r="AI62" s="3">
        <f t="shared" si="47"/>
        <v>0</v>
      </c>
      <c r="AJ62" s="3">
        <f t="shared" si="47"/>
        <v>0</v>
      </c>
      <c r="AK62" s="3">
        <f t="shared" si="47"/>
        <v>0</v>
      </c>
      <c r="AL62" s="3">
        <f t="shared" si="25"/>
        <v>0</v>
      </c>
      <c r="AM62" s="3">
        <f t="shared" si="25"/>
        <v>0</v>
      </c>
      <c r="AN62" s="3">
        <f t="shared" si="25"/>
        <v>0</v>
      </c>
      <c r="AO62" s="3">
        <f t="shared" si="25"/>
        <v>0</v>
      </c>
      <c r="AP62" s="3">
        <f t="shared" si="25"/>
        <v>0</v>
      </c>
      <c r="AQ62" s="3">
        <f t="shared" si="25"/>
        <v>0</v>
      </c>
      <c r="AR62" s="3">
        <f t="shared" si="25"/>
        <v>0</v>
      </c>
      <c r="AS62" s="3">
        <f t="shared" si="25"/>
        <v>0</v>
      </c>
      <c r="AT62" s="3">
        <f t="shared" si="45"/>
        <v>0</v>
      </c>
      <c r="AV62" s="5" t="s">
        <v>586</v>
      </c>
      <c r="AX62" s="5" t="s">
        <v>304</v>
      </c>
      <c r="AZ62" s="5" t="s">
        <v>304</v>
      </c>
      <c r="BB62" s="3">
        <f t="shared" si="30"/>
        <v>0</v>
      </c>
      <c r="BC62" s="3">
        <f t="shared" si="31"/>
        <v>0</v>
      </c>
      <c r="BD62" s="3">
        <f t="shared" si="32"/>
        <v>0</v>
      </c>
      <c r="BF62" s="3">
        <f t="shared" si="33"/>
        <v>0</v>
      </c>
      <c r="BG62">
        <f t="shared" si="34"/>
        <v>0</v>
      </c>
      <c r="BH62">
        <f t="shared" si="35"/>
        <v>0</v>
      </c>
      <c r="BI62">
        <f t="shared" si="36"/>
        <v>0</v>
      </c>
      <c r="BJ62">
        <f t="shared" si="37"/>
        <v>0</v>
      </c>
      <c r="BK62">
        <f t="shared" si="38"/>
        <v>0</v>
      </c>
      <c r="BL62">
        <f t="shared" si="39"/>
        <v>0</v>
      </c>
      <c r="BM62">
        <f t="shared" si="40"/>
        <v>0</v>
      </c>
      <c r="BN62">
        <f t="shared" si="41"/>
        <v>0</v>
      </c>
      <c r="BO62">
        <f t="shared" si="42"/>
        <v>0</v>
      </c>
      <c r="BP62" s="3" t="s">
        <v>28</v>
      </c>
    </row>
    <row r="63" spans="1:68" ht="12.75" x14ac:dyDescent="0.2">
      <c r="A63" s="2">
        <v>45241.987934837962</v>
      </c>
      <c r="B63" s="3" t="s">
        <v>23</v>
      </c>
      <c r="C63" s="3" t="s">
        <v>372</v>
      </c>
      <c r="D63" s="5" t="s">
        <v>24</v>
      </c>
      <c r="E63" s="3" t="s">
        <v>93</v>
      </c>
      <c r="F63" s="5" t="s">
        <v>93</v>
      </c>
      <c r="G63" s="3" t="s">
        <v>384</v>
      </c>
      <c r="H63" s="3" t="s">
        <v>540</v>
      </c>
      <c r="K63" t="str">
        <f t="shared" si="28"/>
        <v>já foi programador</v>
      </c>
      <c r="L63" s="3" t="s">
        <v>15</v>
      </c>
      <c r="M63" s="3" t="s">
        <v>385</v>
      </c>
      <c r="N63" s="6" t="str">
        <f t="shared" si="29"/>
        <v>JavaScript, Apex,</v>
      </c>
      <c r="O63" s="3">
        <f t="shared" si="44"/>
        <v>0</v>
      </c>
      <c r="P63" s="3">
        <f t="shared" si="44"/>
        <v>0</v>
      </c>
      <c r="Q63" s="3">
        <f t="shared" si="44"/>
        <v>0</v>
      </c>
      <c r="R63" s="3">
        <f t="shared" si="49"/>
        <v>0</v>
      </c>
      <c r="S63" s="3">
        <f t="shared" si="49"/>
        <v>0</v>
      </c>
      <c r="T63" s="3">
        <f t="shared" si="49"/>
        <v>0</v>
      </c>
      <c r="U63" s="3">
        <f t="shared" si="49"/>
        <v>1</v>
      </c>
      <c r="V63" s="3">
        <f t="shared" si="49"/>
        <v>0</v>
      </c>
      <c r="W63" s="3">
        <f t="shared" si="49"/>
        <v>0</v>
      </c>
      <c r="X63" s="3">
        <f t="shared" si="49"/>
        <v>0</v>
      </c>
      <c r="Y63" s="3">
        <f t="shared" si="49"/>
        <v>0</v>
      </c>
      <c r="Z63" s="3">
        <f t="shared" si="49"/>
        <v>0</v>
      </c>
      <c r="AA63" s="3">
        <f t="shared" si="49"/>
        <v>0</v>
      </c>
      <c r="AB63" s="3">
        <f t="shared" si="49"/>
        <v>0</v>
      </c>
      <c r="AC63" s="3">
        <f t="shared" si="48"/>
        <v>0</v>
      </c>
      <c r="AD63" s="3">
        <f t="shared" si="48"/>
        <v>0</v>
      </c>
      <c r="AE63" s="3">
        <f t="shared" si="48"/>
        <v>0</v>
      </c>
      <c r="AF63" s="3">
        <f t="shared" si="47"/>
        <v>0</v>
      </c>
      <c r="AG63" s="3">
        <f t="shared" si="47"/>
        <v>0</v>
      </c>
      <c r="AH63" s="3">
        <f t="shared" si="47"/>
        <v>0</v>
      </c>
      <c r="AI63" s="3">
        <f t="shared" si="47"/>
        <v>1</v>
      </c>
      <c r="AJ63" s="3">
        <f t="shared" si="47"/>
        <v>0</v>
      </c>
      <c r="AK63" s="3">
        <f t="shared" si="47"/>
        <v>0</v>
      </c>
      <c r="AL63" s="3">
        <f t="shared" ref="AL63:AS77" si="50">IF(ISNUMBER(SEARCH(AL$1,$N63)),1,0)</f>
        <v>0</v>
      </c>
      <c r="AM63" s="3">
        <f t="shared" si="50"/>
        <v>0</v>
      </c>
      <c r="AN63" s="3">
        <f t="shared" si="50"/>
        <v>0</v>
      </c>
      <c r="AO63" s="3">
        <f t="shared" si="50"/>
        <v>0</v>
      </c>
      <c r="AP63" s="3">
        <f t="shared" si="50"/>
        <v>0</v>
      </c>
      <c r="AQ63" s="3">
        <f t="shared" si="50"/>
        <v>0</v>
      </c>
      <c r="AR63" s="3">
        <f t="shared" si="50"/>
        <v>0</v>
      </c>
      <c r="AS63" s="3">
        <f t="shared" si="50"/>
        <v>0</v>
      </c>
      <c r="AT63" s="3">
        <f t="shared" si="45"/>
        <v>0</v>
      </c>
      <c r="AV63" s="5" t="s">
        <v>586</v>
      </c>
      <c r="AX63" s="5" t="s">
        <v>304</v>
      </c>
      <c r="AZ63" s="5" t="s">
        <v>304</v>
      </c>
      <c r="BB63" s="3">
        <f t="shared" si="30"/>
        <v>0</v>
      </c>
      <c r="BC63" s="3">
        <f t="shared" si="31"/>
        <v>0</v>
      </c>
      <c r="BD63" s="3">
        <f t="shared" si="32"/>
        <v>0</v>
      </c>
      <c r="BF63" s="3">
        <f t="shared" si="33"/>
        <v>0</v>
      </c>
      <c r="BG63">
        <f t="shared" si="34"/>
        <v>0</v>
      </c>
      <c r="BH63">
        <f t="shared" si="35"/>
        <v>0</v>
      </c>
      <c r="BI63">
        <f t="shared" si="36"/>
        <v>0</v>
      </c>
      <c r="BJ63">
        <f t="shared" si="37"/>
        <v>0</v>
      </c>
      <c r="BK63">
        <f t="shared" si="38"/>
        <v>0</v>
      </c>
      <c r="BL63">
        <f t="shared" si="39"/>
        <v>0</v>
      </c>
      <c r="BM63">
        <f t="shared" si="40"/>
        <v>0</v>
      </c>
      <c r="BN63">
        <f t="shared" si="41"/>
        <v>0</v>
      </c>
      <c r="BO63">
        <f t="shared" si="42"/>
        <v>0</v>
      </c>
      <c r="BP63" s="3" t="s">
        <v>28</v>
      </c>
    </row>
    <row r="64" spans="1:68" ht="25.5" hidden="1" x14ac:dyDescent="0.2">
      <c r="A64" s="2">
        <v>45242.815631261576</v>
      </c>
      <c r="B64" s="3" t="s">
        <v>86</v>
      </c>
      <c r="C64" s="3" t="s">
        <v>388</v>
      </c>
      <c r="D64" s="3" t="s">
        <v>388</v>
      </c>
      <c r="E64" s="3" t="s">
        <v>389</v>
      </c>
      <c r="F64" s="3" t="s">
        <v>166</v>
      </c>
      <c r="H64" s="3"/>
      <c r="K64" t="str">
        <f t="shared" si="28"/>
        <v/>
      </c>
      <c r="M64" s="3" t="s">
        <v>390</v>
      </c>
      <c r="N64" s="6" t="str">
        <f t="shared" si="29"/>
        <v>JavaScript, SQL, Java, PHP,</v>
      </c>
      <c r="O64" s="3">
        <f t="shared" si="44"/>
        <v>1</v>
      </c>
      <c r="P64" s="3">
        <f t="shared" si="44"/>
        <v>1</v>
      </c>
      <c r="Q64" s="3">
        <f t="shared" si="44"/>
        <v>0</v>
      </c>
      <c r="R64" s="3">
        <f t="shared" si="49"/>
        <v>0</v>
      </c>
      <c r="S64" s="3">
        <f t="shared" si="49"/>
        <v>0</v>
      </c>
      <c r="T64" s="3">
        <f t="shared" si="49"/>
        <v>0</v>
      </c>
      <c r="U64" s="3">
        <f t="shared" si="49"/>
        <v>1</v>
      </c>
      <c r="V64" s="3">
        <f t="shared" si="49"/>
        <v>0</v>
      </c>
      <c r="W64" s="3">
        <f t="shared" si="49"/>
        <v>0</v>
      </c>
      <c r="X64" s="3">
        <f t="shared" si="49"/>
        <v>0</v>
      </c>
      <c r="Y64" s="3">
        <f t="shared" si="49"/>
        <v>0</v>
      </c>
      <c r="Z64" s="3">
        <f t="shared" si="49"/>
        <v>0</v>
      </c>
      <c r="AA64" s="3">
        <f t="shared" si="49"/>
        <v>1</v>
      </c>
      <c r="AB64" s="3">
        <f t="shared" si="49"/>
        <v>0</v>
      </c>
      <c r="AC64" s="3">
        <f t="shared" si="48"/>
        <v>0</v>
      </c>
      <c r="AD64" s="3">
        <f t="shared" si="48"/>
        <v>0</v>
      </c>
      <c r="AE64" s="3">
        <f t="shared" si="48"/>
        <v>0</v>
      </c>
      <c r="AF64" s="3">
        <f t="shared" si="47"/>
        <v>0</v>
      </c>
      <c r="AG64" s="3">
        <f t="shared" si="47"/>
        <v>0</v>
      </c>
      <c r="AH64" s="3">
        <f t="shared" si="47"/>
        <v>0</v>
      </c>
      <c r="AI64" s="3">
        <f t="shared" si="47"/>
        <v>0</v>
      </c>
      <c r="AJ64" s="3">
        <f t="shared" si="47"/>
        <v>0</v>
      </c>
      <c r="AK64" s="3">
        <f t="shared" si="47"/>
        <v>0</v>
      </c>
      <c r="AL64" s="3">
        <f t="shared" si="50"/>
        <v>0</v>
      </c>
      <c r="AM64" s="3">
        <f t="shared" si="50"/>
        <v>0</v>
      </c>
      <c r="AN64" s="3">
        <f t="shared" si="50"/>
        <v>0</v>
      </c>
      <c r="AO64" s="3">
        <f t="shared" si="50"/>
        <v>0</v>
      </c>
      <c r="AP64" s="3">
        <f t="shared" si="50"/>
        <v>0</v>
      </c>
      <c r="AQ64" s="3">
        <f t="shared" si="50"/>
        <v>0</v>
      </c>
      <c r="AR64" s="3">
        <f t="shared" si="50"/>
        <v>0</v>
      </c>
      <c r="AS64" s="3">
        <f t="shared" si="50"/>
        <v>0</v>
      </c>
      <c r="AT64" s="3">
        <f t="shared" si="45"/>
        <v>0</v>
      </c>
      <c r="AV64" s="5" t="s">
        <v>586</v>
      </c>
      <c r="AW64" s="3" t="s">
        <v>391</v>
      </c>
      <c r="AX64" s="5" t="s">
        <v>304</v>
      </c>
      <c r="AY64" s="3" t="s">
        <v>392</v>
      </c>
      <c r="AZ64" s="3" t="s">
        <v>144</v>
      </c>
      <c r="BA64" s="3" t="s">
        <v>53</v>
      </c>
      <c r="BB64" s="3">
        <f t="shared" si="30"/>
        <v>0</v>
      </c>
      <c r="BC64" s="3">
        <f t="shared" si="31"/>
        <v>1</v>
      </c>
      <c r="BD64" s="3">
        <f t="shared" si="32"/>
        <v>0</v>
      </c>
      <c r="BE64" s="3" t="s">
        <v>251</v>
      </c>
      <c r="BF64" s="3">
        <f t="shared" si="33"/>
        <v>1</v>
      </c>
      <c r="BG64">
        <f t="shared" si="34"/>
        <v>1</v>
      </c>
      <c r="BH64">
        <f t="shared" si="35"/>
        <v>0</v>
      </c>
      <c r="BI64">
        <f t="shared" si="36"/>
        <v>1</v>
      </c>
      <c r="BJ64">
        <f t="shared" si="37"/>
        <v>0</v>
      </c>
      <c r="BK64">
        <f t="shared" si="38"/>
        <v>0</v>
      </c>
      <c r="BL64">
        <f t="shared" si="39"/>
        <v>0</v>
      </c>
      <c r="BM64">
        <f t="shared" si="40"/>
        <v>0</v>
      </c>
      <c r="BN64">
        <f t="shared" si="41"/>
        <v>1</v>
      </c>
      <c r="BO64">
        <f t="shared" si="42"/>
        <v>4</v>
      </c>
      <c r="BP64" s="3" t="s">
        <v>28</v>
      </c>
    </row>
    <row r="65" spans="1:68" ht="12.75" x14ac:dyDescent="0.2">
      <c r="A65" s="2">
        <v>45242.843685185187</v>
      </c>
      <c r="B65" s="3" t="s">
        <v>232</v>
      </c>
      <c r="C65" s="3" t="s">
        <v>393</v>
      </c>
      <c r="D65" s="3" t="s">
        <v>405</v>
      </c>
      <c r="E65" s="3" t="s">
        <v>394</v>
      </c>
      <c r="F65" s="5" t="s">
        <v>93</v>
      </c>
      <c r="H65" s="3"/>
      <c r="K65" t="str">
        <f t="shared" si="28"/>
        <v/>
      </c>
      <c r="M65" s="3" t="s">
        <v>395</v>
      </c>
      <c r="N65" s="6" t="str">
        <f t="shared" si="29"/>
        <v>Java, C#,</v>
      </c>
      <c r="O65" s="3">
        <f t="shared" si="44"/>
        <v>0</v>
      </c>
      <c r="P65" s="3">
        <f t="shared" si="44"/>
        <v>1</v>
      </c>
      <c r="Q65" s="3">
        <f t="shared" si="44"/>
        <v>0</v>
      </c>
      <c r="R65" s="3">
        <f t="shared" si="49"/>
        <v>1</v>
      </c>
      <c r="S65" s="3">
        <f t="shared" si="49"/>
        <v>0</v>
      </c>
      <c r="T65" s="3">
        <f t="shared" si="49"/>
        <v>0</v>
      </c>
      <c r="U65" s="3">
        <f t="shared" si="49"/>
        <v>0</v>
      </c>
      <c r="V65" s="3">
        <f t="shared" si="49"/>
        <v>0</v>
      </c>
      <c r="W65" s="3">
        <f t="shared" si="49"/>
        <v>0</v>
      </c>
      <c r="X65" s="3">
        <f t="shared" si="49"/>
        <v>0</v>
      </c>
      <c r="Y65" s="3">
        <f t="shared" si="49"/>
        <v>0</v>
      </c>
      <c r="Z65" s="3">
        <f t="shared" si="49"/>
        <v>0</v>
      </c>
      <c r="AA65" s="3">
        <f t="shared" si="49"/>
        <v>0</v>
      </c>
      <c r="AB65" s="3">
        <f t="shared" si="49"/>
        <v>0</v>
      </c>
      <c r="AC65" s="3">
        <f t="shared" si="48"/>
        <v>0</v>
      </c>
      <c r="AD65" s="3">
        <f t="shared" si="48"/>
        <v>0</v>
      </c>
      <c r="AE65" s="3">
        <f t="shared" si="48"/>
        <v>0</v>
      </c>
      <c r="AF65" s="3">
        <f t="shared" si="47"/>
        <v>0</v>
      </c>
      <c r="AG65" s="3">
        <f t="shared" si="47"/>
        <v>0</v>
      </c>
      <c r="AH65" s="3">
        <f t="shared" si="47"/>
        <v>0</v>
      </c>
      <c r="AI65" s="3">
        <f t="shared" si="47"/>
        <v>0</v>
      </c>
      <c r="AJ65" s="3">
        <f t="shared" si="47"/>
        <v>0</v>
      </c>
      <c r="AK65" s="3">
        <f t="shared" si="47"/>
        <v>0</v>
      </c>
      <c r="AL65" s="3">
        <f t="shared" si="50"/>
        <v>0</v>
      </c>
      <c r="AM65" s="3">
        <f t="shared" si="50"/>
        <v>0</v>
      </c>
      <c r="AN65" s="3">
        <f t="shared" si="50"/>
        <v>0</v>
      </c>
      <c r="AO65" s="3">
        <f t="shared" si="50"/>
        <v>0</v>
      </c>
      <c r="AP65" s="3">
        <f t="shared" si="50"/>
        <v>0</v>
      </c>
      <c r="AQ65" s="3">
        <f t="shared" si="50"/>
        <v>0</v>
      </c>
      <c r="AR65" s="3">
        <f t="shared" si="50"/>
        <v>0</v>
      </c>
      <c r="AS65" s="3">
        <f t="shared" si="50"/>
        <v>0</v>
      </c>
      <c r="AT65" s="3">
        <f t="shared" si="45"/>
        <v>0</v>
      </c>
      <c r="AV65" s="5" t="s">
        <v>586</v>
      </c>
      <c r="AW65" s="3" t="s">
        <v>396</v>
      </c>
      <c r="AX65" s="3" t="s">
        <v>304</v>
      </c>
      <c r="AZ65" s="5" t="s">
        <v>304</v>
      </c>
      <c r="BB65" s="3">
        <f t="shared" si="30"/>
        <v>0</v>
      </c>
      <c r="BC65" s="3">
        <f t="shared" si="31"/>
        <v>0</v>
      </c>
      <c r="BD65" s="3">
        <f t="shared" si="32"/>
        <v>0</v>
      </c>
      <c r="BF65" s="3">
        <f t="shared" si="33"/>
        <v>0</v>
      </c>
      <c r="BG65">
        <f t="shared" si="34"/>
        <v>0</v>
      </c>
      <c r="BH65">
        <f t="shared" si="35"/>
        <v>0</v>
      </c>
      <c r="BI65">
        <f t="shared" si="36"/>
        <v>0</v>
      </c>
      <c r="BJ65">
        <f t="shared" si="37"/>
        <v>0</v>
      </c>
      <c r="BK65">
        <f t="shared" si="38"/>
        <v>0</v>
      </c>
      <c r="BL65">
        <f t="shared" si="39"/>
        <v>0</v>
      </c>
      <c r="BM65">
        <f t="shared" si="40"/>
        <v>0</v>
      </c>
      <c r="BN65">
        <f t="shared" si="41"/>
        <v>0</v>
      </c>
      <c r="BO65">
        <f t="shared" si="42"/>
        <v>0</v>
      </c>
      <c r="BP65" s="3" t="s">
        <v>28</v>
      </c>
    </row>
    <row r="66" spans="1:68" ht="25.5" x14ac:dyDescent="0.2">
      <c r="A66" s="2">
        <v>45242.847447291671</v>
      </c>
      <c r="B66" s="3" t="s">
        <v>47</v>
      </c>
      <c r="C66" s="3" t="s">
        <v>397</v>
      </c>
      <c r="D66" s="3" t="s">
        <v>195</v>
      </c>
      <c r="E66" s="3" t="s">
        <v>139</v>
      </c>
      <c r="F66" s="5" t="s">
        <v>93</v>
      </c>
      <c r="H66" s="3"/>
      <c r="K66" t="str">
        <f t="shared" ref="K66:K101" si="51">IF(OR(H66="programador",J66="programador"),"já foi programador","")</f>
        <v/>
      </c>
      <c r="M66" s="3" t="s">
        <v>209</v>
      </c>
      <c r="N66" s="6" t="str">
        <f t="shared" ref="N66:N101" si="52">M66&amp;","</f>
        <v>JavaScript, SQL, Java, Python,</v>
      </c>
      <c r="O66" s="3">
        <f t="shared" si="44"/>
        <v>1</v>
      </c>
      <c r="P66" s="3">
        <f t="shared" si="44"/>
        <v>1</v>
      </c>
      <c r="Q66" s="3">
        <f t="shared" si="44"/>
        <v>1</v>
      </c>
      <c r="R66" s="3">
        <f t="shared" si="49"/>
        <v>0</v>
      </c>
      <c r="S66" s="3">
        <f t="shared" si="49"/>
        <v>0</v>
      </c>
      <c r="T66" s="3">
        <f t="shared" si="49"/>
        <v>0</v>
      </c>
      <c r="U66" s="3">
        <f t="shared" si="49"/>
        <v>1</v>
      </c>
      <c r="V66" s="3">
        <f t="shared" si="49"/>
        <v>0</v>
      </c>
      <c r="W66" s="3">
        <f t="shared" si="49"/>
        <v>0</v>
      </c>
      <c r="X66" s="3">
        <f t="shared" si="49"/>
        <v>0</v>
      </c>
      <c r="Y66" s="3">
        <f t="shared" si="49"/>
        <v>0</v>
      </c>
      <c r="Z66" s="3">
        <f t="shared" si="49"/>
        <v>0</v>
      </c>
      <c r="AA66" s="3">
        <f t="shared" si="49"/>
        <v>0</v>
      </c>
      <c r="AB66" s="3">
        <f t="shared" si="49"/>
        <v>0</v>
      </c>
      <c r="AC66" s="3">
        <f t="shared" si="48"/>
        <v>0</v>
      </c>
      <c r="AD66" s="3">
        <f t="shared" si="48"/>
        <v>0</v>
      </c>
      <c r="AE66" s="3">
        <f t="shared" si="48"/>
        <v>0</v>
      </c>
      <c r="AF66" s="3">
        <f t="shared" si="47"/>
        <v>0</v>
      </c>
      <c r="AG66" s="3">
        <f t="shared" si="47"/>
        <v>0</v>
      </c>
      <c r="AH66" s="3">
        <f t="shared" si="47"/>
        <v>0</v>
      </c>
      <c r="AI66" s="3">
        <f t="shared" si="47"/>
        <v>0</v>
      </c>
      <c r="AJ66" s="3">
        <f t="shared" si="47"/>
        <v>0</v>
      </c>
      <c r="AK66" s="3">
        <f t="shared" si="47"/>
        <v>0</v>
      </c>
      <c r="AL66" s="3">
        <f t="shared" si="50"/>
        <v>0</v>
      </c>
      <c r="AM66" s="3">
        <f t="shared" si="50"/>
        <v>0</v>
      </c>
      <c r="AN66" s="3">
        <f t="shared" si="50"/>
        <v>0</v>
      </c>
      <c r="AO66" s="3">
        <f t="shared" si="50"/>
        <v>0</v>
      </c>
      <c r="AP66" s="3">
        <f t="shared" si="50"/>
        <v>0</v>
      </c>
      <c r="AQ66" s="3">
        <f t="shared" si="50"/>
        <v>0</v>
      </c>
      <c r="AR66" s="3">
        <f t="shared" si="50"/>
        <v>0</v>
      </c>
      <c r="AS66" s="3">
        <f t="shared" si="50"/>
        <v>0</v>
      </c>
      <c r="AT66" s="3">
        <f t="shared" si="45"/>
        <v>0</v>
      </c>
      <c r="AV66" s="5" t="s">
        <v>586</v>
      </c>
      <c r="AX66" s="5" t="s">
        <v>304</v>
      </c>
      <c r="AZ66" s="5" t="s">
        <v>304</v>
      </c>
      <c r="BB66" s="3">
        <f t="shared" ref="BB66:BB101" si="53">IF(ISNUMBER(SEARCH("Em estudos por conta própria",BA66)),1,0)</f>
        <v>0</v>
      </c>
      <c r="BC66" s="3">
        <f t="shared" ref="BC66:BC101" si="54">IF(ISNUMBER(SEARCH("Na faculdade ou algum curso que realizei",BA66)),1,0)</f>
        <v>0</v>
      </c>
      <c r="BD66" s="3">
        <f t="shared" ref="BD66:BD101" si="55">IF(ISNUMBER(SEARCH("No trabalho",BA66)),1,0)</f>
        <v>0</v>
      </c>
      <c r="BF66" s="3">
        <f t="shared" ref="BF66:BF101" si="56">IF(ISNUMBER(SEARCH("Validação e sanitização de entrada de dados",BE66)),1,0)</f>
        <v>0</v>
      </c>
      <c r="BG66">
        <f t="shared" ref="BG66:BG101" si="57">IF(ISNUMBER(SEARCH("Política de acesso mínimo necessário ao banco de dados",BE66)),1,0)</f>
        <v>0</v>
      </c>
      <c r="BH66">
        <f t="shared" ref="BH66:BH101" si="58">IF(ISNUMBER(SEARCH("Monitoramento de logs",BE66)),1,0)</f>
        <v>0</v>
      </c>
      <c r="BI66">
        <f t="shared" ref="BI66:BI101" si="59">IF(ISNUMBER(SEARCH("Utilização de instruções preparadas (prepared statements)",BE66)),1,0)</f>
        <v>0</v>
      </c>
      <c r="BJ66">
        <f t="shared" ref="BJ66:BJ101" si="60">IF(ISNUMBER(SEARCH("Utilização de “with (nolock)” em seleções no banco de dados",BE66)),1,0)</f>
        <v>0</v>
      </c>
      <c r="BK66">
        <f t="shared" ref="BK66:BK101" si="61">IF(ISNUMBER(SEARCH("Utilização de listas brancas (whitelisting)",BE66)),1,0)</f>
        <v>0</v>
      </c>
      <c r="BL66">
        <f t="shared" ref="BL66:BL101" si="62">IF(ISNUMBER(SEARCH("Utilização de procedimentos armazenados (stored procedures)",BE66)),1,0)</f>
        <v>0</v>
      </c>
      <c r="BM66">
        <f t="shared" ref="BM66:BM101" si="63">IF(ISNUMBER(SEARCH("Utilização de gerenciador de senhas.",BE66)),1,0)</f>
        <v>0</v>
      </c>
      <c r="BN66">
        <f t="shared" ref="BN66:BN101" si="64">IF(ISNUMBER(SEARCH("Utilização de firewalls de aplicativos web (WAF).",BE66)),1,0)</f>
        <v>0</v>
      </c>
      <c r="BO66">
        <f t="shared" ref="BO66:BO101" si="65">BF66+BG66+BH66+BI66-BJ66+BK66+BL66-BM66+BN66</f>
        <v>0</v>
      </c>
    </row>
    <row r="67" spans="1:68" ht="12.75" hidden="1" x14ac:dyDescent="0.2">
      <c r="A67" s="2">
        <v>45242.854014745375</v>
      </c>
      <c r="B67" s="3" t="s">
        <v>47</v>
      </c>
      <c r="C67" s="3" t="s">
        <v>398</v>
      </c>
      <c r="D67" s="3" t="s">
        <v>398</v>
      </c>
      <c r="E67" s="3" t="s">
        <v>399</v>
      </c>
      <c r="F67" s="5" t="s">
        <v>93</v>
      </c>
      <c r="G67" s="3" t="s">
        <v>400</v>
      </c>
      <c r="H67" s="3" t="s">
        <v>540</v>
      </c>
      <c r="I67" s="3" t="s">
        <v>401</v>
      </c>
      <c r="J67" s="3"/>
      <c r="K67" t="str">
        <f t="shared" si="51"/>
        <v>já foi programador</v>
      </c>
      <c r="L67" s="3" t="s">
        <v>15</v>
      </c>
      <c r="M67" s="3" t="s">
        <v>402</v>
      </c>
      <c r="N67" s="6" t="str">
        <f t="shared" si="52"/>
        <v>JavaScript, SQL, PHP,</v>
      </c>
      <c r="O67" s="3">
        <f t="shared" si="44"/>
        <v>1</v>
      </c>
      <c r="P67" s="3">
        <f t="shared" si="44"/>
        <v>0</v>
      </c>
      <c r="Q67" s="3">
        <f t="shared" si="44"/>
        <v>0</v>
      </c>
      <c r="R67" s="3">
        <f t="shared" si="49"/>
        <v>0</v>
      </c>
      <c r="S67" s="3">
        <f t="shared" si="49"/>
        <v>0</v>
      </c>
      <c r="T67" s="3">
        <f t="shared" si="49"/>
        <v>0</v>
      </c>
      <c r="U67" s="3">
        <f t="shared" si="49"/>
        <v>1</v>
      </c>
      <c r="V67" s="3">
        <f t="shared" si="49"/>
        <v>0</v>
      </c>
      <c r="W67" s="3">
        <f t="shared" si="49"/>
        <v>0</v>
      </c>
      <c r="X67" s="3">
        <f t="shared" si="49"/>
        <v>0</v>
      </c>
      <c r="Y67" s="3">
        <f t="shared" si="49"/>
        <v>0</v>
      </c>
      <c r="Z67" s="3">
        <f t="shared" si="49"/>
        <v>0</v>
      </c>
      <c r="AA67" s="3">
        <f t="shared" si="49"/>
        <v>1</v>
      </c>
      <c r="AB67" s="3">
        <f t="shared" si="49"/>
        <v>0</v>
      </c>
      <c r="AC67" s="3">
        <f t="shared" si="48"/>
        <v>0</v>
      </c>
      <c r="AD67" s="3">
        <f t="shared" si="48"/>
        <v>0</v>
      </c>
      <c r="AE67" s="3">
        <f t="shared" si="48"/>
        <v>0</v>
      </c>
      <c r="AF67" s="3">
        <f t="shared" si="47"/>
        <v>0</v>
      </c>
      <c r="AG67" s="3">
        <f t="shared" si="47"/>
        <v>0</v>
      </c>
      <c r="AH67" s="3">
        <f t="shared" si="47"/>
        <v>0</v>
      </c>
      <c r="AI67" s="3">
        <f t="shared" si="47"/>
        <v>0</v>
      </c>
      <c r="AJ67" s="3">
        <f t="shared" si="47"/>
        <v>0</v>
      </c>
      <c r="AK67" s="3">
        <f t="shared" si="47"/>
        <v>0</v>
      </c>
      <c r="AL67" s="3">
        <f t="shared" si="50"/>
        <v>0</v>
      </c>
      <c r="AM67" s="3">
        <f t="shared" si="50"/>
        <v>0</v>
      </c>
      <c r="AN67" s="3">
        <f t="shared" si="50"/>
        <v>0</v>
      </c>
      <c r="AO67" s="3">
        <f t="shared" si="50"/>
        <v>0</v>
      </c>
      <c r="AP67" s="3">
        <f t="shared" si="50"/>
        <v>0</v>
      </c>
      <c r="AQ67" s="3">
        <f t="shared" si="50"/>
        <v>0</v>
      </c>
      <c r="AR67" s="3">
        <f t="shared" si="50"/>
        <v>0</v>
      </c>
      <c r="AS67" s="3">
        <f t="shared" si="50"/>
        <v>0</v>
      </c>
      <c r="AT67" s="3">
        <f t="shared" si="45"/>
        <v>0</v>
      </c>
      <c r="AU67" s="3" t="s">
        <v>403</v>
      </c>
      <c r="AV67" s="5" t="s">
        <v>586</v>
      </c>
      <c r="AW67" s="3" t="s">
        <v>75</v>
      </c>
      <c r="AX67" s="5" t="s">
        <v>304</v>
      </c>
      <c r="AY67" s="3" t="s">
        <v>144</v>
      </c>
      <c r="AZ67" s="5" t="s">
        <v>304</v>
      </c>
      <c r="BA67" s="3" t="s">
        <v>20</v>
      </c>
      <c r="BB67" s="3">
        <f t="shared" si="53"/>
        <v>1</v>
      </c>
      <c r="BC67" s="3">
        <f t="shared" si="54"/>
        <v>0</v>
      </c>
      <c r="BD67" s="3">
        <f t="shared" si="55"/>
        <v>0</v>
      </c>
      <c r="BE67" s="3" t="s">
        <v>97</v>
      </c>
      <c r="BF67" s="3">
        <f t="shared" si="56"/>
        <v>1</v>
      </c>
      <c r="BG67">
        <f t="shared" si="57"/>
        <v>1</v>
      </c>
      <c r="BH67">
        <f t="shared" si="58"/>
        <v>0</v>
      </c>
      <c r="BI67">
        <f t="shared" si="59"/>
        <v>1</v>
      </c>
      <c r="BJ67">
        <f t="shared" si="60"/>
        <v>0</v>
      </c>
      <c r="BK67">
        <f t="shared" si="61"/>
        <v>0</v>
      </c>
      <c r="BL67">
        <f t="shared" si="62"/>
        <v>0</v>
      </c>
      <c r="BM67">
        <f t="shared" si="63"/>
        <v>0</v>
      </c>
      <c r="BN67">
        <f t="shared" si="64"/>
        <v>0</v>
      </c>
      <c r="BO67">
        <f t="shared" si="65"/>
        <v>3</v>
      </c>
      <c r="BP67" s="3" t="s">
        <v>46</v>
      </c>
    </row>
    <row r="68" spans="1:68" ht="12.75" x14ac:dyDescent="0.2">
      <c r="A68" s="2">
        <v>45242.900045196759</v>
      </c>
      <c r="B68" s="3" t="s">
        <v>355</v>
      </c>
      <c r="F68" s="5" t="s">
        <v>526</v>
      </c>
      <c r="H68" s="3"/>
      <c r="K68" t="str">
        <f t="shared" si="51"/>
        <v/>
      </c>
      <c r="M68" s="3" t="s">
        <v>404</v>
      </c>
      <c r="N68" s="6" t="str">
        <f t="shared" si="52"/>
        <v>JavaScript, PHP,</v>
      </c>
      <c r="O68" s="3">
        <f t="shared" si="44"/>
        <v>0</v>
      </c>
      <c r="P68" s="3">
        <f t="shared" si="44"/>
        <v>0</v>
      </c>
      <c r="Q68" s="3">
        <f t="shared" si="44"/>
        <v>0</v>
      </c>
      <c r="R68" s="3">
        <f t="shared" si="49"/>
        <v>0</v>
      </c>
      <c r="S68" s="3">
        <f t="shared" si="49"/>
        <v>0</v>
      </c>
      <c r="T68" s="3">
        <f t="shared" si="49"/>
        <v>0</v>
      </c>
      <c r="U68" s="3">
        <f t="shared" si="49"/>
        <v>1</v>
      </c>
      <c r="V68" s="3">
        <f t="shared" si="49"/>
        <v>0</v>
      </c>
      <c r="W68" s="3">
        <f t="shared" si="49"/>
        <v>0</v>
      </c>
      <c r="X68" s="3">
        <f t="shared" si="49"/>
        <v>0</v>
      </c>
      <c r="Y68" s="3">
        <f t="shared" si="49"/>
        <v>0</v>
      </c>
      <c r="Z68" s="3">
        <f t="shared" si="49"/>
        <v>0</v>
      </c>
      <c r="AA68" s="3">
        <f t="shared" si="49"/>
        <v>1</v>
      </c>
      <c r="AB68" s="3">
        <f t="shared" si="49"/>
        <v>0</v>
      </c>
      <c r="AC68" s="3">
        <f t="shared" si="48"/>
        <v>0</v>
      </c>
      <c r="AD68" s="3">
        <f t="shared" si="48"/>
        <v>0</v>
      </c>
      <c r="AE68" s="3">
        <f t="shared" si="48"/>
        <v>0</v>
      </c>
      <c r="AF68" s="3">
        <f t="shared" si="47"/>
        <v>0</v>
      </c>
      <c r="AG68" s="3">
        <f t="shared" si="47"/>
        <v>0</v>
      </c>
      <c r="AH68" s="3">
        <f t="shared" si="47"/>
        <v>0</v>
      </c>
      <c r="AI68" s="3">
        <f t="shared" si="47"/>
        <v>0</v>
      </c>
      <c r="AJ68" s="3">
        <f t="shared" si="47"/>
        <v>0</v>
      </c>
      <c r="AK68" s="3">
        <f t="shared" si="47"/>
        <v>0</v>
      </c>
      <c r="AL68" s="3">
        <f t="shared" si="50"/>
        <v>0</v>
      </c>
      <c r="AM68" s="3">
        <f t="shared" si="50"/>
        <v>0</v>
      </c>
      <c r="AN68" s="3">
        <f t="shared" si="50"/>
        <v>0</v>
      </c>
      <c r="AO68" s="3">
        <f t="shared" si="50"/>
        <v>0</v>
      </c>
      <c r="AP68" s="3">
        <f t="shared" si="50"/>
        <v>0</v>
      </c>
      <c r="AQ68" s="3">
        <f t="shared" si="50"/>
        <v>0</v>
      </c>
      <c r="AR68" s="3">
        <f t="shared" si="50"/>
        <v>0</v>
      </c>
      <c r="AS68" s="3">
        <f t="shared" si="50"/>
        <v>0</v>
      </c>
      <c r="AT68" s="3">
        <f t="shared" si="45"/>
        <v>0</v>
      </c>
      <c r="AV68" s="5" t="s">
        <v>586</v>
      </c>
      <c r="AX68" s="5" t="s">
        <v>304</v>
      </c>
      <c r="AZ68" s="5" t="s">
        <v>304</v>
      </c>
      <c r="BB68" s="3">
        <f t="shared" si="53"/>
        <v>0</v>
      </c>
      <c r="BC68" s="3">
        <f t="shared" si="54"/>
        <v>0</v>
      </c>
      <c r="BD68" s="3">
        <f t="shared" si="55"/>
        <v>0</v>
      </c>
      <c r="BF68" s="3">
        <f t="shared" si="56"/>
        <v>0</v>
      </c>
      <c r="BG68">
        <f t="shared" si="57"/>
        <v>0</v>
      </c>
      <c r="BH68">
        <f t="shared" si="58"/>
        <v>0</v>
      </c>
      <c r="BI68">
        <f t="shared" si="59"/>
        <v>0</v>
      </c>
      <c r="BJ68">
        <f t="shared" si="60"/>
        <v>0</v>
      </c>
      <c r="BK68">
        <f t="shared" si="61"/>
        <v>0</v>
      </c>
      <c r="BL68">
        <f t="shared" si="62"/>
        <v>0</v>
      </c>
      <c r="BM68">
        <f t="shared" si="63"/>
        <v>0</v>
      </c>
      <c r="BN68">
        <f t="shared" si="64"/>
        <v>0</v>
      </c>
      <c r="BO68">
        <f t="shared" si="65"/>
        <v>0</v>
      </c>
    </row>
    <row r="69" spans="1:68" ht="25.5" hidden="1" x14ac:dyDescent="0.2">
      <c r="A69" s="2">
        <v>45242.953306759257</v>
      </c>
      <c r="B69" s="3" t="s">
        <v>86</v>
      </c>
      <c r="C69" s="3" t="s">
        <v>405</v>
      </c>
      <c r="D69" s="3" t="s">
        <v>405</v>
      </c>
      <c r="E69" s="3" t="s">
        <v>406</v>
      </c>
      <c r="F69" s="5" t="s">
        <v>527</v>
      </c>
      <c r="H69" s="3"/>
      <c r="I69" s="3" t="s">
        <v>407</v>
      </c>
      <c r="J69" s="3" t="s">
        <v>540</v>
      </c>
      <c r="K69" t="str">
        <f t="shared" si="51"/>
        <v>já foi programador</v>
      </c>
      <c r="L69" s="3" t="s">
        <v>49</v>
      </c>
      <c r="M69" s="3" t="s">
        <v>408</v>
      </c>
      <c r="N69" s="6" t="str">
        <f t="shared" si="52"/>
        <v>JavaScript, SQL, PHP, Processing,</v>
      </c>
      <c r="O69" s="3">
        <f t="shared" si="44"/>
        <v>1</v>
      </c>
      <c r="P69" s="3">
        <f t="shared" si="44"/>
        <v>0</v>
      </c>
      <c r="Q69" s="3">
        <f t="shared" si="44"/>
        <v>0</v>
      </c>
      <c r="R69" s="3">
        <f t="shared" si="49"/>
        <v>0</v>
      </c>
      <c r="S69" s="3">
        <f t="shared" si="49"/>
        <v>0</v>
      </c>
      <c r="T69" s="3">
        <f t="shared" si="49"/>
        <v>0</v>
      </c>
      <c r="U69" s="3">
        <f t="shared" si="49"/>
        <v>1</v>
      </c>
      <c r="V69" s="3">
        <f t="shared" si="49"/>
        <v>0</v>
      </c>
      <c r="W69" s="3">
        <f t="shared" si="49"/>
        <v>0</v>
      </c>
      <c r="X69" s="3">
        <f t="shared" si="49"/>
        <v>0</v>
      </c>
      <c r="Y69" s="3">
        <f t="shared" si="49"/>
        <v>0</v>
      </c>
      <c r="Z69" s="3">
        <f t="shared" si="49"/>
        <v>0</v>
      </c>
      <c r="AA69" s="3">
        <f t="shared" si="49"/>
        <v>1</v>
      </c>
      <c r="AB69" s="3">
        <f t="shared" si="49"/>
        <v>0</v>
      </c>
      <c r="AC69" s="3">
        <f t="shared" si="48"/>
        <v>0</v>
      </c>
      <c r="AD69" s="3">
        <f t="shared" si="48"/>
        <v>0</v>
      </c>
      <c r="AE69" s="3">
        <f t="shared" si="48"/>
        <v>0</v>
      </c>
      <c r="AF69" s="3">
        <f t="shared" si="47"/>
        <v>0</v>
      </c>
      <c r="AG69" s="3">
        <f t="shared" si="47"/>
        <v>0</v>
      </c>
      <c r="AH69" s="3">
        <f t="shared" si="47"/>
        <v>0</v>
      </c>
      <c r="AI69" s="3">
        <f t="shared" si="47"/>
        <v>0</v>
      </c>
      <c r="AJ69" s="3">
        <f t="shared" si="47"/>
        <v>0</v>
      </c>
      <c r="AK69" s="3">
        <f t="shared" si="47"/>
        <v>0</v>
      </c>
      <c r="AL69" s="3">
        <f t="shared" si="50"/>
        <v>0</v>
      </c>
      <c r="AM69" s="3">
        <f t="shared" si="50"/>
        <v>0</v>
      </c>
      <c r="AN69" s="3">
        <f t="shared" si="50"/>
        <v>0</v>
      </c>
      <c r="AO69" s="3">
        <f t="shared" si="50"/>
        <v>0</v>
      </c>
      <c r="AP69" s="3">
        <f t="shared" si="50"/>
        <v>1</v>
      </c>
      <c r="AQ69" s="3">
        <f t="shared" si="50"/>
        <v>0</v>
      </c>
      <c r="AR69" s="3">
        <f t="shared" si="50"/>
        <v>0</v>
      </c>
      <c r="AS69" s="3">
        <f t="shared" si="50"/>
        <v>0</v>
      </c>
      <c r="AT69" s="3">
        <f t="shared" si="45"/>
        <v>0</v>
      </c>
      <c r="AU69" s="3" t="s">
        <v>409</v>
      </c>
      <c r="AV69" s="3" t="s">
        <v>585</v>
      </c>
      <c r="AX69" s="5" t="s">
        <v>304</v>
      </c>
      <c r="AY69" s="3" t="s">
        <v>410</v>
      </c>
      <c r="AZ69" s="3" t="s">
        <v>304</v>
      </c>
      <c r="BA69" s="3" t="s">
        <v>53</v>
      </c>
      <c r="BB69" s="3">
        <f t="shared" si="53"/>
        <v>0</v>
      </c>
      <c r="BC69" s="3">
        <f t="shared" si="54"/>
        <v>1</v>
      </c>
      <c r="BD69" s="3">
        <f t="shared" si="55"/>
        <v>0</v>
      </c>
      <c r="BE69" s="3" t="s">
        <v>21</v>
      </c>
      <c r="BF69" s="3">
        <f t="shared" si="56"/>
        <v>1</v>
      </c>
      <c r="BG69">
        <f t="shared" si="57"/>
        <v>0</v>
      </c>
      <c r="BH69">
        <f t="shared" si="58"/>
        <v>0</v>
      </c>
      <c r="BI69">
        <f t="shared" si="59"/>
        <v>0</v>
      </c>
      <c r="BJ69">
        <f t="shared" si="60"/>
        <v>0</v>
      </c>
      <c r="BK69">
        <f t="shared" si="61"/>
        <v>0</v>
      </c>
      <c r="BL69">
        <f t="shared" si="62"/>
        <v>0</v>
      </c>
      <c r="BM69">
        <f t="shared" si="63"/>
        <v>0</v>
      </c>
      <c r="BN69">
        <f t="shared" si="64"/>
        <v>0</v>
      </c>
      <c r="BO69">
        <f t="shared" si="65"/>
        <v>1</v>
      </c>
      <c r="BP69" s="3" t="s">
        <v>22</v>
      </c>
    </row>
    <row r="70" spans="1:68" ht="25.5" hidden="1" x14ac:dyDescent="0.2">
      <c r="A70" s="2">
        <v>45243.032571435186</v>
      </c>
      <c r="B70" s="3" t="s">
        <v>47</v>
      </c>
      <c r="C70" s="3" t="s">
        <v>411</v>
      </c>
      <c r="D70" s="5" t="s">
        <v>24</v>
      </c>
      <c r="E70" s="3" t="s">
        <v>25</v>
      </c>
      <c r="F70" s="5" t="s">
        <v>93</v>
      </c>
      <c r="G70" s="3" t="s">
        <v>412</v>
      </c>
      <c r="H70" s="3" t="s">
        <v>540</v>
      </c>
      <c r="K70" t="str">
        <f t="shared" si="51"/>
        <v>já foi programador</v>
      </c>
      <c r="L70" s="3" t="s">
        <v>49</v>
      </c>
      <c r="M70" s="3" t="s">
        <v>413</v>
      </c>
      <c r="N70" s="6" t="str">
        <f t="shared" si="52"/>
        <v>JavaScript, SQL, Python, PHP,</v>
      </c>
      <c r="O70" s="3">
        <f t="shared" si="44"/>
        <v>1</v>
      </c>
      <c r="P70" s="3">
        <f t="shared" si="44"/>
        <v>0</v>
      </c>
      <c r="Q70" s="3">
        <f t="shared" si="44"/>
        <v>1</v>
      </c>
      <c r="R70" s="3">
        <f t="shared" si="49"/>
        <v>0</v>
      </c>
      <c r="S70" s="3">
        <f t="shared" si="49"/>
        <v>0</v>
      </c>
      <c r="T70" s="3">
        <f t="shared" si="49"/>
        <v>0</v>
      </c>
      <c r="U70" s="3">
        <f t="shared" si="49"/>
        <v>1</v>
      </c>
      <c r="V70" s="3">
        <f t="shared" si="49"/>
        <v>0</v>
      </c>
      <c r="W70" s="3">
        <f t="shared" si="49"/>
        <v>0</v>
      </c>
      <c r="X70" s="3">
        <f t="shared" si="49"/>
        <v>0</v>
      </c>
      <c r="Y70" s="3">
        <f t="shared" si="49"/>
        <v>0</v>
      </c>
      <c r="Z70" s="3">
        <f t="shared" si="49"/>
        <v>0</v>
      </c>
      <c r="AA70" s="3">
        <f t="shared" si="49"/>
        <v>1</v>
      </c>
      <c r="AB70" s="3">
        <f t="shared" si="49"/>
        <v>0</v>
      </c>
      <c r="AC70" s="3">
        <f t="shared" si="48"/>
        <v>0</v>
      </c>
      <c r="AD70" s="3">
        <f t="shared" si="48"/>
        <v>0</v>
      </c>
      <c r="AE70" s="3">
        <f t="shared" si="48"/>
        <v>0</v>
      </c>
      <c r="AF70" s="3">
        <f t="shared" ref="AF70:AK79" si="66">IF(ISNUMBER(SEARCH(AF$1,$N70)),1,0)</f>
        <v>0</v>
      </c>
      <c r="AG70" s="3">
        <f t="shared" si="66"/>
        <v>0</v>
      </c>
      <c r="AH70" s="3">
        <f t="shared" si="66"/>
        <v>0</v>
      </c>
      <c r="AI70" s="3">
        <f t="shared" si="66"/>
        <v>0</v>
      </c>
      <c r="AJ70" s="3">
        <f t="shared" si="66"/>
        <v>0</v>
      </c>
      <c r="AK70" s="3">
        <f t="shared" si="66"/>
        <v>0</v>
      </c>
      <c r="AL70" s="3">
        <f t="shared" si="50"/>
        <v>0</v>
      </c>
      <c r="AM70" s="3">
        <f t="shared" si="50"/>
        <v>0</v>
      </c>
      <c r="AN70" s="3">
        <f t="shared" si="50"/>
        <v>0</v>
      </c>
      <c r="AO70" s="3">
        <f t="shared" si="50"/>
        <v>0</v>
      </c>
      <c r="AP70" s="3">
        <f t="shared" si="50"/>
        <v>0</v>
      </c>
      <c r="AQ70" s="3">
        <f t="shared" si="50"/>
        <v>0</v>
      </c>
      <c r="AR70" s="3">
        <f t="shared" si="50"/>
        <v>0</v>
      </c>
      <c r="AS70" s="3">
        <f t="shared" si="50"/>
        <v>0</v>
      </c>
      <c r="AT70" s="3">
        <f t="shared" si="45"/>
        <v>0</v>
      </c>
      <c r="AU70" s="3" t="s">
        <v>414</v>
      </c>
      <c r="AV70" s="3" t="s">
        <v>585</v>
      </c>
      <c r="AX70" s="5" t="s">
        <v>304</v>
      </c>
      <c r="AY70" s="3" t="s">
        <v>415</v>
      </c>
      <c r="AZ70" s="3" t="s">
        <v>144</v>
      </c>
      <c r="BA70" s="3" t="s">
        <v>44</v>
      </c>
      <c r="BB70" s="3">
        <f t="shared" si="53"/>
        <v>1</v>
      </c>
      <c r="BC70" s="3">
        <f t="shared" si="54"/>
        <v>1</v>
      </c>
      <c r="BD70" s="3">
        <f t="shared" si="55"/>
        <v>1</v>
      </c>
      <c r="BE70" s="3" t="s">
        <v>416</v>
      </c>
      <c r="BF70" s="3">
        <f t="shared" si="56"/>
        <v>1</v>
      </c>
      <c r="BG70">
        <f t="shared" si="57"/>
        <v>1</v>
      </c>
      <c r="BH70">
        <f t="shared" si="58"/>
        <v>1</v>
      </c>
      <c r="BI70">
        <f t="shared" si="59"/>
        <v>1</v>
      </c>
      <c r="BJ70">
        <f t="shared" si="60"/>
        <v>0</v>
      </c>
      <c r="BK70">
        <f t="shared" si="61"/>
        <v>1</v>
      </c>
      <c r="BL70">
        <f t="shared" si="62"/>
        <v>0</v>
      </c>
      <c r="BM70">
        <f t="shared" si="63"/>
        <v>0</v>
      </c>
      <c r="BN70">
        <f t="shared" si="64"/>
        <v>1</v>
      </c>
      <c r="BO70">
        <f t="shared" si="65"/>
        <v>6</v>
      </c>
      <c r="BP70" s="3" t="s">
        <v>22</v>
      </c>
    </row>
    <row r="71" spans="1:68" ht="25.5" hidden="1" x14ac:dyDescent="0.2">
      <c r="A71" s="2">
        <v>45243.35277917824</v>
      </c>
      <c r="B71" s="3" t="s">
        <v>47</v>
      </c>
      <c r="C71" s="3" t="s">
        <v>417</v>
      </c>
      <c r="D71" s="5" t="s">
        <v>24</v>
      </c>
      <c r="E71" s="3" t="s">
        <v>25</v>
      </c>
      <c r="F71" s="5" t="s">
        <v>93</v>
      </c>
      <c r="G71" s="3" t="s">
        <v>418</v>
      </c>
      <c r="H71" s="3" t="s">
        <v>543</v>
      </c>
      <c r="K71" t="str">
        <f t="shared" si="51"/>
        <v/>
      </c>
      <c r="L71" s="3" t="s">
        <v>15</v>
      </c>
      <c r="M71" s="3" t="s">
        <v>419</v>
      </c>
      <c r="N71" s="6" t="str">
        <f t="shared" si="52"/>
        <v>JavaScript, SQL, Python, C#, PHP,</v>
      </c>
      <c r="O71" s="3">
        <f t="shared" si="44"/>
        <v>1</v>
      </c>
      <c r="P71" s="3">
        <f t="shared" si="44"/>
        <v>0</v>
      </c>
      <c r="Q71" s="3">
        <f t="shared" si="44"/>
        <v>1</v>
      </c>
      <c r="R71" s="3">
        <f t="shared" si="49"/>
        <v>1</v>
      </c>
      <c r="S71" s="3">
        <f t="shared" si="49"/>
        <v>0</v>
      </c>
      <c r="T71" s="3">
        <f t="shared" si="49"/>
        <v>0</v>
      </c>
      <c r="U71" s="3">
        <f t="shared" si="49"/>
        <v>1</v>
      </c>
      <c r="V71" s="3">
        <f t="shared" si="49"/>
        <v>0</v>
      </c>
      <c r="W71" s="3">
        <f t="shared" si="49"/>
        <v>0</v>
      </c>
      <c r="X71" s="3">
        <f t="shared" si="49"/>
        <v>0</v>
      </c>
      <c r="Y71" s="3">
        <f t="shared" si="49"/>
        <v>0</v>
      </c>
      <c r="Z71" s="3">
        <f t="shared" si="49"/>
        <v>0</v>
      </c>
      <c r="AA71" s="3">
        <f t="shared" si="49"/>
        <v>1</v>
      </c>
      <c r="AB71" s="3">
        <f t="shared" si="49"/>
        <v>0</v>
      </c>
      <c r="AC71" s="3">
        <f t="shared" si="48"/>
        <v>0</v>
      </c>
      <c r="AD71" s="3">
        <f t="shared" si="48"/>
        <v>0</v>
      </c>
      <c r="AE71" s="3">
        <f t="shared" si="48"/>
        <v>0</v>
      </c>
      <c r="AF71" s="3">
        <f t="shared" si="66"/>
        <v>0</v>
      </c>
      <c r="AG71" s="3">
        <f t="shared" si="66"/>
        <v>0</v>
      </c>
      <c r="AH71" s="3">
        <f t="shared" si="66"/>
        <v>0</v>
      </c>
      <c r="AI71" s="3">
        <f t="shared" si="66"/>
        <v>0</v>
      </c>
      <c r="AJ71" s="3">
        <f t="shared" si="66"/>
        <v>0</v>
      </c>
      <c r="AK71" s="3">
        <f t="shared" si="66"/>
        <v>0</v>
      </c>
      <c r="AL71" s="3">
        <f t="shared" si="50"/>
        <v>0</v>
      </c>
      <c r="AM71" s="3">
        <f t="shared" si="50"/>
        <v>0</v>
      </c>
      <c r="AN71" s="3">
        <f t="shared" si="50"/>
        <v>0</v>
      </c>
      <c r="AO71" s="3">
        <f t="shared" si="50"/>
        <v>0</v>
      </c>
      <c r="AP71" s="3">
        <f t="shared" si="50"/>
        <v>0</v>
      </c>
      <c r="AQ71" s="3">
        <f t="shared" si="50"/>
        <v>0</v>
      </c>
      <c r="AR71" s="3">
        <f t="shared" si="50"/>
        <v>0</v>
      </c>
      <c r="AS71" s="3">
        <f t="shared" si="50"/>
        <v>0</v>
      </c>
      <c r="AT71" s="3">
        <f t="shared" si="45"/>
        <v>0</v>
      </c>
      <c r="AU71" s="3" t="s">
        <v>420</v>
      </c>
      <c r="AV71" s="5" t="s">
        <v>586</v>
      </c>
      <c r="AW71" s="3" t="s">
        <v>421</v>
      </c>
      <c r="AX71" s="3" t="s">
        <v>304</v>
      </c>
      <c r="AY71" s="3" t="s">
        <v>422</v>
      </c>
      <c r="AZ71" s="3" t="s">
        <v>144</v>
      </c>
      <c r="BA71" s="3" t="s">
        <v>53</v>
      </c>
      <c r="BB71" s="3">
        <f t="shared" si="53"/>
        <v>0</v>
      </c>
      <c r="BC71" s="3">
        <f t="shared" si="54"/>
        <v>1</v>
      </c>
      <c r="BD71" s="3">
        <f t="shared" si="55"/>
        <v>0</v>
      </c>
      <c r="BE71" s="3" t="s">
        <v>97</v>
      </c>
      <c r="BF71" s="3">
        <f t="shared" si="56"/>
        <v>1</v>
      </c>
      <c r="BG71">
        <f t="shared" si="57"/>
        <v>1</v>
      </c>
      <c r="BH71">
        <f t="shared" si="58"/>
        <v>0</v>
      </c>
      <c r="BI71">
        <f t="shared" si="59"/>
        <v>1</v>
      </c>
      <c r="BJ71">
        <f t="shared" si="60"/>
        <v>0</v>
      </c>
      <c r="BK71">
        <f t="shared" si="61"/>
        <v>0</v>
      </c>
      <c r="BL71">
        <f t="shared" si="62"/>
        <v>0</v>
      </c>
      <c r="BM71">
        <f t="shared" si="63"/>
        <v>0</v>
      </c>
      <c r="BN71">
        <f t="shared" si="64"/>
        <v>0</v>
      </c>
      <c r="BO71">
        <f t="shared" si="65"/>
        <v>3</v>
      </c>
      <c r="BP71" s="3" t="s">
        <v>22</v>
      </c>
    </row>
    <row r="72" spans="1:68" ht="51" hidden="1" x14ac:dyDescent="0.2">
      <c r="A72" s="2">
        <v>45243.37557444445</v>
      </c>
      <c r="B72" s="3" t="s">
        <v>47</v>
      </c>
      <c r="C72" s="3" t="s">
        <v>423</v>
      </c>
      <c r="D72" s="5" t="s">
        <v>539</v>
      </c>
      <c r="E72" s="3" t="s">
        <v>424</v>
      </c>
      <c r="F72" s="3" t="s">
        <v>147</v>
      </c>
      <c r="G72" s="3" t="s">
        <v>425</v>
      </c>
      <c r="H72" s="3" t="s">
        <v>540</v>
      </c>
      <c r="K72" t="str">
        <f t="shared" si="51"/>
        <v>já foi programador</v>
      </c>
      <c r="L72" s="3" t="s">
        <v>15</v>
      </c>
      <c r="M72" s="3" t="s">
        <v>426</v>
      </c>
      <c r="N72" s="6" t="str">
        <f t="shared" si="52"/>
        <v>JavaScript, SQL, Java, Python, PHP, C++, C, Rust, Kotlin, bash, Ansible, TypeScript,</v>
      </c>
      <c r="O72" s="3">
        <f t="shared" ref="O72:V101" si="67">IF(ISNUMBER(SEARCH(O$1,$N72)),1,0)</f>
        <v>1</v>
      </c>
      <c r="P72" s="3">
        <f t="shared" si="67"/>
        <v>1</v>
      </c>
      <c r="Q72" s="3">
        <f t="shared" si="67"/>
        <v>1</v>
      </c>
      <c r="R72" s="3">
        <f t="shared" si="67"/>
        <v>0</v>
      </c>
      <c r="S72" s="3">
        <f t="shared" ref="S72:AB79" si="68">IF(ISNUMBER(SEARCH(S$1,$N72)),1,0)</f>
        <v>0</v>
      </c>
      <c r="T72" s="3">
        <f t="shared" si="68"/>
        <v>0</v>
      </c>
      <c r="U72" s="3">
        <f t="shared" si="68"/>
        <v>1</v>
      </c>
      <c r="V72" s="3">
        <f t="shared" si="68"/>
        <v>1</v>
      </c>
      <c r="W72" s="3">
        <f t="shared" si="68"/>
        <v>0</v>
      </c>
      <c r="X72" s="3">
        <f t="shared" si="68"/>
        <v>0</v>
      </c>
      <c r="Y72" s="3">
        <f t="shared" si="68"/>
        <v>0</v>
      </c>
      <c r="Z72" s="3">
        <f t="shared" si="68"/>
        <v>1</v>
      </c>
      <c r="AA72" s="3">
        <f t="shared" si="68"/>
        <v>1</v>
      </c>
      <c r="AB72" s="3">
        <f t="shared" si="68"/>
        <v>0</v>
      </c>
      <c r="AC72" s="3">
        <f t="shared" si="48"/>
        <v>0</v>
      </c>
      <c r="AD72" s="3">
        <f t="shared" si="48"/>
        <v>0</v>
      </c>
      <c r="AE72" s="3">
        <f t="shared" si="48"/>
        <v>0</v>
      </c>
      <c r="AF72" s="3">
        <f t="shared" si="66"/>
        <v>0</v>
      </c>
      <c r="AG72" s="3">
        <f t="shared" si="66"/>
        <v>1</v>
      </c>
      <c r="AH72" s="3">
        <f t="shared" si="66"/>
        <v>0</v>
      </c>
      <c r="AI72" s="3">
        <f t="shared" si="66"/>
        <v>0</v>
      </c>
      <c r="AJ72" s="3">
        <f t="shared" si="66"/>
        <v>0</v>
      </c>
      <c r="AK72" s="3">
        <f t="shared" si="66"/>
        <v>0</v>
      </c>
      <c r="AL72" s="3">
        <f t="shared" si="50"/>
        <v>0</v>
      </c>
      <c r="AM72" s="3">
        <f t="shared" si="50"/>
        <v>0</v>
      </c>
      <c r="AN72" s="3">
        <f t="shared" si="50"/>
        <v>0</v>
      </c>
      <c r="AO72" s="3">
        <f t="shared" si="50"/>
        <v>0</v>
      </c>
      <c r="AP72" s="3">
        <f t="shared" si="50"/>
        <v>0</v>
      </c>
      <c r="AQ72" s="3">
        <f t="shared" si="50"/>
        <v>1</v>
      </c>
      <c r="AR72" s="3">
        <f t="shared" si="50"/>
        <v>1</v>
      </c>
      <c r="AS72" s="3">
        <f t="shared" si="50"/>
        <v>1</v>
      </c>
      <c r="AT72" s="3">
        <f t="shared" si="45"/>
        <v>1</v>
      </c>
      <c r="AU72" s="3" t="s">
        <v>427</v>
      </c>
      <c r="AV72" s="3" t="s">
        <v>585</v>
      </c>
      <c r="AW72" s="3" t="s">
        <v>427</v>
      </c>
      <c r="AX72" s="3" t="s">
        <v>144</v>
      </c>
      <c r="AY72" s="3" t="s">
        <v>428</v>
      </c>
      <c r="AZ72" s="3" t="s">
        <v>144</v>
      </c>
      <c r="BA72" s="3" t="s">
        <v>53</v>
      </c>
      <c r="BB72" s="3">
        <f t="shared" si="53"/>
        <v>0</v>
      </c>
      <c r="BC72" s="3">
        <f t="shared" si="54"/>
        <v>1</v>
      </c>
      <c r="BD72" s="3">
        <f t="shared" si="55"/>
        <v>0</v>
      </c>
      <c r="BE72" s="3" t="s">
        <v>105</v>
      </c>
      <c r="BF72" s="3">
        <f t="shared" si="56"/>
        <v>1</v>
      </c>
      <c r="BG72">
        <f t="shared" si="57"/>
        <v>0</v>
      </c>
      <c r="BH72">
        <f t="shared" si="58"/>
        <v>0</v>
      </c>
      <c r="BI72">
        <f t="shared" si="59"/>
        <v>1</v>
      </c>
      <c r="BJ72">
        <f t="shared" si="60"/>
        <v>0</v>
      </c>
      <c r="BK72">
        <f t="shared" si="61"/>
        <v>0</v>
      </c>
      <c r="BL72">
        <f t="shared" si="62"/>
        <v>0</v>
      </c>
      <c r="BM72">
        <f t="shared" si="63"/>
        <v>0</v>
      </c>
      <c r="BN72">
        <f t="shared" si="64"/>
        <v>0</v>
      </c>
      <c r="BO72">
        <f t="shared" si="65"/>
        <v>2</v>
      </c>
      <c r="BP72" s="3" t="s">
        <v>22</v>
      </c>
    </row>
    <row r="73" spans="1:68" ht="25.5" hidden="1" x14ac:dyDescent="0.2">
      <c r="A73" s="2">
        <v>45243.445613043979</v>
      </c>
      <c r="B73" s="3" t="s">
        <v>355</v>
      </c>
      <c r="F73" s="5" t="s">
        <v>526</v>
      </c>
      <c r="G73" s="3" t="s">
        <v>429</v>
      </c>
      <c r="H73" s="3" t="s">
        <v>107</v>
      </c>
      <c r="K73" t="str">
        <f t="shared" si="51"/>
        <v/>
      </c>
      <c r="L73" s="3" t="s">
        <v>15</v>
      </c>
      <c r="M73" s="3" t="s">
        <v>430</v>
      </c>
      <c r="N73" s="6" t="str">
        <f t="shared" si="52"/>
        <v>JavaScript, SQL, Java, C#, PHP,</v>
      </c>
      <c r="O73" s="3">
        <f t="shared" si="67"/>
        <v>1</v>
      </c>
      <c r="P73" s="3">
        <f t="shared" si="67"/>
        <v>1</v>
      </c>
      <c r="Q73" s="3">
        <f t="shared" si="67"/>
        <v>0</v>
      </c>
      <c r="R73" s="3">
        <f t="shared" si="67"/>
        <v>1</v>
      </c>
      <c r="S73" s="3">
        <f t="shared" si="68"/>
        <v>0</v>
      </c>
      <c r="T73" s="3">
        <f t="shared" si="68"/>
        <v>0</v>
      </c>
      <c r="U73" s="3">
        <f t="shared" si="68"/>
        <v>1</v>
      </c>
      <c r="V73" s="3">
        <f t="shared" si="68"/>
        <v>0</v>
      </c>
      <c r="W73" s="3">
        <f t="shared" si="68"/>
        <v>0</v>
      </c>
      <c r="X73" s="3">
        <f t="shared" si="68"/>
        <v>0</v>
      </c>
      <c r="Y73" s="3">
        <f t="shared" si="68"/>
        <v>0</v>
      </c>
      <c r="Z73" s="3">
        <f t="shared" si="68"/>
        <v>0</v>
      </c>
      <c r="AA73" s="3">
        <f t="shared" si="68"/>
        <v>1</v>
      </c>
      <c r="AB73" s="3">
        <f t="shared" si="68"/>
        <v>0</v>
      </c>
      <c r="AC73" s="3">
        <f t="shared" si="48"/>
        <v>0</v>
      </c>
      <c r="AD73" s="3">
        <f t="shared" si="48"/>
        <v>0</v>
      </c>
      <c r="AE73" s="3">
        <f t="shared" si="48"/>
        <v>0</v>
      </c>
      <c r="AF73" s="3">
        <f t="shared" si="66"/>
        <v>0</v>
      </c>
      <c r="AG73" s="3">
        <f t="shared" si="66"/>
        <v>0</v>
      </c>
      <c r="AH73" s="3">
        <f t="shared" si="66"/>
        <v>0</v>
      </c>
      <c r="AI73" s="3">
        <f t="shared" si="66"/>
        <v>0</v>
      </c>
      <c r="AJ73" s="3">
        <f t="shared" si="66"/>
        <v>0</v>
      </c>
      <c r="AK73" s="3">
        <f t="shared" si="66"/>
        <v>0</v>
      </c>
      <c r="AL73" s="3">
        <f t="shared" si="50"/>
        <v>0</v>
      </c>
      <c r="AM73" s="3">
        <f t="shared" si="50"/>
        <v>0</v>
      </c>
      <c r="AN73" s="3">
        <f t="shared" si="50"/>
        <v>0</v>
      </c>
      <c r="AO73" s="3">
        <f t="shared" si="50"/>
        <v>0</v>
      </c>
      <c r="AP73" s="3">
        <f t="shared" si="50"/>
        <v>0</v>
      </c>
      <c r="AQ73" s="3">
        <f t="shared" si="50"/>
        <v>0</v>
      </c>
      <c r="AR73" s="3">
        <f t="shared" si="50"/>
        <v>0</v>
      </c>
      <c r="AS73" s="3">
        <f t="shared" si="50"/>
        <v>0</v>
      </c>
      <c r="AT73" s="3">
        <f t="shared" si="45"/>
        <v>0</v>
      </c>
      <c r="AV73" s="5" t="s">
        <v>586</v>
      </c>
      <c r="AX73" s="5" t="s">
        <v>304</v>
      </c>
      <c r="AZ73" s="5" t="s">
        <v>304</v>
      </c>
      <c r="BA73" s="3" t="s">
        <v>241</v>
      </c>
      <c r="BB73" s="3">
        <f t="shared" si="53"/>
        <v>1</v>
      </c>
      <c r="BC73" s="3">
        <f t="shared" si="54"/>
        <v>0</v>
      </c>
      <c r="BD73" s="3">
        <f t="shared" si="55"/>
        <v>1</v>
      </c>
      <c r="BE73" s="3" t="s">
        <v>105</v>
      </c>
      <c r="BF73" s="3">
        <f t="shared" si="56"/>
        <v>1</v>
      </c>
      <c r="BG73">
        <f t="shared" si="57"/>
        <v>0</v>
      </c>
      <c r="BH73">
        <f t="shared" si="58"/>
        <v>0</v>
      </c>
      <c r="BI73">
        <f t="shared" si="59"/>
        <v>1</v>
      </c>
      <c r="BJ73">
        <f t="shared" si="60"/>
        <v>0</v>
      </c>
      <c r="BK73">
        <f t="shared" si="61"/>
        <v>0</v>
      </c>
      <c r="BL73">
        <f t="shared" si="62"/>
        <v>0</v>
      </c>
      <c r="BM73">
        <f t="shared" si="63"/>
        <v>0</v>
      </c>
      <c r="BN73">
        <f t="shared" si="64"/>
        <v>0</v>
      </c>
      <c r="BO73">
        <f t="shared" si="65"/>
        <v>2</v>
      </c>
      <c r="BP73" s="3" t="s">
        <v>46</v>
      </c>
    </row>
    <row r="74" spans="1:68" ht="12.75" hidden="1" x14ac:dyDescent="0.2">
      <c r="A74" s="2">
        <v>45243.519916111109</v>
      </c>
      <c r="B74" s="3" t="s">
        <v>47</v>
      </c>
      <c r="C74" s="3" t="s">
        <v>431</v>
      </c>
      <c r="D74" s="3" t="s">
        <v>431</v>
      </c>
      <c r="E74" s="3" t="s">
        <v>432</v>
      </c>
      <c r="F74" s="3" t="s">
        <v>432</v>
      </c>
      <c r="H74" s="3"/>
      <c r="I74" s="3" t="s">
        <v>406</v>
      </c>
      <c r="J74" s="3" t="s">
        <v>540</v>
      </c>
      <c r="K74" t="str">
        <f t="shared" si="51"/>
        <v>já foi programador</v>
      </c>
      <c r="L74" s="3" t="s">
        <v>100</v>
      </c>
      <c r="M74" s="3" t="s">
        <v>402</v>
      </c>
      <c r="N74" s="6" t="str">
        <f t="shared" si="52"/>
        <v>JavaScript, SQL, PHP,</v>
      </c>
      <c r="O74" s="3">
        <f t="shared" si="67"/>
        <v>1</v>
      </c>
      <c r="P74" s="3">
        <f t="shared" si="67"/>
        <v>0</v>
      </c>
      <c r="Q74" s="3">
        <f t="shared" si="67"/>
        <v>0</v>
      </c>
      <c r="R74" s="3">
        <f t="shared" si="67"/>
        <v>0</v>
      </c>
      <c r="S74" s="3">
        <f t="shared" si="68"/>
        <v>0</v>
      </c>
      <c r="T74" s="3">
        <f t="shared" si="68"/>
        <v>0</v>
      </c>
      <c r="U74" s="3">
        <f t="shared" si="68"/>
        <v>1</v>
      </c>
      <c r="V74" s="3">
        <f t="shared" si="68"/>
        <v>0</v>
      </c>
      <c r="W74" s="3">
        <f t="shared" si="68"/>
        <v>0</v>
      </c>
      <c r="X74" s="3">
        <f t="shared" si="68"/>
        <v>0</v>
      </c>
      <c r="Y74" s="3">
        <f t="shared" si="68"/>
        <v>0</v>
      </c>
      <c r="Z74" s="3">
        <f t="shared" si="68"/>
        <v>0</v>
      </c>
      <c r="AA74" s="3">
        <f t="shared" si="68"/>
        <v>1</v>
      </c>
      <c r="AB74" s="3">
        <f t="shared" si="68"/>
        <v>0</v>
      </c>
      <c r="AC74" s="3">
        <f t="shared" si="48"/>
        <v>0</v>
      </c>
      <c r="AD74" s="3">
        <f t="shared" si="48"/>
        <v>0</v>
      </c>
      <c r="AE74" s="3">
        <f t="shared" si="48"/>
        <v>0</v>
      </c>
      <c r="AF74" s="3">
        <f t="shared" si="66"/>
        <v>0</v>
      </c>
      <c r="AG74" s="3">
        <f t="shared" si="66"/>
        <v>0</v>
      </c>
      <c r="AH74" s="3">
        <f t="shared" si="66"/>
        <v>0</v>
      </c>
      <c r="AI74" s="3">
        <f t="shared" si="66"/>
        <v>0</v>
      </c>
      <c r="AJ74" s="3">
        <f t="shared" si="66"/>
        <v>0</v>
      </c>
      <c r="AK74" s="3">
        <f t="shared" si="66"/>
        <v>0</v>
      </c>
      <c r="AL74" s="3">
        <f t="shared" si="50"/>
        <v>0</v>
      </c>
      <c r="AM74" s="3">
        <f t="shared" si="50"/>
        <v>0</v>
      </c>
      <c r="AN74" s="3">
        <f t="shared" si="50"/>
        <v>0</v>
      </c>
      <c r="AO74" s="3">
        <f t="shared" si="50"/>
        <v>0</v>
      </c>
      <c r="AP74" s="3">
        <f t="shared" si="50"/>
        <v>0</v>
      </c>
      <c r="AQ74" s="3">
        <f t="shared" si="50"/>
        <v>0</v>
      </c>
      <c r="AR74" s="3">
        <f t="shared" si="50"/>
        <v>0</v>
      </c>
      <c r="AS74" s="3">
        <f t="shared" si="50"/>
        <v>0</v>
      </c>
      <c r="AT74" s="3">
        <f t="shared" si="45"/>
        <v>0</v>
      </c>
      <c r="AV74" s="5" t="s">
        <v>586</v>
      </c>
      <c r="AX74" s="5" t="s">
        <v>304</v>
      </c>
      <c r="AY74" s="3" t="s">
        <v>433</v>
      </c>
      <c r="AZ74" s="3" t="s">
        <v>304</v>
      </c>
      <c r="BA74" s="3" t="s">
        <v>20</v>
      </c>
      <c r="BB74" s="3">
        <f t="shared" si="53"/>
        <v>1</v>
      </c>
      <c r="BC74" s="3">
        <f t="shared" si="54"/>
        <v>0</v>
      </c>
      <c r="BD74" s="3">
        <f t="shared" si="55"/>
        <v>0</v>
      </c>
      <c r="BE74" s="3" t="s">
        <v>434</v>
      </c>
      <c r="BF74" s="3">
        <f t="shared" si="56"/>
        <v>1</v>
      </c>
      <c r="BG74">
        <f t="shared" si="57"/>
        <v>0</v>
      </c>
      <c r="BH74">
        <f t="shared" si="58"/>
        <v>1</v>
      </c>
      <c r="BI74">
        <f t="shared" si="59"/>
        <v>0</v>
      </c>
      <c r="BJ74">
        <f t="shared" si="60"/>
        <v>0</v>
      </c>
      <c r="BK74">
        <f t="shared" si="61"/>
        <v>0</v>
      </c>
      <c r="BL74">
        <f t="shared" si="62"/>
        <v>0</v>
      </c>
      <c r="BM74">
        <f t="shared" si="63"/>
        <v>0</v>
      </c>
      <c r="BN74">
        <f t="shared" si="64"/>
        <v>0</v>
      </c>
      <c r="BO74">
        <f t="shared" si="65"/>
        <v>2</v>
      </c>
      <c r="BP74" s="3" t="s">
        <v>46</v>
      </c>
    </row>
    <row r="75" spans="1:68" ht="25.5" x14ac:dyDescent="0.2">
      <c r="A75" s="2">
        <v>45243.535406099538</v>
      </c>
      <c r="B75" s="3" t="s">
        <v>23</v>
      </c>
      <c r="C75" s="3" t="s">
        <v>435</v>
      </c>
      <c r="D75" s="3" t="s">
        <v>435</v>
      </c>
      <c r="E75" s="3" t="s">
        <v>25</v>
      </c>
      <c r="F75" s="5" t="s">
        <v>93</v>
      </c>
      <c r="G75" s="3" t="s">
        <v>436</v>
      </c>
      <c r="H75" s="3" t="s">
        <v>540</v>
      </c>
      <c r="K75" t="str">
        <f t="shared" si="51"/>
        <v>já foi programador</v>
      </c>
      <c r="L75" s="3" t="s">
        <v>115</v>
      </c>
      <c r="M75" s="3" t="s">
        <v>209</v>
      </c>
      <c r="N75" s="6" t="str">
        <f t="shared" si="52"/>
        <v>JavaScript, SQL, Java, Python,</v>
      </c>
      <c r="O75" s="3">
        <f t="shared" si="67"/>
        <v>1</v>
      </c>
      <c r="P75" s="3">
        <f t="shared" si="67"/>
        <v>1</v>
      </c>
      <c r="Q75" s="3">
        <f t="shared" si="67"/>
        <v>1</v>
      </c>
      <c r="R75" s="3">
        <f t="shared" si="67"/>
        <v>0</v>
      </c>
      <c r="S75" s="3">
        <f t="shared" si="68"/>
        <v>0</v>
      </c>
      <c r="T75" s="3">
        <f t="shared" si="68"/>
        <v>0</v>
      </c>
      <c r="U75" s="3">
        <f t="shared" si="68"/>
        <v>1</v>
      </c>
      <c r="V75" s="3">
        <f t="shared" si="68"/>
        <v>0</v>
      </c>
      <c r="W75" s="3">
        <f t="shared" si="68"/>
        <v>0</v>
      </c>
      <c r="X75" s="3">
        <f t="shared" si="68"/>
        <v>0</v>
      </c>
      <c r="Y75" s="3">
        <f t="shared" si="68"/>
        <v>0</v>
      </c>
      <c r="Z75" s="3">
        <f t="shared" si="68"/>
        <v>0</v>
      </c>
      <c r="AA75" s="3">
        <f t="shared" si="68"/>
        <v>0</v>
      </c>
      <c r="AB75" s="3">
        <f t="shared" si="68"/>
        <v>0</v>
      </c>
      <c r="AC75" s="3">
        <f t="shared" si="48"/>
        <v>0</v>
      </c>
      <c r="AD75" s="3">
        <f t="shared" si="48"/>
        <v>0</v>
      </c>
      <c r="AE75" s="3">
        <f t="shared" si="48"/>
        <v>0</v>
      </c>
      <c r="AF75" s="3">
        <f t="shared" si="66"/>
        <v>0</v>
      </c>
      <c r="AG75" s="3">
        <f t="shared" si="66"/>
        <v>0</v>
      </c>
      <c r="AH75" s="3">
        <f t="shared" si="66"/>
        <v>0</v>
      </c>
      <c r="AI75" s="3">
        <f t="shared" si="66"/>
        <v>0</v>
      </c>
      <c r="AJ75" s="3">
        <f t="shared" si="66"/>
        <v>0</v>
      </c>
      <c r="AK75" s="3">
        <f t="shared" si="66"/>
        <v>0</v>
      </c>
      <c r="AL75" s="3">
        <f t="shared" si="50"/>
        <v>0</v>
      </c>
      <c r="AM75" s="3">
        <f t="shared" si="50"/>
        <v>0</v>
      </c>
      <c r="AN75" s="3">
        <f t="shared" si="50"/>
        <v>0</v>
      </c>
      <c r="AO75" s="3">
        <f t="shared" si="50"/>
        <v>0</v>
      </c>
      <c r="AP75" s="3">
        <f t="shared" si="50"/>
        <v>0</v>
      </c>
      <c r="AQ75" s="3">
        <f t="shared" si="50"/>
        <v>0</v>
      </c>
      <c r="AR75" s="3">
        <f t="shared" si="50"/>
        <v>0</v>
      </c>
      <c r="AS75" s="3">
        <f t="shared" si="50"/>
        <v>0</v>
      </c>
      <c r="AT75" s="3">
        <f t="shared" si="45"/>
        <v>0</v>
      </c>
      <c r="AU75" s="3" t="s">
        <v>437</v>
      </c>
      <c r="AV75" s="5" t="s">
        <v>586</v>
      </c>
      <c r="AW75" s="3" t="s">
        <v>438</v>
      </c>
      <c r="AX75" s="5" t="s">
        <v>304</v>
      </c>
      <c r="AZ75" s="5" t="s">
        <v>304</v>
      </c>
      <c r="BB75" s="3">
        <f t="shared" si="53"/>
        <v>0</v>
      </c>
      <c r="BC75" s="3">
        <f t="shared" si="54"/>
        <v>0</v>
      </c>
      <c r="BD75" s="3">
        <f t="shared" si="55"/>
        <v>0</v>
      </c>
      <c r="BF75" s="3">
        <f t="shared" si="56"/>
        <v>0</v>
      </c>
      <c r="BG75">
        <f t="shared" si="57"/>
        <v>0</v>
      </c>
      <c r="BH75">
        <f t="shared" si="58"/>
        <v>0</v>
      </c>
      <c r="BI75">
        <f t="shared" si="59"/>
        <v>0</v>
      </c>
      <c r="BJ75">
        <f t="shared" si="60"/>
        <v>0</v>
      </c>
      <c r="BK75">
        <f t="shared" si="61"/>
        <v>0</v>
      </c>
      <c r="BL75">
        <f t="shared" si="62"/>
        <v>0</v>
      </c>
      <c r="BM75">
        <f t="shared" si="63"/>
        <v>0</v>
      </c>
      <c r="BN75">
        <f t="shared" si="64"/>
        <v>0</v>
      </c>
      <c r="BO75">
        <f t="shared" si="65"/>
        <v>0</v>
      </c>
      <c r="BP75" s="3" t="s">
        <v>28</v>
      </c>
    </row>
    <row r="76" spans="1:68" ht="12.75" hidden="1" x14ac:dyDescent="0.2">
      <c r="A76" s="2">
        <v>45243.657059363424</v>
      </c>
      <c r="B76" s="3" t="s">
        <v>23</v>
      </c>
      <c r="C76" s="3" t="s">
        <v>439</v>
      </c>
      <c r="D76" t="s">
        <v>532</v>
      </c>
      <c r="E76" s="3" t="s">
        <v>440</v>
      </c>
      <c r="F76" s="3" t="s">
        <v>440</v>
      </c>
      <c r="G76" s="3" t="s">
        <v>441</v>
      </c>
      <c r="H76" s="3" t="s">
        <v>544</v>
      </c>
      <c r="K76" t="str">
        <f t="shared" si="51"/>
        <v/>
      </c>
      <c r="L76" s="3" t="s">
        <v>49</v>
      </c>
      <c r="M76" s="3" t="s">
        <v>402</v>
      </c>
      <c r="N76" s="6" t="str">
        <f t="shared" si="52"/>
        <v>JavaScript, SQL, PHP,</v>
      </c>
      <c r="O76" s="3">
        <f t="shared" si="67"/>
        <v>1</v>
      </c>
      <c r="P76" s="3">
        <f t="shared" si="67"/>
        <v>0</v>
      </c>
      <c r="Q76" s="3">
        <f t="shared" si="67"/>
        <v>0</v>
      </c>
      <c r="R76" s="3">
        <f t="shared" si="67"/>
        <v>0</v>
      </c>
      <c r="S76" s="3">
        <f t="shared" si="68"/>
        <v>0</v>
      </c>
      <c r="T76" s="3">
        <f t="shared" si="68"/>
        <v>0</v>
      </c>
      <c r="U76" s="3">
        <f t="shared" si="68"/>
        <v>1</v>
      </c>
      <c r="V76" s="3">
        <f t="shared" si="68"/>
        <v>0</v>
      </c>
      <c r="W76" s="3">
        <f t="shared" si="68"/>
        <v>0</v>
      </c>
      <c r="X76" s="3">
        <f t="shared" si="68"/>
        <v>0</v>
      </c>
      <c r="Y76" s="3">
        <f t="shared" si="68"/>
        <v>0</v>
      </c>
      <c r="Z76" s="3">
        <f t="shared" si="68"/>
        <v>0</v>
      </c>
      <c r="AA76" s="3">
        <f t="shared" si="68"/>
        <v>1</v>
      </c>
      <c r="AB76" s="3">
        <f t="shared" si="68"/>
        <v>0</v>
      </c>
      <c r="AC76" s="3">
        <f t="shared" si="48"/>
        <v>0</v>
      </c>
      <c r="AD76" s="3">
        <f t="shared" si="48"/>
        <v>0</v>
      </c>
      <c r="AE76" s="3">
        <f t="shared" si="48"/>
        <v>0</v>
      </c>
      <c r="AF76" s="3">
        <f t="shared" si="66"/>
        <v>0</v>
      </c>
      <c r="AG76" s="3">
        <f t="shared" si="66"/>
        <v>0</v>
      </c>
      <c r="AH76" s="3">
        <f t="shared" si="66"/>
        <v>0</v>
      </c>
      <c r="AI76" s="3">
        <f t="shared" si="66"/>
        <v>0</v>
      </c>
      <c r="AJ76" s="3">
        <f t="shared" si="66"/>
        <v>0</v>
      </c>
      <c r="AK76" s="3">
        <f t="shared" si="66"/>
        <v>0</v>
      </c>
      <c r="AL76" s="3">
        <f t="shared" si="50"/>
        <v>0</v>
      </c>
      <c r="AM76" s="3">
        <f t="shared" si="50"/>
        <v>0</v>
      </c>
      <c r="AN76" s="3">
        <f t="shared" si="50"/>
        <v>0</v>
      </c>
      <c r="AO76" s="3">
        <f t="shared" si="50"/>
        <v>0</v>
      </c>
      <c r="AP76" s="3">
        <f t="shared" si="50"/>
        <v>0</v>
      </c>
      <c r="AQ76" s="3">
        <f t="shared" si="50"/>
        <v>0</v>
      </c>
      <c r="AR76" s="3">
        <f t="shared" si="50"/>
        <v>0</v>
      </c>
      <c r="AS76" s="3">
        <f t="shared" si="50"/>
        <v>0</v>
      </c>
      <c r="AT76" s="3">
        <f t="shared" si="45"/>
        <v>0</v>
      </c>
      <c r="AU76" s="3" t="s">
        <v>442</v>
      </c>
      <c r="AV76" s="5" t="s">
        <v>586</v>
      </c>
      <c r="AW76" s="3" t="s">
        <v>443</v>
      </c>
      <c r="AX76" s="5" t="s">
        <v>304</v>
      </c>
      <c r="AY76" s="3" t="s">
        <v>444</v>
      </c>
      <c r="AZ76" s="3" t="s">
        <v>304</v>
      </c>
      <c r="BA76" s="3" t="s">
        <v>37</v>
      </c>
      <c r="BB76" s="3">
        <f t="shared" si="53"/>
        <v>1</v>
      </c>
      <c r="BC76" s="3">
        <f t="shared" si="54"/>
        <v>1</v>
      </c>
      <c r="BD76" s="3">
        <f t="shared" si="55"/>
        <v>0</v>
      </c>
      <c r="BE76" s="3" t="s">
        <v>21</v>
      </c>
      <c r="BF76" s="3">
        <f t="shared" si="56"/>
        <v>1</v>
      </c>
      <c r="BG76">
        <f t="shared" si="57"/>
        <v>0</v>
      </c>
      <c r="BH76">
        <f t="shared" si="58"/>
        <v>0</v>
      </c>
      <c r="BI76">
        <f t="shared" si="59"/>
        <v>0</v>
      </c>
      <c r="BJ76">
        <f t="shared" si="60"/>
        <v>0</v>
      </c>
      <c r="BK76">
        <f t="shared" si="61"/>
        <v>0</v>
      </c>
      <c r="BL76">
        <f t="shared" si="62"/>
        <v>0</v>
      </c>
      <c r="BM76">
        <f t="shared" si="63"/>
        <v>0</v>
      </c>
      <c r="BN76">
        <f t="shared" si="64"/>
        <v>0</v>
      </c>
      <c r="BO76">
        <f t="shared" si="65"/>
        <v>1</v>
      </c>
      <c r="BP76" s="3" t="s">
        <v>46</v>
      </c>
    </row>
    <row r="77" spans="1:68" ht="12.75" hidden="1" x14ac:dyDescent="0.2">
      <c r="A77" s="2">
        <v>45244.435695520835</v>
      </c>
      <c r="B77" s="3" t="s">
        <v>355</v>
      </c>
      <c r="F77" s="5" t="s">
        <v>526</v>
      </c>
      <c r="G77" s="3" t="s">
        <v>445</v>
      </c>
      <c r="H77" s="3" t="s">
        <v>107</v>
      </c>
      <c r="K77" t="str">
        <f t="shared" si="51"/>
        <v/>
      </c>
      <c r="L77" s="3" t="s">
        <v>115</v>
      </c>
      <c r="M77" s="3" t="s">
        <v>446</v>
      </c>
      <c r="N77" s="6" t="str">
        <f t="shared" si="52"/>
        <v>SQL, Java, C#, C++, C,</v>
      </c>
      <c r="O77" s="3">
        <f t="shared" si="67"/>
        <v>1</v>
      </c>
      <c r="P77" s="3">
        <f t="shared" si="67"/>
        <v>1</v>
      </c>
      <c r="Q77" s="3">
        <f t="shared" si="67"/>
        <v>0</v>
      </c>
      <c r="R77" s="3">
        <f t="shared" si="67"/>
        <v>1</v>
      </c>
      <c r="S77" s="3">
        <f t="shared" si="68"/>
        <v>0</v>
      </c>
      <c r="T77" s="3">
        <f t="shared" si="68"/>
        <v>0</v>
      </c>
      <c r="U77" s="3">
        <f t="shared" si="68"/>
        <v>0</v>
      </c>
      <c r="V77" s="3">
        <f t="shared" si="68"/>
        <v>1</v>
      </c>
      <c r="W77" s="3">
        <f t="shared" si="68"/>
        <v>0</v>
      </c>
      <c r="X77" s="3">
        <f t="shared" si="68"/>
        <v>0</v>
      </c>
      <c r="Y77" s="3">
        <f t="shared" si="68"/>
        <v>0</v>
      </c>
      <c r="Z77" s="3">
        <f t="shared" si="68"/>
        <v>1</v>
      </c>
      <c r="AA77" s="3">
        <f t="shared" si="68"/>
        <v>0</v>
      </c>
      <c r="AB77" s="3">
        <f t="shared" si="68"/>
        <v>0</v>
      </c>
      <c r="AC77" s="3">
        <f t="shared" si="48"/>
        <v>0</v>
      </c>
      <c r="AD77" s="3">
        <f t="shared" si="48"/>
        <v>0</v>
      </c>
      <c r="AE77" s="3">
        <f t="shared" si="48"/>
        <v>0</v>
      </c>
      <c r="AF77" s="3">
        <f t="shared" si="66"/>
        <v>0</v>
      </c>
      <c r="AG77" s="3">
        <f t="shared" si="66"/>
        <v>0</v>
      </c>
      <c r="AH77" s="3">
        <f t="shared" si="66"/>
        <v>0</v>
      </c>
      <c r="AI77" s="3">
        <f t="shared" si="66"/>
        <v>0</v>
      </c>
      <c r="AJ77" s="3">
        <f t="shared" si="66"/>
        <v>0</v>
      </c>
      <c r="AK77" s="3">
        <f t="shared" si="66"/>
        <v>0</v>
      </c>
      <c r="AL77" s="3">
        <f t="shared" si="50"/>
        <v>0</v>
      </c>
      <c r="AM77" s="3">
        <f t="shared" si="50"/>
        <v>0</v>
      </c>
      <c r="AN77" s="3">
        <f t="shared" si="50"/>
        <v>0</v>
      </c>
      <c r="AO77" s="3">
        <f t="shared" si="50"/>
        <v>0</v>
      </c>
      <c r="AP77" s="3">
        <f t="shared" si="50"/>
        <v>0</v>
      </c>
      <c r="AQ77" s="3">
        <f t="shared" si="50"/>
        <v>0</v>
      </c>
      <c r="AR77" s="3">
        <f t="shared" si="50"/>
        <v>0</v>
      </c>
      <c r="AS77" s="3">
        <f t="shared" si="50"/>
        <v>0</v>
      </c>
      <c r="AT77" s="3">
        <f t="shared" si="45"/>
        <v>0</v>
      </c>
      <c r="AV77" s="5" t="s">
        <v>586</v>
      </c>
      <c r="AX77" s="5" t="s">
        <v>304</v>
      </c>
      <c r="AZ77" s="5" t="s">
        <v>304</v>
      </c>
      <c r="BA77" s="3" t="s">
        <v>53</v>
      </c>
      <c r="BB77" s="3">
        <f t="shared" si="53"/>
        <v>0</v>
      </c>
      <c r="BC77" s="3">
        <f t="shared" si="54"/>
        <v>1</v>
      </c>
      <c r="BD77" s="3">
        <f t="shared" si="55"/>
        <v>0</v>
      </c>
      <c r="BE77" s="3" t="s">
        <v>257</v>
      </c>
      <c r="BF77" s="3">
        <f t="shared" si="56"/>
        <v>0</v>
      </c>
      <c r="BG77">
        <f t="shared" si="57"/>
        <v>0</v>
      </c>
      <c r="BH77">
        <f t="shared" si="58"/>
        <v>1</v>
      </c>
      <c r="BI77">
        <f t="shared" si="59"/>
        <v>0</v>
      </c>
      <c r="BJ77">
        <f t="shared" si="60"/>
        <v>0</v>
      </c>
      <c r="BK77">
        <f t="shared" si="61"/>
        <v>0</v>
      </c>
      <c r="BL77">
        <f t="shared" si="62"/>
        <v>0</v>
      </c>
      <c r="BM77">
        <f t="shared" si="63"/>
        <v>0</v>
      </c>
      <c r="BN77">
        <f t="shared" si="64"/>
        <v>1</v>
      </c>
      <c r="BO77">
        <f t="shared" si="65"/>
        <v>2</v>
      </c>
      <c r="BP77" s="3" t="s">
        <v>28</v>
      </c>
    </row>
    <row r="78" spans="1:68" ht="25.5" x14ac:dyDescent="0.2">
      <c r="A78" s="2">
        <v>45244.444648020828</v>
      </c>
      <c r="B78" s="3" t="s">
        <v>23</v>
      </c>
      <c r="C78" s="3" t="s">
        <v>417</v>
      </c>
      <c r="D78" s="5" t="s">
        <v>24</v>
      </c>
      <c r="E78" s="3" t="s">
        <v>93</v>
      </c>
      <c r="F78" s="5" t="s">
        <v>93</v>
      </c>
      <c r="H78" s="3"/>
      <c r="K78" t="str">
        <f t="shared" si="51"/>
        <v/>
      </c>
      <c r="M78" s="3" t="s">
        <v>447</v>
      </c>
      <c r="N78" s="6" t="str">
        <f t="shared" si="52"/>
        <v>JavaScript, Java, PHP, C, VBA,</v>
      </c>
      <c r="O78" s="3">
        <f t="shared" si="67"/>
        <v>0</v>
      </c>
      <c r="P78" s="3">
        <f t="shared" si="67"/>
        <v>1</v>
      </c>
      <c r="Q78" s="3">
        <f t="shared" si="67"/>
        <v>0</v>
      </c>
      <c r="R78" s="3">
        <f t="shared" si="67"/>
        <v>0</v>
      </c>
      <c r="S78" s="3">
        <f t="shared" si="68"/>
        <v>0</v>
      </c>
      <c r="T78" s="3">
        <f t="shared" si="68"/>
        <v>0</v>
      </c>
      <c r="U78" s="3">
        <f t="shared" si="68"/>
        <v>1</v>
      </c>
      <c r="V78" s="3">
        <f t="shared" si="68"/>
        <v>1</v>
      </c>
      <c r="W78" s="3">
        <f t="shared" si="68"/>
        <v>0</v>
      </c>
      <c r="X78" s="3">
        <f t="shared" si="68"/>
        <v>0</v>
      </c>
      <c r="Y78" s="3">
        <f t="shared" si="68"/>
        <v>0</v>
      </c>
      <c r="Z78" s="3">
        <f t="shared" si="68"/>
        <v>0</v>
      </c>
      <c r="AA78" s="3">
        <f t="shared" si="68"/>
        <v>1</v>
      </c>
      <c r="AB78" s="3">
        <f t="shared" si="68"/>
        <v>0</v>
      </c>
      <c r="AC78" s="3">
        <f t="shared" si="48"/>
        <v>0</v>
      </c>
      <c r="AD78" s="3">
        <f t="shared" si="48"/>
        <v>0</v>
      </c>
      <c r="AE78" s="3">
        <f t="shared" si="48"/>
        <v>0</v>
      </c>
      <c r="AF78" s="3">
        <f t="shared" si="66"/>
        <v>0</v>
      </c>
      <c r="AG78" s="3">
        <f t="shared" si="66"/>
        <v>0</v>
      </c>
      <c r="AH78" s="3">
        <f t="shared" si="66"/>
        <v>0</v>
      </c>
      <c r="AI78" s="3">
        <f t="shared" si="66"/>
        <v>0</v>
      </c>
      <c r="AJ78" s="3">
        <f t="shared" si="66"/>
        <v>0</v>
      </c>
      <c r="AK78" s="3">
        <f t="shared" si="66"/>
        <v>0</v>
      </c>
      <c r="AL78" s="3">
        <f t="shared" ref="AL78:AR90" si="69">IF(ISNUMBER(SEARCH(AL$1,$N78)),1,0)</f>
        <v>1</v>
      </c>
      <c r="AM78" s="3">
        <f t="shared" si="69"/>
        <v>0</v>
      </c>
      <c r="AN78" s="3">
        <f t="shared" si="69"/>
        <v>0</v>
      </c>
      <c r="AO78" s="3">
        <f t="shared" si="69"/>
        <v>0</v>
      </c>
      <c r="AP78" s="3">
        <f t="shared" si="69"/>
        <v>0</v>
      </c>
      <c r="AQ78" s="3">
        <f t="shared" si="69"/>
        <v>0</v>
      </c>
      <c r="AR78" s="3">
        <f t="shared" si="69"/>
        <v>0</v>
      </c>
      <c r="AS78" s="3">
        <f t="shared" ref="AS78:AT101" si="70">IF(ISNUMBER(SEARCH(AS$1,$N78)),1,0)</f>
        <v>0</v>
      </c>
      <c r="AT78" s="3">
        <f t="shared" si="45"/>
        <v>0</v>
      </c>
      <c r="AV78" s="5" t="s">
        <v>586</v>
      </c>
      <c r="AX78" s="5" t="s">
        <v>304</v>
      </c>
      <c r="AZ78" s="5" t="s">
        <v>304</v>
      </c>
      <c r="BB78" s="3">
        <f t="shared" si="53"/>
        <v>0</v>
      </c>
      <c r="BC78" s="3">
        <f t="shared" si="54"/>
        <v>0</v>
      </c>
      <c r="BD78" s="3">
        <f t="shared" si="55"/>
        <v>0</v>
      </c>
      <c r="BF78" s="3">
        <f t="shared" si="56"/>
        <v>0</v>
      </c>
      <c r="BG78">
        <f t="shared" si="57"/>
        <v>0</v>
      </c>
      <c r="BH78">
        <f t="shared" si="58"/>
        <v>0</v>
      </c>
      <c r="BI78">
        <f t="shared" si="59"/>
        <v>0</v>
      </c>
      <c r="BJ78">
        <f t="shared" si="60"/>
        <v>0</v>
      </c>
      <c r="BK78">
        <f t="shared" si="61"/>
        <v>0</v>
      </c>
      <c r="BL78">
        <f t="shared" si="62"/>
        <v>0</v>
      </c>
      <c r="BM78">
        <f t="shared" si="63"/>
        <v>0</v>
      </c>
      <c r="BN78">
        <f t="shared" si="64"/>
        <v>0</v>
      </c>
      <c r="BO78">
        <f t="shared" si="65"/>
        <v>0</v>
      </c>
      <c r="BP78" s="3" t="s">
        <v>28</v>
      </c>
    </row>
    <row r="79" spans="1:68" ht="25.5" x14ac:dyDescent="0.2">
      <c r="A79" s="2">
        <v>45244.452762870365</v>
      </c>
      <c r="B79" s="3" t="s">
        <v>23</v>
      </c>
      <c r="C79" s="3" t="s">
        <v>98</v>
      </c>
      <c r="D79" s="5" t="s">
        <v>24</v>
      </c>
      <c r="E79" s="3" t="s">
        <v>63</v>
      </c>
      <c r="F79" s="5" t="s">
        <v>93</v>
      </c>
      <c r="H79" s="3"/>
      <c r="I79" s="3" t="s">
        <v>448</v>
      </c>
      <c r="J79" s="3" t="s">
        <v>448</v>
      </c>
      <c r="K79" t="str">
        <f t="shared" si="51"/>
        <v/>
      </c>
      <c r="L79" s="3" t="s">
        <v>15</v>
      </c>
      <c r="M79" s="3" t="s">
        <v>449</v>
      </c>
      <c r="N79" s="6" t="str">
        <f t="shared" si="52"/>
        <v>SQL, Java, Python, COBOL,</v>
      </c>
      <c r="O79" s="3">
        <f t="shared" si="67"/>
        <v>1</v>
      </c>
      <c r="P79" s="3">
        <f t="shared" si="67"/>
        <v>1</v>
      </c>
      <c r="Q79" s="3">
        <f t="shared" si="67"/>
        <v>1</v>
      </c>
      <c r="R79" s="3">
        <f t="shared" si="67"/>
        <v>0</v>
      </c>
      <c r="S79" s="3">
        <f t="shared" si="68"/>
        <v>0</v>
      </c>
      <c r="T79" s="3">
        <f t="shared" si="68"/>
        <v>0</v>
      </c>
      <c r="U79" s="3">
        <f t="shared" si="68"/>
        <v>0</v>
      </c>
      <c r="V79" s="3">
        <f t="shared" si="68"/>
        <v>0</v>
      </c>
      <c r="W79" s="3">
        <f t="shared" si="68"/>
        <v>0</v>
      </c>
      <c r="X79" s="3">
        <f t="shared" si="68"/>
        <v>0</v>
      </c>
      <c r="Y79" s="3">
        <f t="shared" si="68"/>
        <v>1</v>
      </c>
      <c r="Z79" s="3">
        <f t="shared" si="68"/>
        <v>0</v>
      </c>
      <c r="AA79" s="3">
        <f t="shared" si="68"/>
        <v>0</v>
      </c>
      <c r="AB79" s="3">
        <f t="shared" si="68"/>
        <v>0</v>
      </c>
      <c r="AC79" s="3">
        <f t="shared" si="48"/>
        <v>0</v>
      </c>
      <c r="AD79" s="3">
        <f t="shared" si="48"/>
        <v>0</v>
      </c>
      <c r="AE79" s="3">
        <f t="shared" si="48"/>
        <v>0</v>
      </c>
      <c r="AF79" s="3">
        <f t="shared" si="66"/>
        <v>0</v>
      </c>
      <c r="AG79" s="3">
        <f t="shared" si="66"/>
        <v>0</v>
      </c>
      <c r="AH79" s="3">
        <f t="shared" si="66"/>
        <v>0</v>
      </c>
      <c r="AI79" s="3">
        <f t="shared" si="66"/>
        <v>0</v>
      </c>
      <c r="AJ79" s="3">
        <f t="shared" si="66"/>
        <v>0</v>
      </c>
      <c r="AK79" s="3">
        <f t="shared" si="66"/>
        <v>0</v>
      </c>
      <c r="AL79" s="3">
        <f t="shared" si="69"/>
        <v>0</v>
      </c>
      <c r="AM79" s="3">
        <f t="shared" si="69"/>
        <v>0</v>
      </c>
      <c r="AN79" s="3">
        <f t="shared" si="69"/>
        <v>0</v>
      </c>
      <c r="AO79" s="3">
        <f t="shared" si="69"/>
        <v>0</v>
      </c>
      <c r="AP79" s="3">
        <f t="shared" si="69"/>
        <v>0</v>
      </c>
      <c r="AQ79" s="3">
        <f t="shared" si="69"/>
        <v>0</v>
      </c>
      <c r="AR79" s="3">
        <f t="shared" si="69"/>
        <v>0</v>
      </c>
      <c r="AS79" s="3">
        <f t="shared" si="70"/>
        <v>0</v>
      </c>
      <c r="AT79" s="3">
        <f t="shared" si="45"/>
        <v>0</v>
      </c>
      <c r="AU79" s="3" t="s">
        <v>450</v>
      </c>
      <c r="AV79" s="5" t="s">
        <v>586</v>
      </c>
      <c r="AX79" s="5" t="s">
        <v>304</v>
      </c>
      <c r="AZ79" s="5" t="s">
        <v>304</v>
      </c>
      <c r="BB79" s="3">
        <f t="shared" si="53"/>
        <v>0</v>
      </c>
      <c r="BC79" s="3">
        <f t="shared" si="54"/>
        <v>0</v>
      </c>
      <c r="BD79" s="3">
        <f t="shared" si="55"/>
        <v>0</v>
      </c>
      <c r="BF79" s="3">
        <f t="shared" si="56"/>
        <v>0</v>
      </c>
      <c r="BG79">
        <f t="shared" si="57"/>
        <v>0</v>
      </c>
      <c r="BH79">
        <f t="shared" si="58"/>
        <v>0</v>
      </c>
      <c r="BI79">
        <f t="shared" si="59"/>
        <v>0</v>
      </c>
      <c r="BJ79">
        <f t="shared" si="60"/>
        <v>0</v>
      </c>
      <c r="BK79">
        <f t="shared" si="61"/>
        <v>0</v>
      </c>
      <c r="BL79">
        <f t="shared" si="62"/>
        <v>0</v>
      </c>
      <c r="BM79">
        <f t="shared" si="63"/>
        <v>0</v>
      </c>
      <c r="BN79">
        <f t="shared" si="64"/>
        <v>0</v>
      </c>
      <c r="BO79">
        <f t="shared" si="65"/>
        <v>0</v>
      </c>
      <c r="BP79" s="3" t="s">
        <v>28</v>
      </c>
    </row>
    <row r="80" spans="1:68" ht="12.75" x14ac:dyDescent="0.2">
      <c r="A80" s="2">
        <v>45244.453929131945</v>
      </c>
      <c r="B80" s="3" t="s">
        <v>47</v>
      </c>
      <c r="C80" s="3" t="s">
        <v>24</v>
      </c>
      <c r="D80" s="5" t="s">
        <v>24</v>
      </c>
      <c r="E80" s="3" t="s">
        <v>93</v>
      </c>
      <c r="F80" s="5" t="s">
        <v>93</v>
      </c>
      <c r="H80" s="3"/>
      <c r="K80" t="str">
        <f t="shared" si="51"/>
        <v/>
      </c>
      <c r="M80" s="3" t="s">
        <v>451</v>
      </c>
      <c r="N80" s="6" t="str">
        <f t="shared" si="52"/>
        <v>SQL, C#, COBOL,</v>
      </c>
      <c r="O80" s="3">
        <f t="shared" si="67"/>
        <v>1</v>
      </c>
      <c r="P80" s="3">
        <f t="shared" si="67"/>
        <v>0</v>
      </c>
      <c r="Q80" s="3">
        <f t="shared" si="67"/>
        <v>0</v>
      </c>
      <c r="R80" s="3">
        <f t="shared" si="67"/>
        <v>1</v>
      </c>
      <c r="S80" s="3">
        <f t="shared" ref="S80:V88" si="71">IF(ISNUMBER(SEARCH(S$1,$N80)),1,0)</f>
        <v>0</v>
      </c>
      <c r="T80" s="3">
        <f t="shared" si="71"/>
        <v>0</v>
      </c>
      <c r="U80" s="3">
        <f t="shared" si="71"/>
        <v>0</v>
      </c>
      <c r="V80" s="3">
        <f t="shared" si="71"/>
        <v>0</v>
      </c>
      <c r="W80" s="3">
        <f t="shared" ref="W80:Z101" si="72">IF(ISNUMBER(SEARCH(W$1,$N80)),1,0)</f>
        <v>0</v>
      </c>
      <c r="X80" s="3">
        <f>IF(ISNUMBER(SEARCH(X$1,$N80)),1,0)</f>
        <v>0</v>
      </c>
      <c r="Y80" s="3">
        <f>IF(ISNUMBER(SEARCH(Y$1,$N80)),1,0)</f>
        <v>1</v>
      </c>
      <c r="Z80" s="3">
        <f>IF(ISNUMBER(SEARCH(Z$1,$N80)),1,0)</f>
        <v>0</v>
      </c>
      <c r="AA80" s="3">
        <f t="shared" ref="AA80:AH101" si="73">IF(ISNUMBER(SEARCH(AA$1,$N80)),1,0)</f>
        <v>0</v>
      </c>
      <c r="AB80" s="3">
        <f>IF(ISNUMBER(SEARCH(AB$1,$N80)),1,0)</f>
        <v>0</v>
      </c>
      <c r="AC80" s="3">
        <f t="shared" si="48"/>
        <v>0</v>
      </c>
      <c r="AD80" s="3">
        <f t="shared" si="48"/>
        <v>0</v>
      </c>
      <c r="AE80" s="3">
        <f t="shared" si="48"/>
        <v>0</v>
      </c>
      <c r="AF80" s="3">
        <f t="shared" ref="AF80:AK90" si="74">IF(ISNUMBER(SEARCH(AF$1,$N80)),1,0)</f>
        <v>0</v>
      </c>
      <c r="AG80" s="3">
        <f t="shared" si="74"/>
        <v>0</v>
      </c>
      <c r="AH80" s="3">
        <f t="shared" si="74"/>
        <v>0</v>
      </c>
      <c r="AI80" s="3">
        <f t="shared" si="74"/>
        <v>0</v>
      </c>
      <c r="AJ80" s="3">
        <f t="shared" si="74"/>
        <v>0</v>
      </c>
      <c r="AK80" s="3">
        <f t="shared" si="74"/>
        <v>0</v>
      </c>
      <c r="AL80" s="3">
        <f t="shared" si="69"/>
        <v>0</v>
      </c>
      <c r="AM80" s="3">
        <f t="shared" si="69"/>
        <v>0</v>
      </c>
      <c r="AN80" s="3">
        <f t="shared" si="69"/>
        <v>0</v>
      </c>
      <c r="AO80" s="3">
        <f t="shared" si="69"/>
        <v>0</v>
      </c>
      <c r="AP80" s="3">
        <f t="shared" si="69"/>
        <v>0</v>
      </c>
      <c r="AQ80" s="3">
        <f t="shared" si="69"/>
        <v>0</v>
      </c>
      <c r="AR80" s="3">
        <f t="shared" si="69"/>
        <v>0</v>
      </c>
      <c r="AS80" s="3">
        <f t="shared" si="70"/>
        <v>0</v>
      </c>
      <c r="AT80" s="3">
        <f t="shared" si="45"/>
        <v>0</v>
      </c>
      <c r="AV80" s="5" t="s">
        <v>586</v>
      </c>
      <c r="AX80" s="5" t="s">
        <v>304</v>
      </c>
      <c r="AZ80" s="5" t="s">
        <v>304</v>
      </c>
      <c r="BB80" s="3">
        <f t="shared" si="53"/>
        <v>0</v>
      </c>
      <c r="BC80" s="3">
        <f t="shared" si="54"/>
        <v>0</v>
      </c>
      <c r="BD80" s="3">
        <f t="shared" si="55"/>
        <v>0</v>
      </c>
      <c r="BF80" s="3">
        <f t="shared" si="56"/>
        <v>0</v>
      </c>
      <c r="BG80">
        <f t="shared" si="57"/>
        <v>0</v>
      </c>
      <c r="BH80">
        <f t="shared" si="58"/>
        <v>0</v>
      </c>
      <c r="BI80">
        <f t="shared" si="59"/>
        <v>0</v>
      </c>
      <c r="BJ80">
        <f t="shared" si="60"/>
        <v>0</v>
      </c>
      <c r="BK80">
        <f t="shared" si="61"/>
        <v>0</v>
      </c>
      <c r="BL80">
        <f t="shared" si="62"/>
        <v>0</v>
      </c>
      <c r="BM80">
        <f t="shared" si="63"/>
        <v>0</v>
      </c>
      <c r="BN80">
        <f t="shared" si="64"/>
        <v>0</v>
      </c>
      <c r="BO80">
        <f t="shared" si="65"/>
        <v>0</v>
      </c>
    </row>
    <row r="81" spans="1:68" ht="25.5" hidden="1" x14ac:dyDescent="0.2">
      <c r="A81" s="2">
        <v>45244.459833969908</v>
      </c>
      <c r="B81" s="3" t="s">
        <v>47</v>
      </c>
      <c r="C81" s="3" t="s">
        <v>452</v>
      </c>
      <c r="D81" s="5" t="s">
        <v>485</v>
      </c>
      <c r="E81" s="3" t="s">
        <v>25</v>
      </c>
      <c r="F81" s="5" t="s">
        <v>93</v>
      </c>
      <c r="G81" s="3" t="s">
        <v>453</v>
      </c>
      <c r="H81" s="3" t="s">
        <v>540</v>
      </c>
      <c r="K81" t="str">
        <f t="shared" si="51"/>
        <v>já foi programador</v>
      </c>
      <c r="L81" s="3" t="s">
        <v>15</v>
      </c>
      <c r="M81" s="3" t="s">
        <v>454</v>
      </c>
      <c r="N81" s="6" t="str">
        <f t="shared" si="52"/>
        <v>JavaScript, SQL, C#, Groovy,</v>
      </c>
      <c r="O81" s="3">
        <f t="shared" si="67"/>
        <v>1</v>
      </c>
      <c r="P81" s="3">
        <f t="shared" si="67"/>
        <v>0</v>
      </c>
      <c r="Q81" s="3">
        <f t="shared" si="67"/>
        <v>0</v>
      </c>
      <c r="R81" s="3">
        <f t="shared" si="67"/>
        <v>1</v>
      </c>
      <c r="S81" s="3">
        <f t="shared" si="71"/>
        <v>0</v>
      </c>
      <c r="T81" s="3">
        <f t="shared" si="71"/>
        <v>0</v>
      </c>
      <c r="U81" s="3">
        <f t="shared" si="71"/>
        <v>1</v>
      </c>
      <c r="V81" s="3">
        <f t="shared" si="71"/>
        <v>0</v>
      </c>
      <c r="W81" s="3">
        <f t="shared" si="72"/>
        <v>0</v>
      </c>
      <c r="X81" s="3">
        <f t="shared" si="72"/>
        <v>0</v>
      </c>
      <c r="Y81" s="3">
        <f t="shared" si="72"/>
        <v>0</v>
      </c>
      <c r="Z81" s="3">
        <f t="shared" si="72"/>
        <v>0</v>
      </c>
      <c r="AA81" s="3">
        <f t="shared" si="73"/>
        <v>0</v>
      </c>
      <c r="AB81" s="3">
        <f t="shared" si="73"/>
        <v>0</v>
      </c>
      <c r="AC81" s="3">
        <f t="shared" si="48"/>
        <v>0</v>
      </c>
      <c r="AD81" s="3">
        <f t="shared" si="48"/>
        <v>0</v>
      </c>
      <c r="AE81" s="3">
        <f t="shared" si="48"/>
        <v>0</v>
      </c>
      <c r="AF81" s="3">
        <f t="shared" si="74"/>
        <v>0</v>
      </c>
      <c r="AG81" s="3">
        <f t="shared" si="74"/>
        <v>0</v>
      </c>
      <c r="AH81" s="3">
        <f t="shared" si="74"/>
        <v>0</v>
      </c>
      <c r="AI81" s="3">
        <f t="shared" si="74"/>
        <v>0</v>
      </c>
      <c r="AJ81" s="3">
        <f t="shared" si="74"/>
        <v>0</v>
      </c>
      <c r="AK81" s="3">
        <f t="shared" si="74"/>
        <v>0</v>
      </c>
      <c r="AL81" s="3">
        <f t="shared" si="69"/>
        <v>0</v>
      </c>
      <c r="AM81" s="3">
        <f t="shared" si="69"/>
        <v>0</v>
      </c>
      <c r="AN81" s="3">
        <f t="shared" si="69"/>
        <v>0</v>
      </c>
      <c r="AO81" s="3">
        <f t="shared" si="69"/>
        <v>0</v>
      </c>
      <c r="AP81" s="3">
        <f t="shared" si="69"/>
        <v>0</v>
      </c>
      <c r="AQ81" s="3">
        <f t="shared" si="69"/>
        <v>0</v>
      </c>
      <c r="AR81" s="3">
        <f t="shared" si="69"/>
        <v>0</v>
      </c>
      <c r="AS81" s="3">
        <f t="shared" si="70"/>
        <v>0</v>
      </c>
      <c r="AT81" s="3">
        <f t="shared" si="70"/>
        <v>0</v>
      </c>
      <c r="AV81" s="5" t="s">
        <v>586</v>
      </c>
      <c r="AX81" s="5" t="s">
        <v>304</v>
      </c>
      <c r="AY81" s="3" t="s">
        <v>455</v>
      </c>
      <c r="AZ81" s="3" t="s">
        <v>304</v>
      </c>
      <c r="BA81" s="3" t="s">
        <v>61</v>
      </c>
      <c r="BB81" s="3">
        <f t="shared" si="53"/>
        <v>0</v>
      </c>
      <c r="BC81" s="3">
        <f t="shared" si="54"/>
        <v>0</v>
      </c>
      <c r="BD81" s="3">
        <f t="shared" si="55"/>
        <v>1</v>
      </c>
      <c r="BE81" s="3" t="s">
        <v>456</v>
      </c>
      <c r="BF81" s="3">
        <f t="shared" si="56"/>
        <v>0</v>
      </c>
      <c r="BG81">
        <f t="shared" si="57"/>
        <v>1</v>
      </c>
      <c r="BH81">
        <f t="shared" si="58"/>
        <v>0</v>
      </c>
      <c r="BI81">
        <f t="shared" si="59"/>
        <v>0</v>
      </c>
      <c r="BJ81">
        <f t="shared" si="60"/>
        <v>0</v>
      </c>
      <c r="BK81">
        <f t="shared" si="61"/>
        <v>0</v>
      </c>
      <c r="BL81">
        <f t="shared" si="62"/>
        <v>0</v>
      </c>
      <c r="BM81">
        <f t="shared" si="63"/>
        <v>1</v>
      </c>
      <c r="BN81">
        <f t="shared" si="64"/>
        <v>1</v>
      </c>
      <c r="BO81">
        <f t="shared" si="65"/>
        <v>1</v>
      </c>
      <c r="BP81" s="3" t="s">
        <v>28</v>
      </c>
    </row>
    <row r="82" spans="1:68" ht="12.75" x14ac:dyDescent="0.2">
      <c r="A82" s="2">
        <v>45244.462772905092</v>
      </c>
      <c r="B82" s="3" t="s">
        <v>232</v>
      </c>
      <c r="C82" s="3" t="s">
        <v>195</v>
      </c>
      <c r="D82" s="3" t="s">
        <v>195</v>
      </c>
      <c r="E82" s="3" t="s">
        <v>457</v>
      </c>
      <c r="F82" s="5" t="s">
        <v>93</v>
      </c>
      <c r="G82" s="3" t="s">
        <v>75</v>
      </c>
      <c r="H82" s="3"/>
      <c r="I82" s="3" t="s">
        <v>75</v>
      </c>
      <c r="J82" s="3"/>
      <c r="K82" t="str">
        <f t="shared" si="51"/>
        <v/>
      </c>
      <c r="M82" s="3" t="s">
        <v>224</v>
      </c>
      <c r="N82" s="6" t="str">
        <f t="shared" si="52"/>
        <v>JavaScript, SQL, Python,</v>
      </c>
      <c r="O82" s="3">
        <f t="shared" si="67"/>
        <v>1</v>
      </c>
      <c r="P82" s="3">
        <f t="shared" si="67"/>
        <v>0</v>
      </c>
      <c r="Q82" s="3">
        <f t="shared" si="67"/>
        <v>1</v>
      </c>
      <c r="R82" s="3">
        <f t="shared" si="67"/>
        <v>0</v>
      </c>
      <c r="S82" s="3">
        <f t="shared" si="71"/>
        <v>0</v>
      </c>
      <c r="T82" s="3">
        <f t="shared" si="71"/>
        <v>0</v>
      </c>
      <c r="U82" s="3">
        <f t="shared" si="71"/>
        <v>1</v>
      </c>
      <c r="V82" s="3">
        <f t="shared" si="71"/>
        <v>0</v>
      </c>
      <c r="W82" s="3">
        <f t="shared" si="72"/>
        <v>0</v>
      </c>
      <c r="X82" s="3">
        <f t="shared" si="72"/>
        <v>0</v>
      </c>
      <c r="Y82" s="3">
        <f t="shared" si="72"/>
        <v>0</v>
      </c>
      <c r="Z82" s="3">
        <f t="shared" si="72"/>
        <v>0</v>
      </c>
      <c r="AA82" s="3">
        <f t="shared" si="73"/>
        <v>0</v>
      </c>
      <c r="AB82" s="3">
        <f t="shared" si="73"/>
        <v>0</v>
      </c>
      <c r="AC82" s="3">
        <f t="shared" si="48"/>
        <v>0</v>
      </c>
      <c r="AD82" s="3">
        <f t="shared" si="48"/>
        <v>0</v>
      </c>
      <c r="AE82" s="3">
        <f t="shared" si="48"/>
        <v>0</v>
      </c>
      <c r="AF82" s="3">
        <f t="shared" si="74"/>
        <v>0</v>
      </c>
      <c r="AG82" s="3">
        <f t="shared" si="74"/>
        <v>0</v>
      </c>
      <c r="AH82" s="3">
        <f t="shared" si="74"/>
        <v>0</v>
      </c>
      <c r="AI82" s="3">
        <f t="shared" si="74"/>
        <v>0</v>
      </c>
      <c r="AJ82" s="3">
        <f t="shared" si="74"/>
        <v>0</v>
      </c>
      <c r="AK82" s="3">
        <f t="shared" si="74"/>
        <v>0</v>
      </c>
      <c r="AL82" s="3">
        <f t="shared" si="69"/>
        <v>0</v>
      </c>
      <c r="AM82" s="3">
        <f t="shared" si="69"/>
        <v>0</v>
      </c>
      <c r="AN82" s="3">
        <f t="shared" si="69"/>
        <v>0</v>
      </c>
      <c r="AO82" s="3">
        <f t="shared" si="69"/>
        <v>0</v>
      </c>
      <c r="AP82" s="3">
        <f t="shared" si="69"/>
        <v>0</v>
      </c>
      <c r="AQ82" s="3">
        <f t="shared" si="69"/>
        <v>0</v>
      </c>
      <c r="AR82" s="3">
        <f t="shared" si="69"/>
        <v>0</v>
      </c>
      <c r="AS82" s="3">
        <f t="shared" si="70"/>
        <v>0</v>
      </c>
      <c r="AT82" s="3">
        <f t="shared" si="70"/>
        <v>0</v>
      </c>
      <c r="AU82" s="3" t="s">
        <v>458</v>
      </c>
      <c r="AV82" s="5" t="s">
        <v>586</v>
      </c>
      <c r="AW82" s="3" t="s">
        <v>459</v>
      </c>
      <c r="AX82" s="5" t="s">
        <v>304</v>
      </c>
      <c r="AZ82" s="5" t="s">
        <v>304</v>
      </c>
      <c r="BB82" s="3">
        <f t="shared" si="53"/>
        <v>0</v>
      </c>
      <c r="BC82" s="3">
        <f t="shared" si="54"/>
        <v>0</v>
      </c>
      <c r="BD82" s="3">
        <f t="shared" si="55"/>
        <v>0</v>
      </c>
      <c r="BF82" s="3">
        <f t="shared" si="56"/>
        <v>0</v>
      </c>
      <c r="BG82">
        <f t="shared" si="57"/>
        <v>0</v>
      </c>
      <c r="BH82">
        <f t="shared" si="58"/>
        <v>0</v>
      </c>
      <c r="BI82">
        <f t="shared" si="59"/>
        <v>0</v>
      </c>
      <c r="BJ82">
        <f t="shared" si="60"/>
        <v>0</v>
      </c>
      <c r="BK82">
        <f t="shared" si="61"/>
        <v>0</v>
      </c>
      <c r="BL82">
        <f t="shared" si="62"/>
        <v>0</v>
      </c>
      <c r="BM82">
        <f t="shared" si="63"/>
        <v>0</v>
      </c>
      <c r="BN82">
        <f t="shared" si="64"/>
        <v>0</v>
      </c>
      <c r="BO82">
        <f t="shared" si="65"/>
        <v>0</v>
      </c>
      <c r="BP82" s="3" t="s">
        <v>28</v>
      </c>
    </row>
    <row r="83" spans="1:68" ht="12.75" hidden="1" x14ac:dyDescent="0.2">
      <c r="A83" s="2">
        <v>45244.488427083328</v>
      </c>
      <c r="B83" s="3" t="s">
        <v>29</v>
      </c>
      <c r="C83" s="3" t="s">
        <v>460</v>
      </c>
      <c r="D83" s="5" t="s">
        <v>531</v>
      </c>
      <c r="E83" s="3" t="s">
        <v>461</v>
      </c>
      <c r="F83" t="s">
        <v>461</v>
      </c>
      <c r="G83" s="3" t="s">
        <v>462</v>
      </c>
      <c r="H83" s="3" t="s">
        <v>540</v>
      </c>
      <c r="K83" t="str">
        <f t="shared" si="51"/>
        <v>já foi programador</v>
      </c>
      <c r="L83" s="3" t="s">
        <v>15</v>
      </c>
      <c r="M83" s="3" t="s">
        <v>179</v>
      </c>
      <c r="N83" s="6" t="str">
        <f t="shared" si="52"/>
        <v>Python,</v>
      </c>
      <c r="O83" s="3">
        <f t="shared" si="67"/>
        <v>0</v>
      </c>
      <c r="P83" s="3">
        <f t="shared" si="67"/>
        <v>0</v>
      </c>
      <c r="Q83" s="3">
        <f t="shared" si="67"/>
        <v>1</v>
      </c>
      <c r="R83" s="3">
        <f t="shared" si="67"/>
        <v>0</v>
      </c>
      <c r="S83" s="3">
        <f t="shared" si="71"/>
        <v>0</v>
      </c>
      <c r="T83" s="3">
        <f t="shared" si="71"/>
        <v>0</v>
      </c>
      <c r="U83" s="3">
        <f t="shared" si="71"/>
        <v>0</v>
      </c>
      <c r="V83" s="3">
        <f t="shared" si="71"/>
        <v>0</v>
      </c>
      <c r="W83" s="3">
        <f t="shared" si="72"/>
        <v>0</v>
      </c>
      <c r="X83" s="3">
        <f t="shared" si="72"/>
        <v>0</v>
      </c>
      <c r="Y83" s="3">
        <f t="shared" si="72"/>
        <v>0</v>
      </c>
      <c r="Z83" s="3">
        <f t="shared" si="72"/>
        <v>0</v>
      </c>
      <c r="AA83" s="3">
        <f t="shared" si="73"/>
        <v>0</v>
      </c>
      <c r="AB83" s="3">
        <f t="shared" si="73"/>
        <v>0</v>
      </c>
      <c r="AC83" s="3">
        <f t="shared" si="48"/>
        <v>0</v>
      </c>
      <c r="AD83" s="3">
        <f t="shared" si="48"/>
        <v>0</v>
      </c>
      <c r="AE83" s="3">
        <f t="shared" si="48"/>
        <v>0</v>
      </c>
      <c r="AF83" s="3">
        <f t="shared" si="74"/>
        <v>0</v>
      </c>
      <c r="AG83" s="3">
        <f t="shared" si="74"/>
        <v>0</v>
      </c>
      <c r="AH83" s="3">
        <f t="shared" si="74"/>
        <v>0</v>
      </c>
      <c r="AI83" s="3">
        <f t="shared" si="74"/>
        <v>0</v>
      </c>
      <c r="AJ83" s="3">
        <f t="shared" si="74"/>
        <v>0</v>
      </c>
      <c r="AK83" s="3">
        <f t="shared" si="74"/>
        <v>0</v>
      </c>
      <c r="AL83" s="3">
        <f t="shared" si="69"/>
        <v>0</v>
      </c>
      <c r="AM83" s="3">
        <f t="shared" si="69"/>
        <v>0</v>
      </c>
      <c r="AN83" s="3">
        <f t="shared" si="69"/>
        <v>0</v>
      </c>
      <c r="AO83" s="3">
        <f t="shared" si="69"/>
        <v>0</v>
      </c>
      <c r="AP83" s="3">
        <f t="shared" si="69"/>
        <v>0</v>
      </c>
      <c r="AQ83" s="3">
        <f t="shared" si="69"/>
        <v>0</v>
      </c>
      <c r="AR83" s="3">
        <f t="shared" si="69"/>
        <v>0</v>
      </c>
      <c r="AS83" s="3">
        <f t="shared" si="70"/>
        <v>0</v>
      </c>
      <c r="AT83" s="3">
        <f t="shared" si="70"/>
        <v>0</v>
      </c>
      <c r="AU83" s="3" t="s">
        <v>463</v>
      </c>
      <c r="AV83" s="5" t="s">
        <v>586</v>
      </c>
      <c r="AX83" s="5" t="s">
        <v>304</v>
      </c>
      <c r="AZ83" s="5" t="s">
        <v>304</v>
      </c>
      <c r="BA83" s="3" t="s">
        <v>61</v>
      </c>
      <c r="BB83" s="3">
        <f t="shared" si="53"/>
        <v>0</v>
      </c>
      <c r="BC83" s="3">
        <f t="shared" si="54"/>
        <v>0</v>
      </c>
      <c r="BD83" s="3">
        <f t="shared" si="55"/>
        <v>1</v>
      </c>
      <c r="BE83" s="3" t="s">
        <v>464</v>
      </c>
      <c r="BF83" s="3">
        <f t="shared" si="56"/>
        <v>1</v>
      </c>
      <c r="BG83">
        <f t="shared" si="57"/>
        <v>0</v>
      </c>
      <c r="BH83">
        <f t="shared" si="58"/>
        <v>1</v>
      </c>
      <c r="BI83">
        <f t="shared" si="59"/>
        <v>0</v>
      </c>
      <c r="BJ83">
        <f t="shared" si="60"/>
        <v>0</v>
      </c>
      <c r="BK83">
        <f t="shared" si="61"/>
        <v>0</v>
      </c>
      <c r="BL83">
        <f t="shared" si="62"/>
        <v>1</v>
      </c>
      <c r="BM83">
        <f t="shared" si="63"/>
        <v>0</v>
      </c>
      <c r="BN83">
        <f t="shared" si="64"/>
        <v>0</v>
      </c>
      <c r="BO83">
        <f t="shared" si="65"/>
        <v>3</v>
      </c>
      <c r="BP83" s="3" t="s">
        <v>28</v>
      </c>
    </row>
    <row r="84" spans="1:68" ht="25.5" hidden="1" x14ac:dyDescent="0.2">
      <c r="A84" s="2">
        <v>45244.497236805561</v>
      </c>
      <c r="B84" s="3" t="s">
        <v>47</v>
      </c>
      <c r="C84" s="3" t="s">
        <v>465</v>
      </c>
      <c r="D84" s="5" t="s">
        <v>533</v>
      </c>
      <c r="E84" s="3" t="s">
        <v>63</v>
      </c>
      <c r="F84" s="5" t="s">
        <v>93</v>
      </c>
      <c r="G84" s="3" t="s">
        <v>466</v>
      </c>
      <c r="H84" s="3" t="s">
        <v>540</v>
      </c>
      <c r="K84" t="str">
        <f t="shared" si="51"/>
        <v>já foi programador</v>
      </c>
      <c r="L84" s="3" t="s">
        <v>15</v>
      </c>
      <c r="M84" s="3" t="s">
        <v>467</v>
      </c>
      <c r="N84" s="6" t="str">
        <f t="shared" si="52"/>
        <v>JavaScript, SQL, Python, PHP, ASP,</v>
      </c>
      <c r="O84" s="3">
        <f t="shared" si="67"/>
        <v>1</v>
      </c>
      <c r="P84" s="3">
        <f t="shared" si="67"/>
        <v>0</v>
      </c>
      <c r="Q84" s="3">
        <f t="shared" si="67"/>
        <v>1</v>
      </c>
      <c r="R84" s="3">
        <f t="shared" si="67"/>
        <v>0</v>
      </c>
      <c r="S84" s="3">
        <f t="shared" si="71"/>
        <v>0</v>
      </c>
      <c r="T84" s="3">
        <f t="shared" si="71"/>
        <v>0</v>
      </c>
      <c r="U84" s="3">
        <f t="shared" si="71"/>
        <v>1</v>
      </c>
      <c r="V84" s="3">
        <f t="shared" si="71"/>
        <v>0</v>
      </c>
      <c r="W84" s="3">
        <f t="shared" si="72"/>
        <v>0</v>
      </c>
      <c r="X84" s="3">
        <f t="shared" si="72"/>
        <v>1</v>
      </c>
      <c r="Y84" s="3">
        <f t="shared" si="72"/>
        <v>0</v>
      </c>
      <c r="Z84" s="3">
        <f t="shared" si="72"/>
        <v>0</v>
      </c>
      <c r="AA84" s="3">
        <f t="shared" si="73"/>
        <v>1</v>
      </c>
      <c r="AB84" s="3">
        <f t="shared" si="73"/>
        <v>0</v>
      </c>
      <c r="AC84" s="3">
        <f t="shared" si="48"/>
        <v>0</v>
      </c>
      <c r="AD84" s="3">
        <f t="shared" si="48"/>
        <v>0</v>
      </c>
      <c r="AE84" s="3">
        <f t="shared" si="48"/>
        <v>0</v>
      </c>
      <c r="AF84" s="3">
        <f t="shared" si="74"/>
        <v>0</v>
      </c>
      <c r="AG84" s="3">
        <f t="shared" si="74"/>
        <v>0</v>
      </c>
      <c r="AH84" s="3">
        <f t="shared" si="74"/>
        <v>0</v>
      </c>
      <c r="AI84" s="3">
        <f t="shared" si="74"/>
        <v>0</v>
      </c>
      <c r="AJ84" s="3">
        <f t="shared" si="74"/>
        <v>0</v>
      </c>
      <c r="AK84" s="3">
        <f t="shared" si="74"/>
        <v>0</v>
      </c>
      <c r="AL84" s="3">
        <f t="shared" si="69"/>
        <v>0</v>
      </c>
      <c r="AM84" s="3">
        <f t="shared" si="69"/>
        <v>0</v>
      </c>
      <c r="AN84" s="3">
        <f t="shared" si="69"/>
        <v>0</v>
      </c>
      <c r="AO84" s="3">
        <f t="shared" si="69"/>
        <v>0</v>
      </c>
      <c r="AP84" s="3">
        <f t="shared" si="69"/>
        <v>0</v>
      </c>
      <c r="AQ84" s="3">
        <f t="shared" si="69"/>
        <v>0</v>
      </c>
      <c r="AR84" s="3">
        <f t="shared" si="69"/>
        <v>0</v>
      </c>
      <c r="AS84" s="3">
        <f t="shared" si="70"/>
        <v>0</v>
      </c>
      <c r="AT84" s="3">
        <f t="shared" si="70"/>
        <v>0</v>
      </c>
      <c r="AU84" s="3" t="s">
        <v>468</v>
      </c>
      <c r="AV84" s="5" t="s">
        <v>586</v>
      </c>
      <c r="AX84" s="5" t="s">
        <v>304</v>
      </c>
      <c r="AY84" s="3" t="s">
        <v>469</v>
      </c>
      <c r="AZ84" s="3" t="s">
        <v>304</v>
      </c>
      <c r="BA84" s="3" t="s">
        <v>44</v>
      </c>
      <c r="BB84" s="3">
        <f t="shared" si="53"/>
        <v>1</v>
      </c>
      <c r="BC84" s="3">
        <f t="shared" si="54"/>
        <v>1</v>
      </c>
      <c r="BD84" s="3">
        <f t="shared" si="55"/>
        <v>1</v>
      </c>
      <c r="BE84" s="3" t="s">
        <v>262</v>
      </c>
      <c r="BF84" s="3">
        <f t="shared" si="56"/>
        <v>1</v>
      </c>
      <c r="BG84">
        <f t="shared" si="57"/>
        <v>1</v>
      </c>
      <c r="BH84">
        <f t="shared" si="58"/>
        <v>1</v>
      </c>
      <c r="BI84">
        <f t="shared" si="59"/>
        <v>1</v>
      </c>
      <c r="BJ84">
        <f t="shared" si="60"/>
        <v>0</v>
      </c>
      <c r="BK84">
        <f t="shared" si="61"/>
        <v>0</v>
      </c>
      <c r="BL84">
        <f t="shared" si="62"/>
        <v>0</v>
      </c>
      <c r="BM84">
        <f t="shared" si="63"/>
        <v>0</v>
      </c>
      <c r="BN84">
        <f t="shared" si="64"/>
        <v>0</v>
      </c>
      <c r="BO84">
        <f t="shared" si="65"/>
        <v>4</v>
      </c>
      <c r="BP84" s="3" t="s">
        <v>22</v>
      </c>
    </row>
    <row r="85" spans="1:68" ht="12.75" x14ac:dyDescent="0.2">
      <c r="A85" s="2">
        <v>45244.505330752319</v>
      </c>
      <c r="B85" s="3" t="s">
        <v>252</v>
      </c>
      <c r="C85" s="3" t="s">
        <v>470</v>
      </c>
      <c r="D85" s="3" t="s">
        <v>253</v>
      </c>
      <c r="E85" s="3" t="s">
        <v>471</v>
      </c>
      <c r="F85" s="5" t="s">
        <v>527</v>
      </c>
      <c r="G85" s="3" t="s">
        <v>472</v>
      </c>
      <c r="H85" s="3" t="s">
        <v>540</v>
      </c>
      <c r="K85" t="str">
        <f t="shared" si="51"/>
        <v>já foi programador</v>
      </c>
      <c r="L85" s="3" t="s">
        <v>15</v>
      </c>
      <c r="M85" s="3" t="s">
        <v>383</v>
      </c>
      <c r="N85" s="6" t="str">
        <f t="shared" si="52"/>
        <v>JavaScript,</v>
      </c>
      <c r="O85" s="3">
        <f t="shared" si="67"/>
        <v>0</v>
      </c>
      <c r="P85" s="3">
        <f t="shared" si="67"/>
        <v>0</v>
      </c>
      <c r="Q85" s="3">
        <f t="shared" si="67"/>
        <v>0</v>
      </c>
      <c r="R85" s="3">
        <f t="shared" si="67"/>
        <v>0</v>
      </c>
      <c r="S85" s="3">
        <f t="shared" si="71"/>
        <v>0</v>
      </c>
      <c r="T85" s="3">
        <f t="shared" si="71"/>
        <v>0</v>
      </c>
      <c r="U85" s="3">
        <f t="shared" si="71"/>
        <v>1</v>
      </c>
      <c r="V85" s="3">
        <f t="shared" si="71"/>
        <v>0</v>
      </c>
      <c r="W85" s="3">
        <f t="shared" si="72"/>
        <v>0</v>
      </c>
      <c r="X85" s="3">
        <f t="shared" si="72"/>
        <v>0</v>
      </c>
      <c r="Y85" s="3">
        <f t="shared" si="72"/>
        <v>0</v>
      </c>
      <c r="Z85" s="3">
        <f t="shared" si="72"/>
        <v>0</v>
      </c>
      <c r="AA85" s="3">
        <f t="shared" si="73"/>
        <v>0</v>
      </c>
      <c r="AB85" s="3">
        <f t="shared" si="73"/>
        <v>0</v>
      </c>
      <c r="AC85" s="3">
        <f t="shared" si="48"/>
        <v>0</v>
      </c>
      <c r="AD85" s="3">
        <f t="shared" si="48"/>
        <v>0</v>
      </c>
      <c r="AE85" s="3">
        <f t="shared" si="48"/>
        <v>0</v>
      </c>
      <c r="AF85" s="3">
        <f t="shared" si="74"/>
        <v>0</v>
      </c>
      <c r="AG85" s="3">
        <f t="shared" si="74"/>
        <v>0</v>
      </c>
      <c r="AH85" s="3">
        <f t="shared" si="74"/>
        <v>0</v>
      </c>
      <c r="AI85" s="3">
        <f t="shared" si="74"/>
        <v>0</v>
      </c>
      <c r="AJ85" s="3">
        <f t="shared" si="74"/>
        <v>0</v>
      </c>
      <c r="AK85" s="3">
        <f t="shared" si="74"/>
        <v>0</v>
      </c>
      <c r="AL85" s="3">
        <f t="shared" si="69"/>
        <v>0</v>
      </c>
      <c r="AM85" s="3">
        <f t="shared" si="69"/>
        <v>0</v>
      </c>
      <c r="AN85" s="3">
        <f t="shared" si="69"/>
        <v>0</v>
      </c>
      <c r="AO85" s="3">
        <f t="shared" si="69"/>
        <v>0</v>
      </c>
      <c r="AP85" s="3">
        <f t="shared" si="69"/>
        <v>0</v>
      </c>
      <c r="AQ85" s="3">
        <f t="shared" si="69"/>
        <v>0</v>
      </c>
      <c r="AR85" s="3">
        <f t="shared" si="69"/>
        <v>0</v>
      </c>
      <c r="AS85" s="3">
        <f t="shared" si="70"/>
        <v>0</v>
      </c>
      <c r="AT85" s="3">
        <f t="shared" si="70"/>
        <v>0</v>
      </c>
      <c r="AV85" s="5" t="s">
        <v>586</v>
      </c>
      <c r="AX85" s="5" t="s">
        <v>304</v>
      </c>
      <c r="AZ85" s="5" t="s">
        <v>304</v>
      </c>
      <c r="BB85" s="3">
        <f t="shared" si="53"/>
        <v>0</v>
      </c>
      <c r="BC85" s="3">
        <f t="shared" si="54"/>
        <v>0</v>
      </c>
      <c r="BD85" s="3">
        <f t="shared" si="55"/>
        <v>0</v>
      </c>
      <c r="BF85" s="3">
        <f t="shared" si="56"/>
        <v>0</v>
      </c>
      <c r="BG85">
        <f t="shared" si="57"/>
        <v>0</v>
      </c>
      <c r="BH85">
        <f t="shared" si="58"/>
        <v>0</v>
      </c>
      <c r="BI85">
        <f t="shared" si="59"/>
        <v>0</v>
      </c>
      <c r="BJ85">
        <f t="shared" si="60"/>
        <v>0</v>
      </c>
      <c r="BK85">
        <f t="shared" si="61"/>
        <v>0</v>
      </c>
      <c r="BL85">
        <f t="shared" si="62"/>
        <v>0</v>
      </c>
      <c r="BM85">
        <f t="shared" si="63"/>
        <v>0</v>
      </c>
      <c r="BN85">
        <f t="shared" si="64"/>
        <v>0</v>
      </c>
      <c r="BO85">
        <f t="shared" si="65"/>
        <v>0</v>
      </c>
      <c r="BP85" s="3" t="s">
        <v>28</v>
      </c>
    </row>
    <row r="86" spans="1:68" ht="25.5" x14ac:dyDescent="0.2">
      <c r="A86" s="2">
        <v>45244.537908946761</v>
      </c>
      <c r="B86" s="3" t="s">
        <v>23</v>
      </c>
      <c r="C86" s="3" t="s">
        <v>452</v>
      </c>
      <c r="D86" s="5" t="s">
        <v>485</v>
      </c>
      <c r="E86" s="3" t="s">
        <v>120</v>
      </c>
      <c r="F86" s="5" t="s">
        <v>93</v>
      </c>
      <c r="H86" s="3"/>
      <c r="K86" t="str">
        <f t="shared" si="51"/>
        <v/>
      </c>
      <c r="M86" s="3" t="s">
        <v>289</v>
      </c>
      <c r="N86" s="6" t="str">
        <f t="shared" si="52"/>
        <v>JavaScript, SQL, Java, Python, C,</v>
      </c>
      <c r="O86" s="3">
        <f t="shared" si="67"/>
        <v>1</v>
      </c>
      <c r="P86" s="3">
        <f t="shared" si="67"/>
        <v>1</v>
      </c>
      <c r="Q86" s="3">
        <f t="shared" si="67"/>
        <v>1</v>
      </c>
      <c r="R86" s="3">
        <f t="shared" si="67"/>
        <v>0</v>
      </c>
      <c r="S86" s="3">
        <f t="shared" si="71"/>
        <v>0</v>
      </c>
      <c r="T86" s="3">
        <f t="shared" si="71"/>
        <v>0</v>
      </c>
      <c r="U86" s="3">
        <f t="shared" si="71"/>
        <v>1</v>
      </c>
      <c r="V86" s="3">
        <f t="shared" si="71"/>
        <v>1</v>
      </c>
      <c r="W86" s="3">
        <f t="shared" si="72"/>
        <v>0</v>
      </c>
      <c r="X86" s="3">
        <f t="shared" si="72"/>
        <v>0</v>
      </c>
      <c r="Y86" s="3">
        <f t="shared" si="72"/>
        <v>0</v>
      </c>
      <c r="Z86" s="3">
        <f t="shared" si="72"/>
        <v>0</v>
      </c>
      <c r="AA86" s="3">
        <f t="shared" si="73"/>
        <v>0</v>
      </c>
      <c r="AB86" s="3">
        <f t="shared" si="73"/>
        <v>0</v>
      </c>
      <c r="AC86" s="3">
        <f t="shared" si="48"/>
        <v>0</v>
      </c>
      <c r="AD86" s="3">
        <f t="shared" si="48"/>
        <v>0</v>
      </c>
      <c r="AE86" s="3">
        <f t="shared" si="48"/>
        <v>0</v>
      </c>
      <c r="AF86" s="3">
        <f t="shared" si="74"/>
        <v>0</v>
      </c>
      <c r="AG86" s="3">
        <f t="shared" si="74"/>
        <v>0</v>
      </c>
      <c r="AH86" s="3">
        <f t="shared" si="74"/>
        <v>0</v>
      </c>
      <c r="AI86" s="3">
        <f t="shared" si="74"/>
        <v>0</v>
      </c>
      <c r="AJ86" s="3">
        <f t="shared" si="74"/>
        <v>0</v>
      </c>
      <c r="AK86" s="3">
        <f t="shared" si="74"/>
        <v>0</v>
      </c>
      <c r="AL86" s="3">
        <f t="shared" si="69"/>
        <v>0</v>
      </c>
      <c r="AM86" s="3">
        <f t="shared" si="69"/>
        <v>0</v>
      </c>
      <c r="AN86" s="3">
        <f t="shared" si="69"/>
        <v>0</v>
      </c>
      <c r="AO86" s="3">
        <f t="shared" si="69"/>
        <v>0</v>
      </c>
      <c r="AP86" s="3">
        <f t="shared" si="69"/>
        <v>0</v>
      </c>
      <c r="AQ86" s="3">
        <f t="shared" si="69"/>
        <v>0</v>
      </c>
      <c r="AR86" s="3">
        <f t="shared" si="69"/>
        <v>0</v>
      </c>
      <c r="AS86" s="3">
        <f t="shared" si="70"/>
        <v>0</v>
      </c>
      <c r="AT86" s="3">
        <f t="shared" si="70"/>
        <v>0</v>
      </c>
      <c r="AV86" s="5" t="s">
        <v>586</v>
      </c>
      <c r="AX86" s="5" t="s">
        <v>304</v>
      </c>
      <c r="AZ86" s="5" t="s">
        <v>304</v>
      </c>
      <c r="BB86" s="3">
        <f t="shared" si="53"/>
        <v>0</v>
      </c>
      <c r="BC86" s="3">
        <f t="shared" si="54"/>
        <v>0</v>
      </c>
      <c r="BD86" s="3">
        <f t="shared" si="55"/>
        <v>0</v>
      </c>
      <c r="BF86" s="3">
        <f t="shared" si="56"/>
        <v>0</v>
      </c>
      <c r="BG86">
        <f t="shared" si="57"/>
        <v>0</v>
      </c>
      <c r="BH86">
        <f t="shared" si="58"/>
        <v>0</v>
      </c>
      <c r="BI86">
        <f t="shared" si="59"/>
        <v>0</v>
      </c>
      <c r="BJ86">
        <f t="shared" si="60"/>
        <v>0</v>
      </c>
      <c r="BK86">
        <f t="shared" si="61"/>
        <v>0</v>
      </c>
      <c r="BL86">
        <f t="shared" si="62"/>
        <v>0</v>
      </c>
      <c r="BM86">
        <f t="shared" si="63"/>
        <v>0</v>
      </c>
      <c r="BN86">
        <f t="shared" si="64"/>
        <v>0</v>
      </c>
      <c r="BO86">
        <f t="shared" si="65"/>
        <v>0</v>
      </c>
      <c r="BP86" s="3" t="s">
        <v>28</v>
      </c>
    </row>
    <row r="87" spans="1:68" ht="25.5" hidden="1" x14ac:dyDescent="0.2">
      <c r="A87" s="2">
        <v>45244.559275405089</v>
      </c>
      <c r="B87" s="3" t="s">
        <v>47</v>
      </c>
      <c r="C87" s="3" t="s">
        <v>473</v>
      </c>
      <c r="D87" t="s">
        <v>537</v>
      </c>
      <c r="E87" s="3" t="s">
        <v>474</v>
      </c>
      <c r="F87" t="s">
        <v>183</v>
      </c>
      <c r="G87" s="3" t="s">
        <v>475</v>
      </c>
      <c r="H87" s="3" t="s">
        <v>551</v>
      </c>
      <c r="K87" t="str">
        <f t="shared" si="51"/>
        <v/>
      </c>
      <c r="L87" s="3" t="s">
        <v>15</v>
      </c>
      <c r="M87" s="3" t="s">
        <v>476</v>
      </c>
      <c r="N87" s="6" t="str">
        <f t="shared" si="52"/>
        <v>JavaScript, SQL, Java, Python, C#, PHP, ASP,</v>
      </c>
      <c r="O87" s="3">
        <f t="shared" si="67"/>
        <v>1</v>
      </c>
      <c r="P87" s="3">
        <f t="shared" si="67"/>
        <v>1</v>
      </c>
      <c r="Q87" s="3">
        <f t="shared" si="67"/>
        <v>1</v>
      </c>
      <c r="R87" s="3">
        <f t="shared" si="67"/>
        <v>1</v>
      </c>
      <c r="S87" s="3">
        <f t="shared" si="71"/>
        <v>0</v>
      </c>
      <c r="T87" s="3">
        <f t="shared" si="71"/>
        <v>0</v>
      </c>
      <c r="U87" s="3">
        <f t="shared" si="71"/>
        <v>1</v>
      </c>
      <c r="V87" s="3">
        <f t="shared" si="71"/>
        <v>0</v>
      </c>
      <c r="W87" s="3">
        <f t="shared" si="72"/>
        <v>0</v>
      </c>
      <c r="X87" s="3">
        <f t="shared" si="72"/>
        <v>1</v>
      </c>
      <c r="Y87" s="3">
        <f t="shared" si="72"/>
        <v>0</v>
      </c>
      <c r="Z87" s="3">
        <f t="shared" si="72"/>
        <v>0</v>
      </c>
      <c r="AA87" s="3">
        <f t="shared" si="73"/>
        <v>1</v>
      </c>
      <c r="AB87" s="3">
        <f t="shared" si="73"/>
        <v>0</v>
      </c>
      <c r="AC87" s="3">
        <f t="shared" si="48"/>
        <v>0</v>
      </c>
      <c r="AD87" s="3">
        <f t="shared" si="48"/>
        <v>0</v>
      </c>
      <c r="AE87" s="3">
        <f t="shared" si="48"/>
        <v>0</v>
      </c>
      <c r="AF87" s="3">
        <f t="shared" si="74"/>
        <v>0</v>
      </c>
      <c r="AG87" s="3">
        <f t="shared" si="74"/>
        <v>0</v>
      </c>
      <c r="AH87" s="3">
        <f t="shared" si="74"/>
        <v>0</v>
      </c>
      <c r="AI87" s="3">
        <f t="shared" si="74"/>
        <v>0</v>
      </c>
      <c r="AJ87" s="3">
        <f t="shared" si="74"/>
        <v>0</v>
      </c>
      <c r="AK87" s="3">
        <f t="shared" si="74"/>
        <v>0</v>
      </c>
      <c r="AL87" s="3">
        <f t="shared" si="69"/>
        <v>0</v>
      </c>
      <c r="AM87" s="3">
        <f t="shared" si="69"/>
        <v>0</v>
      </c>
      <c r="AN87" s="3">
        <f t="shared" si="69"/>
        <v>0</v>
      </c>
      <c r="AO87" s="3">
        <f t="shared" si="69"/>
        <v>0</v>
      </c>
      <c r="AP87" s="3">
        <f t="shared" si="69"/>
        <v>0</v>
      </c>
      <c r="AQ87" s="3">
        <f t="shared" si="69"/>
        <v>0</v>
      </c>
      <c r="AR87" s="3">
        <f t="shared" si="69"/>
        <v>0</v>
      </c>
      <c r="AS87" s="3">
        <f t="shared" si="70"/>
        <v>0</v>
      </c>
      <c r="AT87" s="3">
        <f t="shared" si="70"/>
        <v>0</v>
      </c>
      <c r="AU87" s="3" t="s">
        <v>477</v>
      </c>
      <c r="AV87" s="3" t="s">
        <v>585</v>
      </c>
      <c r="AX87" s="5" t="s">
        <v>304</v>
      </c>
      <c r="AY87" s="3" t="s">
        <v>478</v>
      </c>
      <c r="AZ87" s="3" t="s">
        <v>144</v>
      </c>
      <c r="BA87" s="3" t="s">
        <v>44</v>
      </c>
      <c r="BB87" s="3">
        <f t="shared" si="53"/>
        <v>1</v>
      </c>
      <c r="BC87" s="3">
        <f t="shared" si="54"/>
        <v>1</v>
      </c>
      <c r="BD87" s="3">
        <f t="shared" si="55"/>
        <v>1</v>
      </c>
      <c r="BE87" s="3" t="s">
        <v>479</v>
      </c>
      <c r="BF87" s="3">
        <f t="shared" si="56"/>
        <v>1</v>
      </c>
      <c r="BG87">
        <f t="shared" si="57"/>
        <v>1</v>
      </c>
      <c r="BH87">
        <f t="shared" si="58"/>
        <v>0</v>
      </c>
      <c r="BI87">
        <f t="shared" si="59"/>
        <v>1</v>
      </c>
      <c r="BJ87">
        <f t="shared" si="60"/>
        <v>0</v>
      </c>
      <c r="BK87">
        <f t="shared" si="61"/>
        <v>0</v>
      </c>
      <c r="BL87">
        <f t="shared" si="62"/>
        <v>1</v>
      </c>
      <c r="BM87">
        <f t="shared" si="63"/>
        <v>0</v>
      </c>
      <c r="BN87">
        <f t="shared" si="64"/>
        <v>1</v>
      </c>
      <c r="BO87">
        <f t="shared" si="65"/>
        <v>5</v>
      </c>
      <c r="BP87" s="3" t="s">
        <v>22</v>
      </c>
    </row>
    <row r="88" spans="1:68" ht="12.75" hidden="1" x14ac:dyDescent="0.2">
      <c r="A88" s="2">
        <v>45244.563256435184</v>
      </c>
      <c r="B88" s="3" t="s">
        <v>47</v>
      </c>
      <c r="C88" s="3" t="s">
        <v>480</v>
      </c>
      <c r="D88" s="5" t="s">
        <v>24</v>
      </c>
      <c r="E88" s="3" t="s">
        <v>25</v>
      </c>
      <c r="F88" s="5" t="s">
        <v>93</v>
      </c>
      <c r="G88" s="3" t="s">
        <v>481</v>
      </c>
      <c r="H88" s="3" t="s">
        <v>543</v>
      </c>
      <c r="K88" t="str">
        <f t="shared" si="51"/>
        <v/>
      </c>
      <c r="L88" s="3" t="s">
        <v>100</v>
      </c>
      <c r="M88" s="3" t="s">
        <v>482</v>
      </c>
      <c r="N88" s="6" t="str">
        <f t="shared" si="52"/>
        <v>JavaScript, SQL, C#,</v>
      </c>
      <c r="O88" s="3">
        <f t="shared" si="67"/>
        <v>1</v>
      </c>
      <c r="P88" s="3">
        <f t="shared" si="67"/>
        <v>0</v>
      </c>
      <c r="Q88" s="3">
        <f t="shared" si="67"/>
        <v>0</v>
      </c>
      <c r="R88" s="3">
        <f t="shared" si="67"/>
        <v>1</v>
      </c>
      <c r="S88" s="3">
        <f t="shared" si="71"/>
        <v>0</v>
      </c>
      <c r="T88" s="3">
        <f t="shared" si="71"/>
        <v>0</v>
      </c>
      <c r="U88" s="3">
        <f t="shared" si="71"/>
        <v>1</v>
      </c>
      <c r="V88" s="3">
        <f t="shared" si="71"/>
        <v>0</v>
      </c>
      <c r="W88" s="3">
        <f t="shared" si="72"/>
        <v>0</v>
      </c>
      <c r="X88" s="3">
        <f t="shared" si="72"/>
        <v>0</v>
      </c>
      <c r="Y88" s="3">
        <f t="shared" si="72"/>
        <v>0</v>
      </c>
      <c r="Z88" s="3">
        <f t="shared" si="72"/>
        <v>0</v>
      </c>
      <c r="AA88" s="3">
        <f t="shared" si="73"/>
        <v>0</v>
      </c>
      <c r="AB88" s="3">
        <f t="shared" si="73"/>
        <v>0</v>
      </c>
      <c r="AC88" s="3">
        <f t="shared" si="48"/>
        <v>0</v>
      </c>
      <c r="AD88" s="3">
        <f t="shared" si="48"/>
        <v>0</v>
      </c>
      <c r="AE88" s="3">
        <f t="shared" si="48"/>
        <v>0</v>
      </c>
      <c r="AF88" s="3">
        <f t="shared" si="74"/>
        <v>0</v>
      </c>
      <c r="AG88" s="3">
        <f t="shared" si="74"/>
        <v>0</v>
      </c>
      <c r="AH88" s="3">
        <f t="shared" si="74"/>
        <v>0</v>
      </c>
      <c r="AI88" s="3">
        <f t="shared" si="74"/>
        <v>0</v>
      </c>
      <c r="AJ88" s="3">
        <f t="shared" si="74"/>
        <v>0</v>
      </c>
      <c r="AK88" s="3">
        <f t="shared" si="74"/>
        <v>0</v>
      </c>
      <c r="AL88" s="3">
        <f t="shared" si="69"/>
        <v>0</v>
      </c>
      <c r="AM88" s="3">
        <f t="shared" si="69"/>
        <v>0</v>
      </c>
      <c r="AN88" s="3">
        <f t="shared" si="69"/>
        <v>0</v>
      </c>
      <c r="AO88" s="3">
        <f t="shared" si="69"/>
        <v>0</v>
      </c>
      <c r="AP88" s="3">
        <f t="shared" si="69"/>
        <v>0</v>
      </c>
      <c r="AQ88" s="3">
        <f t="shared" si="69"/>
        <v>0</v>
      </c>
      <c r="AR88" s="3">
        <f t="shared" si="69"/>
        <v>0</v>
      </c>
      <c r="AS88" s="3">
        <f t="shared" si="70"/>
        <v>0</v>
      </c>
      <c r="AT88" s="3">
        <f t="shared" si="70"/>
        <v>0</v>
      </c>
      <c r="AV88" s="5" t="s">
        <v>586</v>
      </c>
      <c r="AX88" s="5" t="s">
        <v>304</v>
      </c>
      <c r="AY88" s="3" t="s">
        <v>483</v>
      </c>
      <c r="AZ88" s="3" t="s">
        <v>144</v>
      </c>
      <c r="BA88" s="3" t="s">
        <v>20</v>
      </c>
      <c r="BB88" s="3">
        <f t="shared" si="53"/>
        <v>1</v>
      </c>
      <c r="BC88" s="3">
        <f t="shared" si="54"/>
        <v>0</v>
      </c>
      <c r="BD88" s="3">
        <f t="shared" si="55"/>
        <v>0</v>
      </c>
      <c r="BE88" s="3" t="s">
        <v>484</v>
      </c>
      <c r="BF88" s="3">
        <f t="shared" si="56"/>
        <v>1</v>
      </c>
      <c r="BG88">
        <f t="shared" si="57"/>
        <v>1</v>
      </c>
      <c r="BH88">
        <f t="shared" si="58"/>
        <v>0</v>
      </c>
      <c r="BI88">
        <f t="shared" si="59"/>
        <v>0</v>
      </c>
      <c r="BJ88">
        <f t="shared" si="60"/>
        <v>0</v>
      </c>
      <c r="BK88">
        <f t="shared" si="61"/>
        <v>0</v>
      </c>
      <c r="BL88">
        <f t="shared" si="62"/>
        <v>1</v>
      </c>
      <c r="BM88">
        <f t="shared" si="63"/>
        <v>0</v>
      </c>
      <c r="BN88">
        <f t="shared" si="64"/>
        <v>0</v>
      </c>
      <c r="BO88">
        <f t="shared" si="65"/>
        <v>3</v>
      </c>
      <c r="BP88" s="3" t="s">
        <v>28</v>
      </c>
    </row>
    <row r="89" spans="1:68" ht="12.75" hidden="1" x14ac:dyDescent="0.2">
      <c r="A89" s="2">
        <v>45244.576579502318</v>
      </c>
      <c r="B89" s="3" t="s">
        <v>29</v>
      </c>
      <c r="C89" s="3" t="s">
        <v>485</v>
      </c>
      <c r="D89" s="5" t="s">
        <v>485</v>
      </c>
      <c r="E89" s="3" t="s">
        <v>93</v>
      </c>
      <c r="F89" s="5" t="s">
        <v>93</v>
      </c>
      <c r="H89" s="3"/>
      <c r="K89" t="str">
        <f t="shared" si="51"/>
        <v/>
      </c>
      <c r="M89" s="3" t="s">
        <v>41</v>
      </c>
      <c r="N89" s="6" t="str">
        <f t="shared" si="52"/>
        <v>JavaScript, Python,</v>
      </c>
      <c r="O89" s="3">
        <f t="shared" si="67"/>
        <v>0</v>
      </c>
      <c r="P89" s="3">
        <f t="shared" si="67"/>
        <v>0</v>
      </c>
      <c r="Q89" s="3">
        <f t="shared" si="67"/>
        <v>1</v>
      </c>
      <c r="R89" s="3">
        <f t="shared" si="67"/>
        <v>0</v>
      </c>
      <c r="S89" s="3">
        <f t="shared" si="67"/>
        <v>0</v>
      </c>
      <c r="T89" s="3">
        <f t="shared" si="67"/>
        <v>0</v>
      </c>
      <c r="U89" s="3">
        <f t="shared" si="67"/>
        <v>1</v>
      </c>
      <c r="V89" s="3">
        <f t="shared" si="67"/>
        <v>0</v>
      </c>
      <c r="W89" s="3">
        <f t="shared" si="72"/>
        <v>0</v>
      </c>
      <c r="X89" s="3">
        <f t="shared" si="72"/>
        <v>0</v>
      </c>
      <c r="Y89" s="3">
        <f t="shared" si="72"/>
        <v>0</v>
      </c>
      <c r="Z89" s="3">
        <f t="shared" si="72"/>
        <v>0</v>
      </c>
      <c r="AA89" s="3">
        <f t="shared" si="73"/>
        <v>0</v>
      </c>
      <c r="AB89" s="3">
        <f t="shared" si="73"/>
        <v>0</v>
      </c>
      <c r="AC89" s="3">
        <f t="shared" si="48"/>
        <v>0</v>
      </c>
      <c r="AD89" s="3">
        <f t="shared" si="48"/>
        <v>0</v>
      </c>
      <c r="AE89" s="3">
        <f t="shared" si="48"/>
        <v>0</v>
      </c>
      <c r="AF89" s="3">
        <f t="shared" si="74"/>
        <v>0</v>
      </c>
      <c r="AG89" s="3">
        <f t="shared" si="74"/>
        <v>0</v>
      </c>
      <c r="AH89" s="3">
        <f t="shared" si="74"/>
        <v>0</v>
      </c>
      <c r="AI89" s="3">
        <f t="shared" si="74"/>
        <v>0</v>
      </c>
      <c r="AJ89" s="3">
        <f t="shared" si="74"/>
        <v>0</v>
      </c>
      <c r="AK89" s="3">
        <f t="shared" si="74"/>
        <v>0</v>
      </c>
      <c r="AL89" s="3">
        <f t="shared" si="69"/>
        <v>0</v>
      </c>
      <c r="AM89" s="3">
        <f t="shared" si="69"/>
        <v>0</v>
      </c>
      <c r="AN89" s="3">
        <f t="shared" si="69"/>
        <v>0</v>
      </c>
      <c r="AO89" s="3">
        <f t="shared" si="69"/>
        <v>0</v>
      </c>
      <c r="AP89" s="3">
        <f t="shared" si="69"/>
        <v>0</v>
      </c>
      <c r="AQ89" s="3">
        <f t="shared" si="69"/>
        <v>0</v>
      </c>
      <c r="AR89" s="3">
        <f t="shared" si="69"/>
        <v>0</v>
      </c>
      <c r="AS89" s="3">
        <f t="shared" si="70"/>
        <v>0</v>
      </c>
      <c r="AT89" s="3">
        <f t="shared" si="70"/>
        <v>0</v>
      </c>
      <c r="AV89" s="5" t="s">
        <v>586</v>
      </c>
      <c r="AX89" s="5" t="s">
        <v>304</v>
      </c>
      <c r="AZ89" s="5" t="s">
        <v>304</v>
      </c>
      <c r="BA89" s="3" t="s">
        <v>53</v>
      </c>
      <c r="BB89" s="3">
        <f t="shared" si="53"/>
        <v>0</v>
      </c>
      <c r="BC89" s="3">
        <f t="shared" si="54"/>
        <v>1</v>
      </c>
      <c r="BD89" s="3">
        <f t="shared" si="55"/>
        <v>0</v>
      </c>
      <c r="BF89" s="3">
        <f t="shared" si="56"/>
        <v>0</v>
      </c>
      <c r="BG89">
        <f t="shared" si="57"/>
        <v>0</v>
      </c>
      <c r="BH89">
        <f t="shared" si="58"/>
        <v>0</v>
      </c>
      <c r="BI89">
        <f t="shared" si="59"/>
        <v>0</v>
      </c>
      <c r="BJ89">
        <f t="shared" si="60"/>
        <v>0</v>
      </c>
      <c r="BK89">
        <f t="shared" si="61"/>
        <v>0</v>
      </c>
      <c r="BL89">
        <f t="shared" si="62"/>
        <v>0</v>
      </c>
      <c r="BM89">
        <f t="shared" si="63"/>
        <v>0</v>
      </c>
      <c r="BN89">
        <f t="shared" si="64"/>
        <v>0</v>
      </c>
      <c r="BO89">
        <f t="shared" si="65"/>
        <v>0</v>
      </c>
      <c r="BP89" s="3" t="s">
        <v>28</v>
      </c>
    </row>
    <row r="90" spans="1:68" ht="25.5" x14ac:dyDescent="0.2">
      <c r="A90" s="2">
        <v>45244.578028958334</v>
      </c>
      <c r="B90" s="3" t="s">
        <v>86</v>
      </c>
      <c r="C90" s="3" t="s">
        <v>486</v>
      </c>
      <c r="D90" s="3" t="s">
        <v>486</v>
      </c>
      <c r="E90" s="3" t="s">
        <v>487</v>
      </c>
      <c r="F90" s="5" t="s">
        <v>527</v>
      </c>
      <c r="H90" s="3"/>
      <c r="K90" t="str">
        <f t="shared" si="51"/>
        <v/>
      </c>
      <c r="M90" s="3" t="s">
        <v>101</v>
      </c>
      <c r="N90" s="6" t="str">
        <f t="shared" si="52"/>
        <v>JavaScript, SQL, Java, Python, C#, C,</v>
      </c>
      <c r="O90" s="3">
        <f t="shared" si="67"/>
        <v>1</v>
      </c>
      <c r="P90" s="3">
        <f t="shared" si="67"/>
        <v>1</v>
      </c>
      <c r="Q90" s="3">
        <f t="shared" si="67"/>
        <v>1</v>
      </c>
      <c r="R90" s="3">
        <f t="shared" si="67"/>
        <v>1</v>
      </c>
      <c r="S90" s="3">
        <f t="shared" si="67"/>
        <v>0</v>
      </c>
      <c r="T90" s="3">
        <f t="shared" si="67"/>
        <v>0</v>
      </c>
      <c r="U90" s="3">
        <f t="shared" si="67"/>
        <v>1</v>
      </c>
      <c r="V90" s="3">
        <f t="shared" si="67"/>
        <v>1</v>
      </c>
      <c r="W90" s="3">
        <f t="shared" si="72"/>
        <v>0</v>
      </c>
      <c r="X90" s="3">
        <f t="shared" si="72"/>
        <v>0</v>
      </c>
      <c r="Y90" s="3">
        <f t="shared" si="72"/>
        <v>0</v>
      </c>
      <c r="Z90" s="3">
        <f t="shared" si="72"/>
        <v>0</v>
      </c>
      <c r="AA90" s="3">
        <f t="shared" si="73"/>
        <v>0</v>
      </c>
      <c r="AB90" s="3">
        <f t="shared" si="73"/>
        <v>0</v>
      </c>
      <c r="AC90" s="3">
        <f t="shared" si="48"/>
        <v>0</v>
      </c>
      <c r="AD90" s="3">
        <f t="shared" si="48"/>
        <v>0</v>
      </c>
      <c r="AE90" s="3">
        <f t="shared" si="48"/>
        <v>0</v>
      </c>
      <c r="AF90" s="3">
        <f t="shared" si="74"/>
        <v>0</v>
      </c>
      <c r="AG90" s="3">
        <f t="shared" si="74"/>
        <v>0</v>
      </c>
      <c r="AH90" s="3">
        <f t="shared" si="74"/>
        <v>0</v>
      </c>
      <c r="AI90" s="3">
        <f t="shared" si="74"/>
        <v>0</v>
      </c>
      <c r="AJ90" s="3">
        <f t="shared" si="74"/>
        <v>0</v>
      </c>
      <c r="AK90" s="3">
        <f t="shared" si="74"/>
        <v>0</v>
      </c>
      <c r="AL90" s="3">
        <f t="shared" si="69"/>
        <v>0</v>
      </c>
      <c r="AM90" s="3">
        <f t="shared" si="69"/>
        <v>0</v>
      </c>
      <c r="AN90" s="3">
        <f t="shared" si="69"/>
        <v>0</v>
      </c>
      <c r="AO90" s="3">
        <f t="shared" si="69"/>
        <v>0</v>
      </c>
      <c r="AP90" s="3">
        <f t="shared" si="69"/>
        <v>0</v>
      </c>
      <c r="AQ90" s="3">
        <f t="shared" si="69"/>
        <v>0</v>
      </c>
      <c r="AR90" s="3">
        <f t="shared" si="69"/>
        <v>0</v>
      </c>
      <c r="AS90" s="3">
        <f t="shared" si="70"/>
        <v>0</v>
      </c>
      <c r="AT90" s="3">
        <f t="shared" si="70"/>
        <v>0</v>
      </c>
      <c r="AV90" s="5" t="s">
        <v>586</v>
      </c>
      <c r="AX90" s="5" t="s">
        <v>304</v>
      </c>
      <c r="AZ90" s="5" t="s">
        <v>304</v>
      </c>
      <c r="BB90" s="3">
        <f t="shared" si="53"/>
        <v>0</v>
      </c>
      <c r="BC90" s="3">
        <f t="shared" si="54"/>
        <v>0</v>
      </c>
      <c r="BD90" s="3">
        <f t="shared" si="55"/>
        <v>0</v>
      </c>
      <c r="BF90" s="3">
        <f t="shared" si="56"/>
        <v>0</v>
      </c>
      <c r="BG90">
        <f t="shared" si="57"/>
        <v>0</v>
      </c>
      <c r="BH90">
        <f t="shared" si="58"/>
        <v>0</v>
      </c>
      <c r="BI90">
        <f t="shared" si="59"/>
        <v>0</v>
      </c>
      <c r="BJ90">
        <f t="shared" si="60"/>
        <v>0</v>
      </c>
      <c r="BK90">
        <f t="shared" si="61"/>
        <v>0</v>
      </c>
      <c r="BL90">
        <f t="shared" si="62"/>
        <v>0</v>
      </c>
      <c r="BM90">
        <f t="shared" si="63"/>
        <v>0</v>
      </c>
      <c r="BN90">
        <f t="shared" si="64"/>
        <v>0</v>
      </c>
      <c r="BO90">
        <f t="shared" si="65"/>
        <v>0</v>
      </c>
    </row>
    <row r="91" spans="1:68" ht="12.75" hidden="1" x14ac:dyDescent="0.2">
      <c r="A91" s="2">
        <v>45244.585287268521</v>
      </c>
      <c r="B91" s="3" t="s">
        <v>23</v>
      </c>
      <c r="C91" s="3" t="s">
        <v>195</v>
      </c>
      <c r="D91" s="3" t="s">
        <v>195</v>
      </c>
      <c r="E91" s="3" t="s">
        <v>319</v>
      </c>
      <c r="F91" s="5" t="s">
        <v>93</v>
      </c>
      <c r="H91" s="3"/>
      <c r="K91" t="str">
        <f t="shared" si="51"/>
        <v/>
      </c>
      <c r="M91" s="3" t="s">
        <v>224</v>
      </c>
      <c r="N91" s="6" t="str">
        <f t="shared" si="52"/>
        <v>JavaScript, SQL, Python,</v>
      </c>
      <c r="O91" s="3">
        <f t="shared" si="67"/>
        <v>1</v>
      </c>
      <c r="P91" s="3">
        <f t="shared" si="67"/>
        <v>0</v>
      </c>
      <c r="Q91" s="3">
        <f t="shared" si="67"/>
        <v>1</v>
      </c>
      <c r="R91" s="3">
        <f t="shared" si="67"/>
        <v>0</v>
      </c>
      <c r="S91" s="3">
        <f t="shared" si="67"/>
        <v>0</v>
      </c>
      <c r="T91" s="3">
        <f t="shared" si="67"/>
        <v>0</v>
      </c>
      <c r="U91" s="3">
        <f t="shared" si="67"/>
        <v>1</v>
      </c>
      <c r="V91" s="3">
        <f t="shared" si="67"/>
        <v>0</v>
      </c>
      <c r="W91" s="3">
        <f t="shared" si="72"/>
        <v>0</v>
      </c>
      <c r="X91" s="3">
        <f t="shared" si="72"/>
        <v>0</v>
      </c>
      <c r="Y91" s="3">
        <f t="shared" si="72"/>
        <v>0</v>
      </c>
      <c r="Z91" s="3">
        <f t="shared" si="72"/>
        <v>0</v>
      </c>
      <c r="AA91" s="3">
        <f t="shared" si="73"/>
        <v>0</v>
      </c>
      <c r="AB91" s="3">
        <f t="shared" si="73"/>
        <v>0</v>
      </c>
      <c r="AC91" s="3">
        <f t="shared" si="48"/>
        <v>0</v>
      </c>
      <c r="AD91" s="3">
        <f t="shared" si="48"/>
        <v>0</v>
      </c>
      <c r="AE91" s="3">
        <f t="shared" si="48"/>
        <v>0</v>
      </c>
      <c r="AF91" s="3">
        <f>IF(ISNUMBER(SEARCH(AF$1,$N91)),1,0)</f>
        <v>0</v>
      </c>
      <c r="AG91" s="3">
        <f>IF(ISNUMBER(SEARCH(AG$1,$N91)),1,0)</f>
        <v>0</v>
      </c>
      <c r="AH91" s="3">
        <f>IF(ISNUMBER(SEARCH(AH$1,$N91)),1,0)</f>
        <v>0</v>
      </c>
      <c r="AI91" s="3">
        <f t="shared" ref="AI91:AR101" si="75">IF(ISNUMBER(SEARCH(AI$1,$N91)),1,0)</f>
        <v>0</v>
      </c>
      <c r="AJ91" s="3">
        <f t="shared" si="75"/>
        <v>0</v>
      </c>
      <c r="AK91" s="3">
        <f t="shared" si="75"/>
        <v>0</v>
      </c>
      <c r="AL91" s="3">
        <f t="shared" si="75"/>
        <v>0</v>
      </c>
      <c r="AM91" s="3">
        <f t="shared" si="75"/>
        <v>0</v>
      </c>
      <c r="AN91" s="3">
        <f t="shared" si="75"/>
        <v>0</v>
      </c>
      <c r="AO91" s="3">
        <f t="shared" si="75"/>
        <v>0</v>
      </c>
      <c r="AP91" s="3">
        <f t="shared" si="75"/>
        <v>0</v>
      </c>
      <c r="AQ91" s="3">
        <f t="shared" si="75"/>
        <v>0</v>
      </c>
      <c r="AR91" s="3">
        <f t="shared" si="75"/>
        <v>0</v>
      </c>
      <c r="AS91" s="3">
        <f t="shared" si="70"/>
        <v>0</v>
      </c>
      <c r="AT91" s="3">
        <f t="shared" si="70"/>
        <v>0</v>
      </c>
      <c r="AU91" s="3" t="s">
        <v>488</v>
      </c>
      <c r="AV91" s="3" t="s">
        <v>585</v>
      </c>
      <c r="AW91" s="3" t="s">
        <v>489</v>
      </c>
      <c r="AX91" s="3" t="s">
        <v>144</v>
      </c>
      <c r="AY91" s="3" t="s">
        <v>490</v>
      </c>
      <c r="AZ91" s="3" t="s">
        <v>144</v>
      </c>
      <c r="BA91" s="3" t="s">
        <v>20</v>
      </c>
      <c r="BB91" s="3">
        <f t="shared" si="53"/>
        <v>1</v>
      </c>
      <c r="BC91" s="3">
        <f t="shared" si="54"/>
        <v>0</v>
      </c>
      <c r="BD91" s="3">
        <f t="shared" si="55"/>
        <v>0</v>
      </c>
      <c r="BE91" s="3" t="s">
        <v>119</v>
      </c>
      <c r="BF91" s="3">
        <f t="shared" si="56"/>
        <v>1</v>
      </c>
      <c r="BG91">
        <f t="shared" si="57"/>
        <v>1</v>
      </c>
      <c r="BH91">
        <f t="shared" si="58"/>
        <v>1</v>
      </c>
      <c r="BI91">
        <f t="shared" si="59"/>
        <v>1</v>
      </c>
      <c r="BJ91">
        <f t="shared" si="60"/>
        <v>0</v>
      </c>
      <c r="BK91">
        <f t="shared" si="61"/>
        <v>1</v>
      </c>
      <c r="BL91">
        <f t="shared" si="62"/>
        <v>1</v>
      </c>
      <c r="BM91">
        <f t="shared" si="63"/>
        <v>0</v>
      </c>
      <c r="BN91">
        <f t="shared" si="64"/>
        <v>1</v>
      </c>
      <c r="BO91">
        <f t="shared" si="65"/>
        <v>7</v>
      </c>
      <c r="BP91" s="3" t="s">
        <v>46</v>
      </c>
    </row>
    <row r="92" spans="1:68" ht="12.75" x14ac:dyDescent="0.2">
      <c r="A92" s="2">
        <v>45244.589757060181</v>
      </c>
      <c r="B92" s="3" t="s">
        <v>23</v>
      </c>
      <c r="C92" s="3" t="s">
        <v>48</v>
      </c>
      <c r="D92" s="5" t="s">
        <v>24</v>
      </c>
      <c r="E92" s="3" t="s">
        <v>491</v>
      </c>
      <c r="F92" s="5" t="s">
        <v>93</v>
      </c>
      <c r="G92" s="3" t="s">
        <v>492</v>
      </c>
      <c r="H92" s="3" t="s">
        <v>543</v>
      </c>
      <c r="K92" t="str">
        <f t="shared" si="51"/>
        <v/>
      </c>
      <c r="L92" s="3" t="s">
        <v>15</v>
      </c>
      <c r="M92" s="3" t="s">
        <v>244</v>
      </c>
      <c r="N92" s="6" t="str">
        <f t="shared" si="52"/>
        <v>SQL,</v>
      </c>
      <c r="O92" s="3">
        <f t="shared" si="67"/>
        <v>1</v>
      </c>
      <c r="P92" s="3">
        <f t="shared" si="67"/>
        <v>0</v>
      </c>
      <c r="Q92" s="3">
        <f t="shared" si="67"/>
        <v>0</v>
      </c>
      <c r="R92" s="3">
        <f t="shared" si="67"/>
        <v>0</v>
      </c>
      <c r="S92" s="3">
        <f t="shared" si="67"/>
        <v>0</v>
      </c>
      <c r="T92" s="3">
        <f t="shared" si="67"/>
        <v>0</v>
      </c>
      <c r="U92" s="3">
        <f t="shared" si="67"/>
        <v>0</v>
      </c>
      <c r="V92" s="3">
        <f t="shared" si="67"/>
        <v>0</v>
      </c>
      <c r="W92" s="3">
        <f t="shared" si="72"/>
        <v>0</v>
      </c>
      <c r="X92" s="3">
        <f t="shared" si="72"/>
        <v>0</v>
      </c>
      <c r="Y92" s="3">
        <f t="shared" si="72"/>
        <v>0</v>
      </c>
      <c r="Z92" s="3">
        <f t="shared" si="72"/>
        <v>0</v>
      </c>
      <c r="AA92" s="3">
        <f t="shared" si="73"/>
        <v>0</v>
      </c>
      <c r="AB92" s="3">
        <f t="shared" si="73"/>
        <v>0</v>
      </c>
      <c r="AC92" s="3">
        <f t="shared" si="73"/>
        <v>0</v>
      </c>
      <c r="AD92" s="3">
        <f t="shared" si="73"/>
        <v>0</v>
      </c>
      <c r="AE92" s="3">
        <f t="shared" si="73"/>
        <v>0</v>
      </c>
      <c r="AF92" s="3">
        <f t="shared" si="73"/>
        <v>0</v>
      </c>
      <c r="AG92" s="3">
        <f t="shared" si="73"/>
        <v>0</v>
      </c>
      <c r="AH92" s="3">
        <f t="shared" si="73"/>
        <v>0</v>
      </c>
      <c r="AI92" s="3">
        <f t="shared" si="75"/>
        <v>0</v>
      </c>
      <c r="AJ92" s="3">
        <f t="shared" si="75"/>
        <v>0</v>
      </c>
      <c r="AK92" s="3">
        <f t="shared" si="75"/>
        <v>0</v>
      </c>
      <c r="AL92" s="3">
        <f t="shared" si="75"/>
        <v>0</v>
      </c>
      <c r="AM92" s="3">
        <f t="shared" si="75"/>
        <v>0</v>
      </c>
      <c r="AN92" s="3">
        <f t="shared" si="75"/>
        <v>0</v>
      </c>
      <c r="AO92" s="3">
        <f t="shared" si="75"/>
        <v>0</v>
      </c>
      <c r="AP92" s="3">
        <f t="shared" si="75"/>
        <v>0</v>
      </c>
      <c r="AQ92" s="3">
        <f t="shared" si="75"/>
        <v>0</v>
      </c>
      <c r="AR92" s="3">
        <f t="shared" si="75"/>
        <v>0</v>
      </c>
      <c r="AS92" s="3">
        <f t="shared" si="70"/>
        <v>0</v>
      </c>
      <c r="AT92" s="3">
        <f t="shared" si="70"/>
        <v>0</v>
      </c>
      <c r="AV92" s="5" t="s">
        <v>586</v>
      </c>
      <c r="AX92" s="5" t="s">
        <v>304</v>
      </c>
      <c r="AZ92" s="5" t="s">
        <v>304</v>
      </c>
      <c r="BB92" s="3">
        <f t="shared" si="53"/>
        <v>0</v>
      </c>
      <c r="BC92" s="3">
        <f t="shared" si="54"/>
        <v>0</v>
      </c>
      <c r="BD92" s="3">
        <f t="shared" si="55"/>
        <v>0</v>
      </c>
      <c r="BF92" s="3">
        <f t="shared" si="56"/>
        <v>0</v>
      </c>
      <c r="BG92">
        <f t="shared" si="57"/>
        <v>0</v>
      </c>
      <c r="BH92">
        <f t="shared" si="58"/>
        <v>0</v>
      </c>
      <c r="BI92">
        <f t="shared" si="59"/>
        <v>0</v>
      </c>
      <c r="BJ92">
        <f t="shared" si="60"/>
        <v>0</v>
      </c>
      <c r="BK92">
        <f t="shared" si="61"/>
        <v>0</v>
      </c>
      <c r="BL92">
        <f t="shared" si="62"/>
        <v>0</v>
      </c>
      <c r="BM92">
        <f t="shared" si="63"/>
        <v>0</v>
      </c>
      <c r="BN92">
        <f t="shared" si="64"/>
        <v>0</v>
      </c>
      <c r="BO92">
        <f t="shared" si="65"/>
        <v>0</v>
      </c>
      <c r="BP92" s="3" t="s">
        <v>28</v>
      </c>
    </row>
    <row r="93" spans="1:68" ht="25.5" hidden="1" x14ac:dyDescent="0.2">
      <c r="A93" s="2">
        <v>45244.589959837962</v>
      </c>
      <c r="B93" s="3" t="s">
        <v>23</v>
      </c>
      <c r="C93" s="3" t="s">
        <v>493</v>
      </c>
      <c r="D93" s="5" t="s">
        <v>165</v>
      </c>
      <c r="E93" s="3" t="s">
        <v>494</v>
      </c>
      <c r="F93" s="5" t="s">
        <v>93</v>
      </c>
      <c r="G93" s="3" t="s">
        <v>495</v>
      </c>
      <c r="H93" s="3" t="s">
        <v>545</v>
      </c>
      <c r="K93" t="str">
        <f t="shared" si="51"/>
        <v/>
      </c>
      <c r="L93" s="3" t="s">
        <v>100</v>
      </c>
      <c r="M93" s="3" t="s">
        <v>496</v>
      </c>
      <c r="N93" s="6" t="str">
        <f t="shared" si="52"/>
        <v>JavaScript, Java, Python, C#, C,</v>
      </c>
      <c r="O93" s="3">
        <f t="shared" si="67"/>
        <v>0</v>
      </c>
      <c r="P93" s="3">
        <f t="shared" si="67"/>
        <v>1</v>
      </c>
      <c r="Q93" s="3">
        <f t="shared" si="67"/>
        <v>1</v>
      </c>
      <c r="R93" s="3">
        <f t="shared" si="67"/>
        <v>1</v>
      </c>
      <c r="S93" s="3">
        <f t="shared" si="67"/>
        <v>0</v>
      </c>
      <c r="T93" s="3">
        <f t="shared" si="67"/>
        <v>0</v>
      </c>
      <c r="U93" s="3">
        <f t="shared" si="67"/>
        <v>1</v>
      </c>
      <c r="V93" s="3">
        <f t="shared" si="67"/>
        <v>1</v>
      </c>
      <c r="W93" s="3">
        <f t="shared" si="72"/>
        <v>0</v>
      </c>
      <c r="X93" s="3">
        <f t="shared" si="72"/>
        <v>0</v>
      </c>
      <c r="Y93" s="3">
        <f t="shared" si="72"/>
        <v>0</v>
      </c>
      <c r="Z93" s="3">
        <f t="shared" si="72"/>
        <v>0</v>
      </c>
      <c r="AA93" s="3">
        <f t="shared" si="73"/>
        <v>0</v>
      </c>
      <c r="AB93" s="3">
        <f t="shared" si="73"/>
        <v>0</v>
      </c>
      <c r="AC93" s="3">
        <f t="shared" si="73"/>
        <v>0</v>
      </c>
      <c r="AD93" s="3">
        <f t="shared" si="73"/>
        <v>0</v>
      </c>
      <c r="AE93" s="3">
        <f t="shared" si="73"/>
        <v>0</v>
      </c>
      <c r="AF93" s="3">
        <f t="shared" si="73"/>
        <v>0</v>
      </c>
      <c r="AG93" s="3">
        <f t="shared" si="73"/>
        <v>0</v>
      </c>
      <c r="AH93" s="3">
        <f t="shared" si="73"/>
        <v>0</v>
      </c>
      <c r="AI93" s="3">
        <f t="shared" si="75"/>
        <v>0</v>
      </c>
      <c r="AJ93" s="3">
        <f t="shared" si="75"/>
        <v>0</v>
      </c>
      <c r="AK93" s="3">
        <f t="shared" si="75"/>
        <v>0</v>
      </c>
      <c r="AL93" s="3">
        <f t="shared" si="75"/>
        <v>0</v>
      </c>
      <c r="AM93" s="3">
        <f t="shared" si="75"/>
        <v>0</v>
      </c>
      <c r="AN93" s="3">
        <f t="shared" si="75"/>
        <v>0</v>
      </c>
      <c r="AO93" s="3">
        <f t="shared" si="75"/>
        <v>0</v>
      </c>
      <c r="AP93" s="3">
        <f t="shared" si="75"/>
        <v>0</v>
      </c>
      <c r="AQ93" s="3">
        <f t="shared" si="75"/>
        <v>0</v>
      </c>
      <c r="AR93" s="3">
        <f t="shared" si="75"/>
        <v>0</v>
      </c>
      <c r="AS93" s="3">
        <f t="shared" si="70"/>
        <v>0</v>
      </c>
      <c r="AT93" s="3">
        <f t="shared" si="70"/>
        <v>0</v>
      </c>
      <c r="AU93" s="3" t="s">
        <v>497</v>
      </c>
      <c r="AV93" s="5" t="s">
        <v>586</v>
      </c>
      <c r="AX93" s="5" t="s">
        <v>304</v>
      </c>
      <c r="AZ93" s="5" t="s">
        <v>304</v>
      </c>
      <c r="BA93" s="3" t="s">
        <v>53</v>
      </c>
      <c r="BB93" s="3">
        <f t="shared" si="53"/>
        <v>0</v>
      </c>
      <c r="BC93" s="3">
        <f t="shared" si="54"/>
        <v>1</v>
      </c>
      <c r="BD93" s="3">
        <f t="shared" si="55"/>
        <v>0</v>
      </c>
      <c r="BF93" s="3">
        <f t="shared" si="56"/>
        <v>0</v>
      </c>
      <c r="BG93">
        <f t="shared" si="57"/>
        <v>0</v>
      </c>
      <c r="BH93">
        <f t="shared" si="58"/>
        <v>0</v>
      </c>
      <c r="BI93">
        <f t="shared" si="59"/>
        <v>0</v>
      </c>
      <c r="BJ93">
        <f t="shared" si="60"/>
        <v>0</v>
      </c>
      <c r="BK93">
        <f t="shared" si="61"/>
        <v>0</v>
      </c>
      <c r="BL93">
        <f t="shared" si="62"/>
        <v>0</v>
      </c>
      <c r="BM93">
        <f t="shared" si="63"/>
        <v>0</v>
      </c>
      <c r="BN93">
        <f t="shared" si="64"/>
        <v>0</v>
      </c>
      <c r="BO93">
        <f t="shared" si="65"/>
        <v>0</v>
      </c>
      <c r="BP93" s="3" t="s">
        <v>28</v>
      </c>
    </row>
    <row r="94" spans="1:68" ht="12.75" hidden="1" x14ac:dyDescent="0.2">
      <c r="A94" s="2">
        <v>45244.599600381945</v>
      </c>
      <c r="B94" s="3" t="s">
        <v>23</v>
      </c>
      <c r="C94" s="3" t="s">
        <v>498</v>
      </c>
      <c r="D94" s="3" t="s">
        <v>498</v>
      </c>
      <c r="E94" s="3" t="s">
        <v>499</v>
      </c>
      <c r="F94" s="3" t="s">
        <v>499</v>
      </c>
      <c r="H94" s="3"/>
      <c r="K94" t="str">
        <f t="shared" si="51"/>
        <v/>
      </c>
      <c r="M94" s="3" t="s">
        <v>500</v>
      </c>
      <c r="N94" s="6" t="str">
        <f t="shared" si="52"/>
        <v>SQL, Java, Python, C, C,</v>
      </c>
      <c r="O94" s="3">
        <f t="shared" si="67"/>
        <v>1</v>
      </c>
      <c r="P94" s="3">
        <f t="shared" si="67"/>
        <v>1</v>
      </c>
      <c r="Q94" s="3">
        <f t="shared" si="67"/>
        <v>1</v>
      </c>
      <c r="R94" s="3">
        <f t="shared" si="67"/>
        <v>0</v>
      </c>
      <c r="S94" s="3">
        <f t="shared" si="67"/>
        <v>0</v>
      </c>
      <c r="T94" s="3">
        <f t="shared" si="67"/>
        <v>0</v>
      </c>
      <c r="U94" s="3">
        <f t="shared" si="67"/>
        <v>0</v>
      </c>
      <c r="V94" s="3">
        <f t="shared" si="67"/>
        <v>1</v>
      </c>
      <c r="W94" s="3">
        <f t="shared" si="72"/>
        <v>0</v>
      </c>
      <c r="X94" s="3">
        <f t="shared" si="72"/>
        <v>0</v>
      </c>
      <c r="Y94" s="3">
        <f t="shared" si="72"/>
        <v>0</v>
      </c>
      <c r="Z94" s="3">
        <f t="shared" si="72"/>
        <v>0</v>
      </c>
      <c r="AA94" s="3">
        <f t="shared" si="73"/>
        <v>0</v>
      </c>
      <c r="AB94" s="3">
        <f t="shared" si="73"/>
        <v>0</v>
      </c>
      <c r="AC94" s="3">
        <f t="shared" si="73"/>
        <v>0</v>
      </c>
      <c r="AD94" s="3">
        <f t="shared" si="73"/>
        <v>0</v>
      </c>
      <c r="AE94" s="3">
        <f t="shared" si="73"/>
        <v>0</v>
      </c>
      <c r="AF94" s="3">
        <f t="shared" si="73"/>
        <v>0</v>
      </c>
      <c r="AG94" s="3">
        <f t="shared" si="73"/>
        <v>0</v>
      </c>
      <c r="AH94" s="3">
        <f t="shared" si="73"/>
        <v>0</v>
      </c>
      <c r="AI94" s="3">
        <f t="shared" si="75"/>
        <v>0</v>
      </c>
      <c r="AJ94" s="3">
        <f t="shared" si="75"/>
        <v>0</v>
      </c>
      <c r="AK94" s="3">
        <f t="shared" si="75"/>
        <v>0</v>
      </c>
      <c r="AL94" s="3">
        <f t="shared" si="75"/>
        <v>0</v>
      </c>
      <c r="AM94" s="3">
        <f t="shared" si="75"/>
        <v>0</v>
      </c>
      <c r="AN94" s="3">
        <f t="shared" si="75"/>
        <v>0</v>
      </c>
      <c r="AO94" s="3">
        <f t="shared" si="75"/>
        <v>0</v>
      </c>
      <c r="AP94" s="3">
        <f t="shared" si="75"/>
        <v>0</v>
      </c>
      <c r="AQ94" s="3">
        <f t="shared" si="75"/>
        <v>0</v>
      </c>
      <c r="AR94" s="3">
        <f t="shared" si="75"/>
        <v>0</v>
      </c>
      <c r="AS94" s="3">
        <f t="shared" si="70"/>
        <v>0</v>
      </c>
      <c r="AT94" s="3">
        <f t="shared" si="70"/>
        <v>0</v>
      </c>
      <c r="AV94" s="5" t="s">
        <v>586</v>
      </c>
      <c r="AX94" s="5" t="s">
        <v>304</v>
      </c>
      <c r="AZ94" s="5" t="s">
        <v>304</v>
      </c>
      <c r="BA94" s="3" t="s">
        <v>53</v>
      </c>
      <c r="BB94" s="3">
        <f t="shared" si="53"/>
        <v>0</v>
      </c>
      <c r="BC94" s="3">
        <f t="shared" si="54"/>
        <v>1</v>
      </c>
      <c r="BD94" s="3">
        <f t="shared" si="55"/>
        <v>0</v>
      </c>
      <c r="BF94" s="3">
        <f t="shared" si="56"/>
        <v>0</v>
      </c>
      <c r="BG94">
        <f t="shared" si="57"/>
        <v>0</v>
      </c>
      <c r="BH94">
        <f t="shared" si="58"/>
        <v>0</v>
      </c>
      <c r="BI94">
        <f t="shared" si="59"/>
        <v>0</v>
      </c>
      <c r="BJ94">
        <f t="shared" si="60"/>
        <v>0</v>
      </c>
      <c r="BK94">
        <f t="shared" si="61"/>
        <v>0</v>
      </c>
      <c r="BL94">
        <f t="shared" si="62"/>
        <v>0</v>
      </c>
      <c r="BM94">
        <f t="shared" si="63"/>
        <v>0</v>
      </c>
      <c r="BN94">
        <f t="shared" si="64"/>
        <v>0</v>
      </c>
      <c r="BO94">
        <f t="shared" si="65"/>
        <v>0</v>
      </c>
      <c r="BP94" s="3" t="s">
        <v>22</v>
      </c>
    </row>
    <row r="95" spans="1:68" ht="12.75" x14ac:dyDescent="0.2">
      <c r="A95" s="2">
        <v>45244.649649664352</v>
      </c>
      <c r="B95" s="3" t="s">
        <v>47</v>
      </c>
      <c r="C95" s="3" t="s">
        <v>485</v>
      </c>
      <c r="D95" s="5" t="s">
        <v>485</v>
      </c>
      <c r="E95" s="3" t="s">
        <v>25</v>
      </c>
      <c r="F95" s="5" t="s">
        <v>93</v>
      </c>
      <c r="H95" s="3"/>
      <c r="I95" s="3" t="s">
        <v>501</v>
      </c>
      <c r="J95" s="3" t="s">
        <v>555</v>
      </c>
      <c r="K95" t="str">
        <f t="shared" si="51"/>
        <v/>
      </c>
      <c r="L95" s="3" t="s">
        <v>115</v>
      </c>
      <c r="M95" s="3" t="s">
        <v>41</v>
      </c>
      <c r="N95" s="6" t="str">
        <f t="shared" si="52"/>
        <v>JavaScript, Python,</v>
      </c>
      <c r="O95" s="3">
        <f t="shared" si="67"/>
        <v>0</v>
      </c>
      <c r="P95" s="3">
        <f t="shared" si="67"/>
        <v>0</v>
      </c>
      <c r="Q95" s="3">
        <f t="shared" si="67"/>
        <v>1</v>
      </c>
      <c r="R95" s="3">
        <f t="shared" si="67"/>
        <v>0</v>
      </c>
      <c r="S95" s="3">
        <f t="shared" si="67"/>
        <v>0</v>
      </c>
      <c r="T95" s="3">
        <f t="shared" si="67"/>
        <v>0</v>
      </c>
      <c r="U95" s="3">
        <f t="shared" si="67"/>
        <v>1</v>
      </c>
      <c r="V95" s="3">
        <f t="shared" si="67"/>
        <v>0</v>
      </c>
      <c r="W95" s="3">
        <f t="shared" si="72"/>
        <v>0</v>
      </c>
      <c r="X95" s="3">
        <f t="shared" si="72"/>
        <v>0</v>
      </c>
      <c r="Y95" s="3">
        <f t="shared" si="72"/>
        <v>0</v>
      </c>
      <c r="Z95" s="3">
        <f t="shared" si="72"/>
        <v>0</v>
      </c>
      <c r="AA95" s="3">
        <f t="shared" si="73"/>
        <v>0</v>
      </c>
      <c r="AB95" s="3">
        <f t="shared" si="73"/>
        <v>0</v>
      </c>
      <c r="AC95" s="3">
        <f t="shared" si="73"/>
        <v>0</v>
      </c>
      <c r="AD95" s="3">
        <f t="shared" si="73"/>
        <v>0</v>
      </c>
      <c r="AE95" s="3">
        <f t="shared" si="73"/>
        <v>0</v>
      </c>
      <c r="AF95" s="3">
        <f t="shared" si="73"/>
        <v>0</v>
      </c>
      <c r="AG95" s="3">
        <f t="shared" si="73"/>
        <v>0</v>
      </c>
      <c r="AH95" s="3">
        <f t="shared" si="73"/>
        <v>0</v>
      </c>
      <c r="AI95" s="3">
        <f t="shared" si="75"/>
        <v>0</v>
      </c>
      <c r="AJ95" s="3">
        <f t="shared" si="75"/>
        <v>0</v>
      </c>
      <c r="AK95" s="3">
        <f t="shared" si="75"/>
        <v>0</v>
      </c>
      <c r="AL95" s="3">
        <f t="shared" si="75"/>
        <v>0</v>
      </c>
      <c r="AM95" s="3">
        <f t="shared" si="75"/>
        <v>0</v>
      </c>
      <c r="AN95" s="3">
        <f t="shared" si="75"/>
        <v>0</v>
      </c>
      <c r="AO95" s="3">
        <f t="shared" si="75"/>
        <v>0</v>
      </c>
      <c r="AP95" s="3">
        <f t="shared" si="75"/>
        <v>0</v>
      </c>
      <c r="AQ95" s="3">
        <f t="shared" si="75"/>
        <v>0</v>
      </c>
      <c r="AR95" s="3">
        <f t="shared" si="75"/>
        <v>0</v>
      </c>
      <c r="AS95" s="3">
        <f t="shared" si="70"/>
        <v>0</v>
      </c>
      <c r="AT95" s="3">
        <f t="shared" si="70"/>
        <v>0</v>
      </c>
      <c r="AV95" s="5" t="s">
        <v>586</v>
      </c>
      <c r="AX95" s="5" t="s">
        <v>304</v>
      </c>
      <c r="AZ95" s="5" t="s">
        <v>304</v>
      </c>
      <c r="BB95" s="3">
        <f t="shared" si="53"/>
        <v>0</v>
      </c>
      <c r="BC95" s="3">
        <f t="shared" si="54"/>
        <v>0</v>
      </c>
      <c r="BD95" s="3">
        <f t="shared" si="55"/>
        <v>0</v>
      </c>
      <c r="BF95" s="3">
        <f t="shared" si="56"/>
        <v>0</v>
      </c>
      <c r="BG95">
        <f t="shared" si="57"/>
        <v>0</v>
      </c>
      <c r="BH95">
        <f t="shared" si="58"/>
        <v>0</v>
      </c>
      <c r="BI95">
        <f t="shared" si="59"/>
        <v>0</v>
      </c>
      <c r="BJ95">
        <f t="shared" si="60"/>
        <v>0</v>
      </c>
      <c r="BK95">
        <f t="shared" si="61"/>
        <v>0</v>
      </c>
      <c r="BL95">
        <f t="shared" si="62"/>
        <v>0</v>
      </c>
      <c r="BM95">
        <f t="shared" si="63"/>
        <v>0</v>
      </c>
      <c r="BN95">
        <f t="shared" si="64"/>
        <v>0</v>
      </c>
      <c r="BO95">
        <f t="shared" si="65"/>
        <v>0</v>
      </c>
      <c r="BP95" s="3" t="s">
        <v>28</v>
      </c>
    </row>
    <row r="96" spans="1:68" ht="12.75" x14ac:dyDescent="0.2">
      <c r="A96" s="2">
        <v>45244.736759201391</v>
      </c>
      <c r="B96" s="3" t="s">
        <v>23</v>
      </c>
      <c r="C96" s="3" t="s">
        <v>502</v>
      </c>
      <c r="D96" s="5" t="s">
        <v>485</v>
      </c>
      <c r="E96" s="3" t="s">
        <v>93</v>
      </c>
      <c r="F96" s="5" t="s">
        <v>93</v>
      </c>
      <c r="H96" s="3"/>
      <c r="I96" s="3" t="s">
        <v>503</v>
      </c>
      <c r="J96" s="3" t="s">
        <v>545</v>
      </c>
      <c r="K96" t="str">
        <f t="shared" si="51"/>
        <v/>
      </c>
      <c r="L96" s="3" t="s">
        <v>115</v>
      </c>
      <c r="M96" s="3" t="s">
        <v>244</v>
      </c>
      <c r="N96" s="6" t="str">
        <f t="shared" si="52"/>
        <v>SQL,</v>
      </c>
      <c r="O96" s="3">
        <f t="shared" si="67"/>
        <v>1</v>
      </c>
      <c r="P96" s="3">
        <f t="shared" si="67"/>
        <v>0</v>
      </c>
      <c r="Q96" s="3">
        <f t="shared" si="67"/>
        <v>0</v>
      </c>
      <c r="R96" s="3">
        <f t="shared" si="67"/>
        <v>0</v>
      </c>
      <c r="S96" s="3">
        <f t="shared" si="67"/>
        <v>0</v>
      </c>
      <c r="T96" s="3">
        <f t="shared" si="67"/>
        <v>0</v>
      </c>
      <c r="U96" s="3">
        <f t="shared" si="67"/>
        <v>0</v>
      </c>
      <c r="V96" s="3">
        <f t="shared" si="67"/>
        <v>0</v>
      </c>
      <c r="W96" s="3">
        <f t="shared" si="72"/>
        <v>0</v>
      </c>
      <c r="X96" s="3">
        <f t="shared" si="72"/>
        <v>0</v>
      </c>
      <c r="Y96" s="3">
        <f t="shared" si="72"/>
        <v>0</v>
      </c>
      <c r="Z96" s="3">
        <f t="shared" si="72"/>
        <v>0</v>
      </c>
      <c r="AA96" s="3">
        <f t="shared" si="73"/>
        <v>0</v>
      </c>
      <c r="AB96" s="3">
        <f t="shared" si="73"/>
        <v>0</v>
      </c>
      <c r="AC96" s="3">
        <f t="shared" si="73"/>
        <v>0</v>
      </c>
      <c r="AD96" s="3">
        <f t="shared" si="73"/>
        <v>0</v>
      </c>
      <c r="AE96" s="3">
        <f t="shared" si="73"/>
        <v>0</v>
      </c>
      <c r="AF96" s="3">
        <f t="shared" si="73"/>
        <v>0</v>
      </c>
      <c r="AG96" s="3">
        <f t="shared" si="73"/>
        <v>0</v>
      </c>
      <c r="AH96" s="3">
        <f t="shared" si="73"/>
        <v>0</v>
      </c>
      <c r="AI96" s="3">
        <f t="shared" si="75"/>
        <v>0</v>
      </c>
      <c r="AJ96" s="3">
        <f t="shared" si="75"/>
        <v>0</v>
      </c>
      <c r="AK96" s="3">
        <f t="shared" si="75"/>
        <v>0</v>
      </c>
      <c r="AL96" s="3">
        <f t="shared" si="75"/>
        <v>0</v>
      </c>
      <c r="AM96" s="3">
        <f t="shared" si="75"/>
        <v>0</v>
      </c>
      <c r="AN96" s="3">
        <f t="shared" si="75"/>
        <v>0</v>
      </c>
      <c r="AO96" s="3">
        <f t="shared" si="75"/>
        <v>0</v>
      </c>
      <c r="AP96" s="3">
        <f t="shared" si="75"/>
        <v>0</v>
      </c>
      <c r="AQ96" s="3">
        <f t="shared" si="75"/>
        <v>0</v>
      </c>
      <c r="AR96" s="3">
        <f t="shared" si="75"/>
        <v>0</v>
      </c>
      <c r="AS96" s="3">
        <f t="shared" si="70"/>
        <v>0</v>
      </c>
      <c r="AT96" s="3">
        <f t="shared" si="70"/>
        <v>0</v>
      </c>
      <c r="AV96" s="5" t="s">
        <v>586</v>
      </c>
      <c r="AX96" s="5" t="s">
        <v>304</v>
      </c>
      <c r="AZ96" s="5" t="s">
        <v>304</v>
      </c>
      <c r="BB96" s="3">
        <f t="shared" si="53"/>
        <v>0</v>
      </c>
      <c r="BC96" s="3">
        <f t="shared" si="54"/>
        <v>0</v>
      </c>
      <c r="BD96" s="3">
        <f t="shared" si="55"/>
        <v>0</v>
      </c>
      <c r="BF96" s="3">
        <f t="shared" si="56"/>
        <v>0</v>
      </c>
      <c r="BG96">
        <f t="shared" si="57"/>
        <v>0</v>
      </c>
      <c r="BH96">
        <f t="shared" si="58"/>
        <v>0</v>
      </c>
      <c r="BI96">
        <f t="shared" si="59"/>
        <v>0</v>
      </c>
      <c r="BJ96">
        <f t="shared" si="60"/>
        <v>0</v>
      </c>
      <c r="BK96">
        <f t="shared" si="61"/>
        <v>0</v>
      </c>
      <c r="BL96">
        <f t="shared" si="62"/>
        <v>0</v>
      </c>
      <c r="BM96">
        <f t="shared" si="63"/>
        <v>0</v>
      </c>
      <c r="BN96">
        <f t="shared" si="64"/>
        <v>0</v>
      </c>
      <c r="BO96">
        <f t="shared" si="65"/>
        <v>0</v>
      </c>
    </row>
    <row r="97" spans="1:68" ht="12.75" x14ac:dyDescent="0.2">
      <c r="A97" s="2">
        <v>45244.801483923613</v>
      </c>
      <c r="B97" s="3" t="s">
        <v>47</v>
      </c>
      <c r="C97" s="3" t="s">
        <v>504</v>
      </c>
      <c r="D97" s="5" t="s">
        <v>24</v>
      </c>
      <c r="E97" s="3" t="s">
        <v>120</v>
      </c>
      <c r="F97" s="5" t="s">
        <v>93</v>
      </c>
      <c r="H97" s="3"/>
      <c r="I97" s="3" t="s">
        <v>505</v>
      </c>
      <c r="J97" s="3" t="s">
        <v>556</v>
      </c>
      <c r="K97" t="str">
        <f t="shared" si="51"/>
        <v/>
      </c>
      <c r="L97" s="3" t="s">
        <v>100</v>
      </c>
      <c r="M97" s="3" t="s">
        <v>278</v>
      </c>
      <c r="N97" s="6" t="str">
        <f t="shared" si="52"/>
        <v>Java,</v>
      </c>
      <c r="O97" s="3">
        <f t="shared" si="67"/>
        <v>0</v>
      </c>
      <c r="P97" s="3">
        <f t="shared" si="67"/>
        <v>1</v>
      </c>
      <c r="Q97" s="3">
        <f t="shared" si="67"/>
        <v>0</v>
      </c>
      <c r="R97" s="3">
        <f t="shared" si="67"/>
        <v>0</v>
      </c>
      <c r="S97" s="3">
        <f t="shared" si="67"/>
        <v>0</v>
      </c>
      <c r="T97" s="3">
        <f t="shared" si="67"/>
        <v>0</v>
      </c>
      <c r="U97" s="3">
        <f t="shared" si="67"/>
        <v>0</v>
      </c>
      <c r="V97" s="3">
        <f t="shared" si="67"/>
        <v>0</v>
      </c>
      <c r="W97" s="3">
        <f t="shared" si="72"/>
        <v>0</v>
      </c>
      <c r="X97" s="3">
        <f t="shared" si="72"/>
        <v>0</v>
      </c>
      <c r="Y97" s="3">
        <f t="shared" si="72"/>
        <v>0</v>
      </c>
      <c r="Z97" s="3">
        <f t="shared" si="72"/>
        <v>0</v>
      </c>
      <c r="AA97" s="3">
        <f t="shared" si="73"/>
        <v>0</v>
      </c>
      <c r="AB97" s="3">
        <f t="shared" si="73"/>
        <v>0</v>
      </c>
      <c r="AC97" s="3">
        <f t="shared" si="73"/>
        <v>0</v>
      </c>
      <c r="AD97" s="3">
        <f t="shared" si="73"/>
        <v>0</v>
      </c>
      <c r="AE97" s="3">
        <f t="shared" si="73"/>
        <v>0</v>
      </c>
      <c r="AF97" s="3">
        <f t="shared" si="73"/>
        <v>0</v>
      </c>
      <c r="AG97" s="3">
        <f t="shared" si="73"/>
        <v>0</v>
      </c>
      <c r="AH97" s="3">
        <f t="shared" si="73"/>
        <v>0</v>
      </c>
      <c r="AI97" s="3">
        <f t="shared" si="75"/>
        <v>0</v>
      </c>
      <c r="AJ97" s="3">
        <f t="shared" si="75"/>
        <v>0</v>
      </c>
      <c r="AK97" s="3">
        <f t="shared" si="75"/>
        <v>0</v>
      </c>
      <c r="AL97" s="3">
        <f t="shared" si="75"/>
        <v>0</v>
      </c>
      <c r="AM97" s="3">
        <f t="shared" si="75"/>
        <v>0</v>
      </c>
      <c r="AN97" s="3">
        <f t="shared" si="75"/>
        <v>0</v>
      </c>
      <c r="AO97" s="3">
        <f t="shared" si="75"/>
        <v>0</v>
      </c>
      <c r="AP97" s="3">
        <f t="shared" si="75"/>
        <v>0</v>
      </c>
      <c r="AQ97" s="3">
        <f t="shared" si="75"/>
        <v>0</v>
      </c>
      <c r="AR97" s="3">
        <f t="shared" si="75"/>
        <v>0</v>
      </c>
      <c r="AS97" s="3">
        <f t="shared" si="70"/>
        <v>0</v>
      </c>
      <c r="AT97" s="3">
        <f t="shared" si="70"/>
        <v>0</v>
      </c>
      <c r="AU97" s="3" t="s">
        <v>230</v>
      </c>
      <c r="AV97" s="5" t="s">
        <v>586</v>
      </c>
      <c r="AW97" s="3" t="s">
        <v>506</v>
      </c>
      <c r="AX97" s="5" t="s">
        <v>304</v>
      </c>
      <c r="AZ97" s="5" t="s">
        <v>304</v>
      </c>
      <c r="BB97" s="3">
        <f t="shared" si="53"/>
        <v>0</v>
      </c>
      <c r="BC97" s="3">
        <f t="shared" si="54"/>
        <v>0</v>
      </c>
      <c r="BD97" s="3">
        <f t="shared" si="55"/>
        <v>0</v>
      </c>
      <c r="BF97" s="3">
        <f t="shared" si="56"/>
        <v>0</v>
      </c>
      <c r="BG97">
        <f t="shared" si="57"/>
        <v>0</v>
      </c>
      <c r="BH97">
        <f t="shared" si="58"/>
        <v>0</v>
      </c>
      <c r="BI97">
        <f t="shared" si="59"/>
        <v>0</v>
      </c>
      <c r="BJ97">
        <f t="shared" si="60"/>
        <v>0</v>
      </c>
      <c r="BK97">
        <f t="shared" si="61"/>
        <v>0</v>
      </c>
      <c r="BL97">
        <f t="shared" si="62"/>
        <v>0</v>
      </c>
      <c r="BM97">
        <f t="shared" si="63"/>
        <v>0</v>
      </c>
      <c r="BN97">
        <f t="shared" si="64"/>
        <v>0</v>
      </c>
      <c r="BO97">
        <f t="shared" si="65"/>
        <v>0</v>
      </c>
      <c r="BP97" s="3" t="s">
        <v>28</v>
      </c>
    </row>
    <row r="98" spans="1:68" ht="12.75" hidden="1" x14ac:dyDescent="0.2">
      <c r="A98" s="2">
        <v>45244.808790428244</v>
      </c>
      <c r="B98" s="3" t="s">
        <v>23</v>
      </c>
      <c r="C98" s="3" t="s">
        <v>507</v>
      </c>
      <c r="D98" s="3" t="s">
        <v>507</v>
      </c>
      <c r="E98" s="3" t="s">
        <v>93</v>
      </c>
      <c r="F98" s="5" t="s">
        <v>93</v>
      </c>
      <c r="H98" s="3"/>
      <c r="K98" t="str">
        <f t="shared" si="51"/>
        <v/>
      </c>
      <c r="M98" s="3" t="s">
        <v>215</v>
      </c>
      <c r="N98" s="6" t="str">
        <f t="shared" si="52"/>
        <v>SQL, Java, C,</v>
      </c>
      <c r="O98" s="3">
        <f t="shared" si="67"/>
        <v>1</v>
      </c>
      <c r="P98" s="3">
        <f t="shared" si="67"/>
        <v>1</v>
      </c>
      <c r="Q98" s="3">
        <f t="shared" si="67"/>
        <v>0</v>
      </c>
      <c r="R98" s="3">
        <f t="shared" si="67"/>
        <v>0</v>
      </c>
      <c r="S98" s="3">
        <f t="shared" si="67"/>
        <v>0</v>
      </c>
      <c r="T98" s="3">
        <f t="shared" si="67"/>
        <v>0</v>
      </c>
      <c r="U98" s="3">
        <f t="shared" si="67"/>
        <v>0</v>
      </c>
      <c r="V98" s="3">
        <f t="shared" si="67"/>
        <v>1</v>
      </c>
      <c r="W98" s="3">
        <f t="shared" si="72"/>
        <v>0</v>
      </c>
      <c r="X98" s="3">
        <f t="shared" si="72"/>
        <v>0</v>
      </c>
      <c r="Y98" s="3">
        <f t="shared" si="72"/>
        <v>0</v>
      </c>
      <c r="Z98" s="3">
        <f t="shared" si="72"/>
        <v>0</v>
      </c>
      <c r="AA98" s="3">
        <f t="shared" si="73"/>
        <v>0</v>
      </c>
      <c r="AB98" s="3">
        <f t="shared" si="73"/>
        <v>0</v>
      </c>
      <c r="AC98" s="3">
        <f t="shared" si="73"/>
        <v>0</v>
      </c>
      <c r="AD98" s="3">
        <f t="shared" si="73"/>
        <v>0</v>
      </c>
      <c r="AE98" s="3">
        <f t="shared" si="73"/>
        <v>0</v>
      </c>
      <c r="AF98" s="3">
        <f t="shared" si="73"/>
        <v>0</v>
      </c>
      <c r="AG98" s="3">
        <f t="shared" si="73"/>
        <v>0</v>
      </c>
      <c r="AH98" s="3">
        <f t="shared" si="73"/>
        <v>0</v>
      </c>
      <c r="AI98" s="3">
        <f t="shared" si="75"/>
        <v>0</v>
      </c>
      <c r="AJ98" s="3">
        <f t="shared" si="75"/>
        <v>0</v>
      </c>
      <c r="AK98" s="3">
        <f t="shared" si="75"/>
        <v>0</v>
      </c>
      <c r="AL98" s="3">
        <f t="shared" si="75"/>
        <v>0</v>
      </c>
      <c r="AM98" s="3">
        <f t="shared" si="75"/>
        <v>0</v>
      </c>
      <c r="AN98" s="3">
        <f t="shared" si="75"/>
        <v>0</v>
      </c>
      <c r="AO98" s="3">
        <f t="shared" si="75"/>
        <v>0</v>
      </c>
      <c r="AP98" s="3">
        <f t="shared" si="75"/>
        <v>0</v>
      </c>
      <c r="AQ98" s="3">
        <f t="shared" si="75"/>
        <v>0</v>
      </c>
      <c r="AR98" s="3">
        <f t="shared" si="75"/>
        <v>0</v>
      </c>
      <c r="AS98" s="3">
        <f t="shared" si="70"/>
        <v>0</v>
      </c>
      <c r="AT98" s="3">
        <f t="shared" si="70"/>
        <v>0</v>
      </c>
      <c r="AU98" s="3" t="s">
        <v>508</v>
      </c>
      <c r="AV98" s="3" t="s">
        <v>585</v>
      </c>
      <c r="AW98" s="3" t="s">
        <v>509</v>
      </c>
      <c r="AX98" s="3" t="s">
        <v>144</v>
      </c>
      <c r="AY98" s="3" t="s">
        <v>510</v>
      </c>
      <c r="AZ98" s="3" t="s">
        <v>304</v>
      </c>
      <c r="BA98" s="3" t="s">
        <v>20</v>
      </c>
      <c r="BB98" s="3">
        <f t="shared" si="53"/>
        <v>1</v>
      </c>
      <c r="BC98" s="3">
        <f t="shared" si="54"/>
        <v>0</v>
      </c>
      <c r="BD98" s="3">
        <f t="shared" si="55"/>
        <v>0</v>
      </c>
      <c r="BE98" s="3" t="s">
        <v>511</v>
      </c>
      <c r="BF98" s="3">
        <f t="shared" si="56"/>
        <v>1</v>
      </c>
      <c r="BG98">
        <f t="shared" si="57"/>
        <v>1</v>
      </c>
      <c r="BH98">
        <f t="shared" si="58"/>
        <v>1</v>
      </c>
      <c r="BI98">
        <f t="shared" si="59"/>
        <v>0</v>
      </c>
      <c r="BJ98">
        <f t="shared" si="60"/>
        <v>0</v>
      </c>
      <c r="BK98">
        <f t="shared" si="61"/>
        <v>0</v>
      </c>
      <c r="BL98">
        <f t="shared" si="62"/>
        <v>0</v>
      </c>
      <c r="BM98">
        <f t="shared" si="63"/>
        <v>0</v>
      </c>
      <c r="BN98">
        <f t="shared" si="64"/>
        <v>1</v>
      </c>
      <c r="BO98">
        <f t="shared" si="65"/>
        <v>4</v>
      </c>
      <c r="BP98" s="3" t="s">
        <v>28</v>
      </c>
    </row>
    <row r="99" spans="1:68" ht="38.25" hidden="1" x14ac:dyDescent="0.2">
      <c r="A99" s="2">
        <v>45244.840974606486</v>
      </c>
      <c r="B99" s="3" t="s">
        <v>47</v>
      </c>
      <c r="C99" s="3" t="s">
        <v>512</v>
      </c>
      <c r="D99" s="5" t="s">
        <v>24</v>
      </c>
      <c r="E99" s="3" t="s">
        <v>513</v>
      </c>
      <c r="F99" s="5" t="s">
        <v>527</v>
      </c>
      <c r="H99" s="3"/>
      <c r="K99" t="str">
        <f t="shared" si="51"/>
        <v/>
      </c>
      <c r="M99" s="3" t="s">
        <v>514</v>
      </c>
      <c r="N99" s="6" t="str">
        <f t="shared" si="52"/>
        <v>JavaScript, SQL, Java, Python, C#, PHP, C++, C,</v>
      </c>
      <c r="O99" s="3">
        <f t="shared" si="67"/>
        <v>1</v>
      </c>
      <c r="P99" s="3">
        <f t="shared" si="67"/>
        <v>1</v>
      </c>
      <c r="Q99" s="3">
        <f t="shared" si="67"/>
        <v>1</v>
      </c>
      <c r="R99" s="3">
        <f t="shared" si="67"/>
        <v>1</v>
      </c>
      <c r="S99" s="3">
        <f t="shared" si="67"/>
        <v>0</v>
      </c>
      <c r="T99" s="3">
        <f t="shared" si="67"/>
        <v>0</v>
      </c>
      <c r="U99" s="3">
        <f t="shared" si="67"/>
        <v>1</v>
      </c>
      <c r="V99" s="3">
        <f t="shared" si="67"/>
        <v>1</v>
      </c>
      <c r="W99" s="3">
        <f t="shared" si="72"/>
        <v>0</v>
      </c>
      <c r="X99" s="3">
        <f t="shared" si="72"/>
        <v>0</v>
      </c>
      <c r="Y99" s="3">
        <f t="shared" si="72"/>
        <v>0</v>
      </c>
      <c r="Z99" s="3">
        <f t="shared" si="72"/>
        <v>1</v>
      </c>
      <c r="AA99" s="3">
        <f t="shared" si="73"/>
        <v>1</v>
      </c>
      <c r="AB99" s="3">
        <f t="shared" si="73"/>
        <v>0</v>
      </c>
      <c r="AC99" s="3">
        <f t="shared" si="73"/>
        <v>0</v>
      </c>
      <c r="AD99" s="3">
        <f t="shared" si="73"/>
        <v>0</v>
      </c>
      <c r="AE99" s="3">
        <f t="shared" si="73"/>
        <v>0</v>
      </c>
      <c r="AF99" s="3">
        <f t="shared" si="73"/>
        <v>0</v>
      </c>
      <c r="AG99" s="3">
        <f t="shared" si="73"/>
        <v>0</v>
      </c>
      <c r="AH99" s="3">
        <f t="shared" si="73"/>
        <v>0</v>
      </c>
      <c r="AI99" s="3">
        <f t="shared" si="75"/>
        <v>0</v>
      </c>
      <c r="AJ99" s="3">
        <f t="shared" si="75"/>
        <v>0</v>
      </c>
      <c r="AK99" s="3">
        <f t="shared" si="75"/>
        <v>0</v>
      </c>
      <c r="AL99" s="3">
        <f t="shared" si="75"/>
        <v>0</v>
      </c>
      <c r="AM99" s="3">
        <f t="shared" si="75"/>
        <v>0</v>
      </c>
      <c r="AN99" s="3">
        <f t="shared" si="75"/>
        <v>0</v>
      </c>
      <c r="AO99" s="3">
        <f t="shared" si="75"/>
        <v>0</v>
      </c>
      <c r="AP99" s="3">
        <f t="shared" si="75"/>
        <v>0</v>
      </c>
      <c r="AQ99" s="3">
        <f t="shared" si="75"/>
        <v>0</v>
      </c>
      <c r="AR99" s="3">
        <f t="shared" si="75"/>
        <v>0</v>
      </c>
      <c r="AS99" s="3">
        <f t="shared" si="70"/>
        <v>0</v>
      </c>
      <c r="AT99" s="3">
        <f t="shared" si="70"/>
        <v>0</v>
      </c>
      <c r="AV99" s="5" t="s">
        <v>586</v>
      </c>
      <c r="AX99" s="5" t="s">
        <v>304</v>
      </c>
      <c r="AZ99" s="5" t="s">
        <v>304</v>
      </c>
      <c r="BA99" s="3" t="s">
        <v>53</v>
      </c>
      <c r="BB99" s="3">
        <f t="shared" si="53"/>
        <v>0</v>
      </c>
      <c r="BC99" s="3">
        <f t="shared" si="54"/>
        <v>1</v>
      </c>
      <c r="BD99" s="3">
        <f t="shared" si="55"/>
        <v>0</v>
      </c>
      <c r="BE99" s="3" t="s">
        <v>515</v>
      </c>
      <c r="BF99" s="3">
        <f t="shared" si="56"/>
        <v>0</v>
      </c>
      <c r="BG99">
        <f t="shared" si="57"/>
        <v>0</v>
      </c>
      <c r="BH99">
        <f t="shared" si="58"/>
        <v>1</v>
      </c>
      <c r="BI99">
        <f t="shared" si="59"/>
        <v>1</v>
      </c>
      <c r="BJ99">
        <f t="shared" si="60"/>
        <v>0</v>
      </c>
      <c r="BK99">
        <f t="shared" si="61"/>
        <v>0</v>
      </c>
      <c r="BL99">
        <f t="shared" si="62"/>
        <v>0</v>
      </c>
      <c r="BM99">
        <f t="shared" si="63"/>
        <v>0</v>
      </c>
      <c r="BN99">
        <f t="shared" si="64"/>
        <v>0</v>
      </c>
      <c r="BO99">
        <f t="shared" si="65"/>
        <v>2</v>
      </c>
      <c r="BP99" s="3" t="s">
        <v>28</v>
      </c>
    </row>
    <row r="100" spans="1:68" ht="25.5" hidden="1" x14ac:dyDescent="0.2">
      <c r="A100" s="2">
        <v>45244.848853148149</v>
      </c>
      <c r="B100" s="3" t="s">
        <v>47</v>
      </c>
      <c r="C100" s="3" t="s">
        <v>516</v>
      </c>
      <c r="D100" s="3" t="s">
        <v>516</v>
      </c>
      <c r="E100" s="3" t="s">
        <v>517</v>
      </c>
      <c r="F100" s="3" t="s">
        <v>517</v>
      </c>
      <c r="G100" s="3" t="s">
        <v>518</v>
      </c>
      <c r="H100" s="3" t="s">
        <v>540</v>
      </c>
      <c r="K100" t="str">
        <f t="shared" si="51"/>
        <v>já foi programador</v>
      </c>
      <c r="L100" s="3" t="s">
        <v>49</v>
      </c>
      <c r="M100" s="3" t="s">
        <v>81</v>
      </c>
      <c r="N100" s="6" t="str">
        <f t="shared" si="52"/>
        <v>JavaScript, SQL, Java, C#, C,</v>
      </c>
      <c r="O100" s="3">
        <f t="shared" si="67"/>
        <v>1</v>
      </c>
      <c r="P100" s="3">
        <f t="shared" si="67"/>
        <v>1</v>
      </c>
      <c r="Q100" s="3">
        <f t="shared" si="67"/>
        <v>0</v>
      </c>
      <c r="R100" s="3">
        <f t="shared" si="67"/>
        <v>1</v>
      </c>
      <c r="S100" s="3">
        <f t="shared" si="67"/>
        <v>0</v>
      </c>
      <c r="T100" s="3">
        <f t="shared" si="67"/>
        <v>0</v>
      </c>
      <c r="U100" s="3">
        <f t="shared" si="67"/>
        <v>1</v>
      </c>
      <c r="V100" s="3">
        <f t="shared" si="67"/>
        <v>1</v>
      </c>
      <c r="W100" s="3">
        <f t="shared" si="72"/>
        <v>0</v>
      </c>
      <c r="X100" s="3">
        <f t="shared" si="72"/>
        <v>0</v>
      </c>
      <c r="Y100" s="3">
        <f t="shared" si="72"/>
        <v>0</v>
      </c>
      <c r="Z100" s="3">
        <f t="shared" si="72"/>
        <v>0</v>
      </c>
      <c r="AA100" s="3">
        <f t="shared" si="73"/>
        <v>0</v>
      </c>
      <c r="AB100" s="3">
        <f t="shared" si="73"/>
        <v>0</v>
      </c>
      <c r="AC100" s="3">
        <f t="shared" si="73"/>
        <v>0</v>
      </c>
      <c r="AD100" s="3">
        <f t="shared" si="73"/>
        <v>0</v>
      </c>
      <c r="AE100" s="3">
        <f t="shared" si="73"/>
        <v>0</v>
      </c>
      <c r="AF100" s="3">
        <f t="shared" si="73"/>
        <v>0</v>
      </c>
      <c r="AG100" s="3">
        <f t="shared" si="73"/>
        <v>0</v>
      </c>
      <c r="AH100" s="3">
        <f t="shared" si="73"/>
        <v>0</v>
      </c>
      <c r="AI100" s="3">
        <f t="shared" si="75"/>
        <v>0</v>
      </c>
      <c r="AJ100" s="3">
        <f t="shared" si="75"/>
        <v>0</v>
      </c>
      <c r="AK100" s="3">
        <f t="shared" si="75"/>
        <v>0</v>
      </c>
      <c r="AL100" s="3">
        <f t="shared" si="75"/>
        <v>0</v>
      </c>
      <c r="AM100" s="3">
        <f t="shared" si="75"/>
        <v>0</v>
      </c>
      <c r="AN100" s="3">
        <f t="shared" si="75"/>
        <v>0</v>
      </c>
      <c r="AO100" s="3">
        <f t="shared" si="75"/>
        <v>0</v>
      </c>
      <c r="AP100" s="3">
        <f t="shared" si="75"/>
        <v>0</v>
      </c>
      <c r="AQ100" s="3">
        <f t="shared" si="75"/>
        <v>0</v>
      </c>
      <c r="AR100" s="3">
        <f t="shared" si="75"/>
        <v>0</v>
      </c>
      <c r="AS100" s="3">
        <f t="shared" si="70"/>
        <v>0</v>
      </c>
      <c r="AT100" s="3">
        <f t="shared" si="70"/>
        <v>0</v>
      </c>
      <c r="AV100" s="5" t="s">
        <v>586</v>
      </c>
      <c r="AW100" s="3" t="s">
        <v>519</v>
      </c>
      <c r="AX100" s="3" t="s">
        <v>144</v>
      </c>
      <c r="AY100" s="3" t="s">
        <v>520</v>
      </c>
      <c r="AZ100" s="3" t="s">
        <v>144</v>
      </c>
      <c r="BA100" s="3" t="s">
        <v>37</v>
      </c>
      <c r="BB100" s="3">
        <f t="shared" si="53"/>
        <v>1</v>
      </c>
      <c r="BC100" s="3">
        <f t="shared" si="54"/>
        <v>1</v>
      </c>
      <c r="BD100" s="3">
        <f t="shared" si="55"/>
        <v>0</v>
      </c>
      <c r="BE100" s="3" t="s">
        <v>521</v>
      </c>
      <c r="BF100" s="3">
        <f t="shared" si="56"/>
        <v>0</v>
      </c>
      <c r="BG100">
        <f t="shared" si="57"/>
        <v>0</v>
      </c>
      <c r="BH100">
        <f t="shared" si="58"/>
        <v>0</v>
      </c>
      <c r="BI100">
        <f t="shared" si="59"/>
        <v>1</v>
      </c>
      <c r="BJ100">
        <f t="shared" si="60"/>
        <v>0</v>
      </c>
      <c r="BK100">
        <f t="shared" si="61"/>
        <v>0</v>
      </c>
      <c r="BL100">
        <f t="shared" si="62"/>
        <v>0</v>
      </c>
      <c r="BM100">
        <f t="shared" si="63"/>
        <v>0</v>
      </c>
      <c r="BN100">
        <f t="shared" si="64"/>
        <v>0</v>
      </c>
      <c r="BO100">
        <f t="shared" si="65"/>
        <v>1</v>
      </c>
      <c r="BP100" s="3" t="s">
        <v>22</v>
      </c>
    </row>
    <row r="101" spans="1:68" ht="25.5" hidden="1" x14ac:dyDescent="0.2">
      <c r="A101" s="2">
        <v>45245.844363703705</v>
      </c>
      <c r="B101" s="3" t="s">
        <v>23</v>
      </c>
      <c r="C101" s="3" t="s">
        <v>92</v>
      </c>
      <c r="D101" s="5" t="s">
        <v>24</v>
      </c>
      <c r="E101" s="3" t="s">
        <v>93</v>
      </c>
      <c r="F101" s="5" t="s">
        <v>93</v>
      </c>
      <c r="G101" s="3" t="s">
        <v>522</v>
      </c>
      <c r="H101" s="3" t="s">
        <v>540</v>
      </c>
      <c r="K101" t="str">
        <f t="shared" si="51"/>
        <v>já foi programador</v>
      </c>
      <c r="L101" s="3" t="s">
        <v>115</v>
      </c>
      <c r="M101" s="3" t="s">
        <v>523</v>
      </c>
      <c r="N101" s="6" t="str">
        <f t="shared" si="52"/>
        <v>JavaScript, SQL, Python, ASP, COBOL,</v>
      </c>
      <c r="O101" s="3">
        <f t="shared" si="67"/>
        <v>1</v>
      </c>
      <c r="P101" s="3">
        <f t="shared" si="67"/>
        <v>0</v>
      </c>
      <c r="Q101" s="3">
        <f t="shared" si="67"/>
        <v>1</v>
      </c>
      <c r="R101" s="3">
        <f t="shared" si="67"/>
        <v>0</v>
      </c>
      <c r="S101" s="3">
        <f t="shared" si="67"/>
        <v>0</v>
      </c>
      <c r="T101" s="3">
        <f t="shared" si="67"/>
        <v>0</v>
      </c>
      <c r="U101" s="3">
        <f t="shared" si="67"/>
        <v>1</v>
      </c>
      <c r="V101" s="3">
        <f t="shared" si="67"/>
        <v>0</v>
      </c>
      <c r="W101" s="3">
        <f t="shared" si="72"/>
        <v>0</v>
      </c>
      <c r="X101" s="3">
        <f t="shared" si="72"/>
        <v>1</v>
      </c>
      <c r="Y101" s="3">
        <f t="shared" si="72"/>
        <v>1</v>
      </c>
      <c r="Z101" s="3">
        <f t="shared" si="72"/>
        <v>0</v>
      </c>
      <c r="AA101" s="3">
        <f t="shared" si="73"/>
        <v>0</v>
      </c>
      <c r="AB101" s="3">
        <f t="shared" si="73"/>
        <v>0</v>
      </c>
      <c r="AC101" s="3">
        <f t="shared" si="73"/>
        <v>0</v>
      </c>
      <c r="AD101" s="3">
        <f t="shared" si="73"/>
        <v>0</v>
      </c>
      <c r="AE101" s="3">
        <f t="shared" si="73"/>
        <v>0</v>
      </c>
      <c r="AF101" s="3">
        <f t="shared" si="73"/>
        <v>0</v>
      </c>
      <c r="AG101" s="3">
        <f t="shared" si="73"/>
        <v>0</v>
      </c>
      <c r="AH101" s="3">
        <f t="shared" si="73"/>
        <v>0</v>
      </c>
      <c r="AI101" s="3">
        <f t="shared" si="75"/>
        <v>0</v>
      </c>
      <c r="AJ101" s="3">
        <f t="shared" si="75"/>
        <v>0</v>
      </c>
      <c r="AK101" s="3">
        <f t="shared" si="75"/>
        <v>0</v>
      </c>
      <c r="AL101" s="3">
        <f t="shared" si="75"/>
        <v>0</v>
      </c>
      <c r="AM101" s="3">
        <f t="shared" si="75"/>
        <v>0</v>
      </c>
      <c r="AN101" s="3">
        <f t="shared" si="75"/>
        <v>0</v>
      </c>
      <c r="AO101" s="3">
        <f t="shared" si="75"/>
        <v>0</v>
      </c>
      <c r="AP101" s="3">
        <f t="shared" si="75"/>
        <v>0</v>
      </c>
      <c r="AQ101" s="3">
        <f t="shared" si="75"/>
        <v>0</v>
      </c>
      <c r="AR101" s="3">
        <f t="shared" si="75"/>
        <v>0</v>
      </c>
      <c r="AS101" s="3">
        <f t="shared" si="70"/>
        <v>0</v>
      </c>
      <c r="AT101" s="3">
        <f t="shared" si="70"/>
        <v>0</v>
      </c>
      <c r="AU101" s="3" t="s">
        <v>524</v>
      </c>
      <c r="AV101" s="3" t="s">
        <v>585</v>
      </c>
      <c r="AW101" s="3" t="s">
        <v>524</v>
      </c>
      <c r="AX101" s="3" t="s">
        <v>144</v>
      </c>
      <c r="AY101" s="3" t="s">
        <v>525</v>
      </c>
      <c r="AZ101" s="3" t="s">
        <v>144</v>
      </c>
      <c r="BA101" s="3" t="s">
        <v>20</v>
      </c>
      <c r="BB101" s="3">
        <f t="shared" si="53"/>
        <v>1</v>
      </c>
      <c r="BC101" s="3">
        <f t="shared" si="54"/>
        <v>0</v>
      </c>
      <c r="BD101" s="3">
        <f t="shared" si="55"/>
        <v>0</v>
      </c>
      <c r="BE101" s="3" t="s">
        <v>119</v>
      </c>
      <c r="BF101" s="3">
        <f t="shared" si="56"/>
        <v>1</v>
      </c>
      <c r="BG101">
        <f t="shared" si="57"/>
        <v>1</v>
      </c>
      <c r="BH101">
        <f t="shared" si="58"/>
        <v>1</v>
      </c>
      <c r="BI101">
        <f t="shared" si="59"/>
        <v>1</v>
      </c>
      <c r="BJ101">
        <f t="shared" si="60"/>
        <v>0</v>
      </c>
      <c r="BK101">
        <f t="shared" si="61"/>
        <v>1</v>
      </c>
      <c r="BL101">
        <f t="shared" si="62"/>
        <v>1</v>
      </c>
      <c r="BM101">
        <f t="shared" si="63"/>
        <v>0</v>
      </c>
      <c r="BN101">
        <f t="shared" si="64"/>
        <v>1</v>
      </c>
      <c r="BO101">
        <f t="shared" si="65"/>
        <v>7</v>
      </c>
      <c r="BP101" s="3" t="s">
        <v>46</v>
      </c>
    </row>
  </sheetData>
  <autoFilter ref="A1:BP101">
    <filterColumn colId="53">
      <filters>
        <filter val="0"/>
      </filters>
    </filterColumn>
    <filterColumn colId="54">
      <filters>
        <filter val="0"/>
      </filters>
    </filterColumn>
    <filterColumn colId="55">
      <filters>
        <filter val="0"/>
      </filters>
    </filterColumn>
  </autoFilter>
  <hyperlinks>
    <hyperlink ref="C3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7"/>
  <sheetViews>
    <sheetView topLeftCell="BA1" workbookViewId="0">
      <selection activeCell="BD36" sqref="BD36"/>
    </sheetView>
  </sheetViews>
  <sheetFormatPr defaultRowHeight="12.75" x14ac:dyDescent="0.2"/>
  <cols>
    <col min="53" max="53" width="31.7109375" customWidth="1"/>
    <col min="54" max="54" width="79.5703125" bestFit="1" customWidth="1"/>
  </cols>
  <sheetData>
    <row r="1" spans="1:68" x14ac:dyDescent="0.2">
      <c r="A1" s="1" t="s">
        <v>0</v>
      </c>
      <c r="B1" s="1" t="s">
        <v>1</v>
      </c>
      <c r="C1" s="1" t="s">
        <v>2</v>
      </c>
      <c r="D1" t="e">
        <v>#VALUE!</v>
      </c>
      <c r="E1" s="1" t="s">
        <v>3</v>
      </c>
      <c r="F1" s="1" t="s">
        <v>592</v>
      </c>
      <c r="G1" s="1" t="s">
        <v>4</v>
      </c>
      <c r="H1" s="1" t="s">
        <v>597</v>
      </c>
      <c r="I1" s="1" t="s">
        <v>5</v>
      </c>
      <c r="J1" s="1" t="s">
        <v>599</v>
      </c>
      <c r="K1" s="5" t="s">
        <v>594</v>
      </c>
      <c r="L1" s="1" t="s">
        <v>6</v>
      </c>
      <c r="M1" s="1" t="s">
        <v>7</v>
      </c>
      <c r="N1" s="1" t="s">
        <v>8</v>
      </c>
      <c r="O1" s="1" t="s">
        <v>584</v>
      </c>
      <c r="P1" s="1" t="s">
        <v>9</v>
      </c>
      <c r="Q1" s="1" t="s">
        <v>587</v>
      </c>
      <c r="R1" s="1" t="s">
        <v>10</v>
      </c>
      <c r="S1" s="1" t="s">
        <v>605</v>
      </c>
      <c r="T1" s="1" t="s">
        <v>11</v>
      </c>
      <c r="U1" s="1" t="s">
        <v>12</v>
      </c>
      <c r="V1" s="1" t="s">
        <v>13</v>
      </c>
    </row>
    <row r="2" spans="1:68" ht="25.5" x14ac:dyDescent="0.2">
      <c r="A2" s="2">
        <v>45242.709323275463</v>
      </c>
      <c r="B2" s="3" t="s">
        <v>386</v>
      </c>
      <c r="F2" s="5" t="s">
        <v>526</v>
      </c>
      <c r="H2" s="3"/>
      <c r="K2" t="str">
        <f>IF(OR(H2="programador",J2="programador"),"já foi programador","")</f>
        <v/>
      </c>
      <c r="M2" s="3" t="s">
        <v>383</v>
      </c>
      <c r="N2" s="6" t="str">
        <f>M2&amp;","</f>
        <v>JavaScript,</v>
      </c>
      <c r="O2" s="3">
        <f>IF(ISNUMBER(SEARCH('Respostas ao formulário 1'!O$1,$N2)),1,0)</f>
        <v>0</v>
      </c>
      <c r="P2" s="3">
        <f>IF(ISNUMBER(SEARCH('Respostas ao formulário 1'!P$1,$N2)),1,0)</f>
        <v>0</v>
      </c>
      <c r="Q2" s="3">
        <f>IF(ISNUMBER(SEARCH('Respostas ao formulário 1'!Q$1,$N2)),1,0)</f>
        <v>0</v>
      </c>
      <c r="R2" s="3">
        <f>IF(ISNUMBER(SEARCH('Respostas ao formulário 1'!R$1,$N2)),1,0)</f>
        <v>0</v>
      </c>
      <c r="S2" s="3">
        <f>IF(ISNUMBER(SEARCH('Respostas ao formulário 1'!S$1,$N2)),1,0)</f>
        <v>0</v>
      </c>
      <c r="T2" s="3">
        <f>IF(ISNUMBER(SEARCH('Respostas ao formulário 1'!T$1,$N2)),1,0)</f>
        <v>0</v>
      </c>
      <c r="U2" s="3">
        <f>IF(ISNUMBER(SEARCH('Respostas ao formulário 1'!U$1,$N2)),1,0)</f>
        <v>1</v>
      </c>
      <c r="V2" s="3">
        <f>IF(ISNUMBER(SEARCH('Respostas ao formulário 1'!V$1,$N2)),1,0)</f>
        <v>0</v>
      </c>
      <c r="W2" s="3">
        <f>IF(ISNUMBER(SEARCH('Respostas ao formulário 1'!W$1,$N2)),1,0)</f>
        <v>0</v>
      </c>
      <c r="X2" s="3">
        <f>IF(ISNUMBER(SEARCH('Respostas ao formulário 1'!X$1,$N2)),1,0)</f>
        <v>0</v>
      </c>
      <c r="Y2" s="3">
        <f>IF(ISNUMBER(SEARCH('Respostas ao formulário 1'!Y$1,$N2)),1,0)</f>
        <v>0</v>
      </c>
      <c r="Z2" s="3">
        <f>IF(ISNUMBER(SEARCH('Respostas ao formulário 1'!Z$1,$N2)),1,0)</f>
        <v>0</v>
      </c>
      <c r="AA2" s="3">
        <f>IF(ISNUMBER(SEARCH('Respostas ao formulário 1'!AA$1,$N2)),1,0)</f>
        <v>0</v>
      </c>
      <c r="AB2" s="3">
        <f>IF(ISNUMBER(SEARCH('Respostas ao formulário 1'!AB$1,$N2)),1,0)</f>
        <v>0</v>
      </c>
      <c r="AC2" s="3">
        <f>IF(ISNUMBER(SEARCH('Respostas ao formulário 1'!AC$1,$N2)),1,0)</f>
        <v>0</v>
      </c>
      <c r="AD2" s="3">
        <f>IF(ISNUMBER(SEARCH('Respostas ao formulário 1'!AD$1,$N2)),1,0)</f>
        <v>0</v>
      </c>
      <c r="AE2" s="3">
        <f>IF(ISNUMBER(SEARCH('Respostas ao formulário 1'!AE$1,$N2)),1,0)</f>
        <v>0</v>
      </c>
      <c r="AF2" s="3">
        <f>IF(ISNUMBER(SEARCH('Respostas ao formulário 1'!AF$1,$N2)),1,0)</f>
        <v>0</v>
      </c>
      <c r="AG2" s="3">
        <f>IF(ISNUMBER(SEARCH('Respostas ao formulário 1'!AG$1,$N2)),1,0)</f>
        <v>0</v>
      </c>
      <c r="AH2" s="3">
        <f>IF(ISNUMBER(SEARCH('Respostas ao formulário 1'!AH$1,$N2)),1,0)</f>
        <v>0</v>
      </c>
      <c r="AI2" s="3">
        <f>IF(ISNUMBER(SEARCH('Respostas ao formulário 1'!AI$1,$N2)),1,0)</f>
        <v>0</v>
      </c>
      <c r="AJ2" s="3">
        <f>IF(ISNUMBER(SEARCH('Respostas ao formulário 1'!AJ$1,$N2)),1,0)</f>
        <v>0</v>
      </c>
      <c r="AK2" s="3">
        <f>IF(ISNUMBER(SEARCH('Respostas ao formulário 1'!AK$1,$N2)),1,0)</f>
        <v>0</v>
      </c>
      <c r="AL2" s="3">
        <f>IF(ISNUMBER(SEARCH('Respostas ao formulário 1'!AL$1,$N2)),1,0)</f>
        <v>0</v>
      </c>
      <c r="AM2" s="3">
        <f>IF(ISNUMBER(SEARCH('Respostas ao formulário 1'!AM$1,$N2)),1,0)</f>
        <v>0</v>
      </c>
      <c r="AN2" s="3">
        <f>IF(ISNUMBER(SEARCH('Respostas ao formulário 1'!AN$1,$N2)),1,0)</f>
        <v>0</v>
      </c>
      <c r="AO2" s="3">
        <f>IF(ISNUMBER(SEARCH('Respostas ao formulário 1'!AO$1,$N2)),1,0)</f>
        <v>0</v>
      </c>
      <c r="AP2" s="3">
        <f>IF(ISNUMBER(SEARCH('Respostas ao formulário 1'!AP$1,$N2)),1,0)</f>
        <v>0</v>
      </c>
      <c r="AQ2" s="3">
        <f>IF(ISNUMBER(SEARCH('Respostas ao formulário 1'!AQ$1,$N2)),1,0)</f>
        <v>0</v>
      </c>
      <c r="AR2" s="3">
        <f>IF(ISNUMBER(SEARCH('Respostas ao formulário 1'!AR$1,$N2)),1,0)</f>
        <v>0</v>
      </c>
      <c r="AS2" s="3">
        <f>IF(ISNUMBER(SEARCH('Respostas ao formulário 1'!AS$1,$N2)),1,0)</f>
        <v>0</v>
      </c>
      <c r="AT2" s="3">
        <f>IF(ISNUMBER(SEARCH('Respostas ao formulário 1'!AT$1,$N2)),1,0)</f>
        <v>0</v>
      </c>
      <c r="AV2" s="5" t="s">
        <v>586</v>
      </c>
      <c r="AX2" s="5" t="s">
        <v>304</v>
      </c>
      <c r="AZ2" s="5" t="s">
        <v>304</v>
      </c>
      <c r="BA2" s="3" t="s">
        <v>20</v>
      </c>
      <c r="BB2" s="3">
        <f>IF(ISNUMBER(SEARCH("Em estudos por conta própria",BA2)),1,0)</f>
        <v>1</v>
      </c>
      <c r="BC2" s="3">
        <f>IF(ISNUMBER(SEARCH("Na faculdade ou algum curso que realizei",BA2)),1,0)</f>
        <v>0</v>
      </c>
      <c r="BD2" s="3">
        <f>IF(ISNUMBER(SEARCH("No trabalho",BA2)),1,0)</f>
        <v>0</v>
      </c>
      <c r="BE2" s="3" t="s">
        <v>387</v>
      </c>
      <c r="BF2" s="3">
        <f>IF(ISNUMBER(SEARCH("Validação e sanitização de entrada de dados",BE2)),1,0)</f>
        <v>0</v>
      </c>
      <c r="BG2">
        <f>IF(ISNUMBER(SEARCH("Política de acesso mínimo necessário ao banco de dados",BE2)),1,0)</f>
        <v>0</v>
      </c>
      <c r="BH2">
        <f>IF(ISNUMBER(SEARCH("Monitoramento de logs",BE2)),1,0)</f>
        <v>0</v>
      </c>
      <c r="BI2">
        <f>IF(ISNUMBER(SEARCH("Utilização de instruções preparadas (prepared statements)",BE2)),1,0)</f>
        <v>0</v>
      </c>
      <c r="BJ2">
        <f>IF(ISNUMBER(SEARCH("Utilização de “with (nolock)” em seleções no banco de dados",BE2)),1,0)</f>
        <v>0</v>
      </c>
      <c r="BK2">
        <f>IF(ISNUMBER(SEARCH("Utilização de listas brancas (whitelisting)",BE2)),1,0)</f>
        <v>0</v>
      </c>
      <c r="BL2">
        <f>IF(ISNUMBER(SEARCH("Utilização de procedimentos armazenados (stored procedures)",BE2)),1,0)</f>
        <v>0</v>
      </c>
      <c r="BM2">
        <f>IF(ISNUMBER(SEARCH("Utilização de gerenciador de senhas.",BE2)),1,0)</f>
        <v>0</v>
      </c>
      <c r="BN2">
        <f>IF(ISNUMBER(SEARCH("Utilização de firewalls de aplicativos web (WAF).",BE2)),1,0)</f>
        <v>1</v>
      </c>
      <c r="BO2">
        <f>BF2+BG2+BH2+BI2-BJ2+BK2+BL2-BM2+BN2</f>
        <v>1</v>
      </c>
      <c r="BP2" s="3" t="s">
        <v>28</v>
      </c>
    </row>
    <row r="9" spans="1:68" x14ac:dyDescent="0.2">
      <c r="BA9" t="s">
        <v>644</v>
      </c>
    </row>
    <row r="10" spans="1:68" x14ac:dyDescent="0.2">
      <c r="BA10" s="10">
        <v>100</v>
      </c>
    </row>
    <row r="13" spans="1:68" x14ac:dyDescent="0.2">
      <c r="BB13" s="5" t="s">
        <v>646</v>
      </c>
      <c r="BC13" s="5" t="s">
        <v>645</v>
      </c>
    </row>
    <row r="14" spans="1:68" x14ac:dyDescent="0.2">
      <c r="BA14" s="1" t="s">
        <v>607</v>
      </c>
      <c r="BB14">
        <f>SUM('Respostas ao formulário 1'!BB:BB)</f>
        <v>44</v>
      </c>
      <c r="BC14">
        <v>28</v>
      </c>
    </row>
    <row r="15" spans="1:68" x14ac:dyDescent="0.2">
      <c r="BA15" s="1" t="s">
        <v>608</v>
      </c>
      <c r="BB15">
        <f>SUM('Respostas ao formulário 1'!BC:BC)</f>
        <v>42</v>
      </c>
      <c r="BC15">
        <v>25</v>
      </c>
    </row>
    <row r="16" spans="1:68" x14ac:dyDescent="0.2">
      <c r="BA16" s="1" t="s">
        <v>609</v>
      </c>
      <c r="BB16">
        <f>SUM('Respostas ao formulário 1'!BD:BD)</f>
        <v>27</v>
      </c>
      <c r="BC16">
        <v>18</v>
      </c>
    </row>
    <row r="17" spans="53:55" x14ac:dyDescent="0.2">
      <c r="BA17" s="3" t="s">
        <v>647</v>
      </c>
      <c r="BB17">
        <v>32</v>
      </c>
      <c r="BC17">
        <v>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6"/>
  <sheetViews>
    <sheetView tabSelected="1" topLeftCell="F89" workbookViewId="0">
      <selection activeCell="F106" sqref="F106"/>
    </sheetView>
  </sheetViews>
  <sheetFormatPr defaultRowHeight="12.75" x14ac:dyDescent="0.2"/>
  <cols>
    <col min="1" max="1" width="10.28515625" bestFit="1" customWidth="1"/>
    <col min="2" max="2" width="21.85546875" bestFit="1" customWidth="1"/>
    <col min="5" max="5" width="34.7109375" customWidth="1"/>
    <col min="6" max="6" width="17.140625" customWidth="1"/>
    <col min="9" max="9" width="13.85546875" customWidth="1"/>
    <col min="10" max="10" width="4.5703125" customWidth="1"/>
    <col min="13" max="13" width="26.85546875" customWidth="1"/>
    <col min="14" max="14" width="24.42578125" bestFit="1" customWidth="1"/>
    <col min="18" max="18" width="54.5703125" customWidth="1"/>
    <col min="19" max="19" width="6.140625" customWidth="1"/>
    <col min="30" max="30" width="20.85546875" bestFit="1" customWidth="1"/>
  </cols>
  <sheetData>
    <row r="1" spans="1:22" x14ac:dyDescent="0.2">
      <c r="A1" s="5" t="s">
        <v>632</v>
      </c>
      <c r="B1" s="5" t="s">
        <v>633</v>
      </c>
      <c r="E1" s="8" t="s">
        <v>179</v>
      </c>
      <c r="F1" s="9">
        <v>1</v>
      </c>
      <c r="I1" s="8" t="s">
        <v>558</v>
      </c>
      <c r="J1" s="9">
        <v>1</v>
      </c>
    </row>
    <row r="2" spans="1:22" x14ac:dyDescent="0.2">
      <c r="A2" t="s">
        <v>244</v>
      </c>
      <c r="B2">
        <v>74</v>
      </c>
    </row>
    <row r="3" spans="1:22" x14ac:dyDescent="0.2">
      <c r="A3" t="s">
        <v>383</v>
      </c>
      <c r="B3">
        <v>69</v>
      </c>
      <c r="E3" s="8" t="s">
        <v>588</v>
      </c>
      <c r="F3" t="s">
        <v>603</v>
      </c>
      <c r="I3" s="8" t="s">
        <v>588</v>
      </c>
      <c r="J3" t="s">
        <v>604</v>
      </c>
    </row>
    <row r="4" spans="1:22" x14ac:dyDescent="0.2">
      <c r="A4" t="s">
        <v>179</v>
      </c>
      <c r="B4">
        <v>62</v>
      </c>
      <c r="E4" s="9" t="s">
        <v>585</v>
      </c>
      <c r="F4" s="10">
        <v>25</v>
      </c>
      <c r="G4" s="12">
        <f>F4/F$6</f>
        <v>0.40322580645161288</v>
      </c>
      <c r="I4" s="9" t="s">
        <v>304</v>
      </c>
      <c r="J4" s="10">
        <v>34</v>
      </c>
      <c r="K4" s="12">
        <f>J4/J$6</f>
        <v>0.6071428571428571</v>
      </c>
    </row>
    <row r="5" spans="1:22" x14ac:dyDescent="0.2">
      <c r="A5" s="5" t="s">
        <v>278</v>
      </c>
      <c r="B5">
        <v>56</v>
      </c>
      <c r="E5" s="9" t="s">
        <v>586</v>
      </c>
      <c r="F5" s="10">
        <v>37</v>
      </c>
      <c r="G5" s="12">
        <f>F5/F$6</f>
        <v>0.59677419354838712</v>
      </c>
      <c r="I5" s="9" t="s">
        <v>144</v>
      </c>
      <c r="J5" s="10">
        <v>22</v>
      </c>
      <c r="K5" s="12">
        <f>J5/J$6</f>
        <v>0.39285714285714285</v>
      </c>
      <c r="M5" s="1" t="s">
        <v>610</v>
      </c>
      <c r="N5">
        <f>SUM('Respostas ao formulário 1'!BF:BF)</f>
        <v>58</v>
      </c>
      <c r="O5">
        <f>SUM('Respostas ao formulário 1'!BG:BG)</f>
        <v>41</v>
      </c>
      <c r="P5">
        <f>SUM('Respostas ao formulário 1'!BH:BH)</f>
        <v>30</v>
      </c>
      <c r="Q5">
        <f>SUM('Respostas ao formulário 1'!BI:BI)</f>
        <v>40</v>
      </c>
      <c r="R5">
        <f>SUM('Respostas ao formulário 1'!BJ:BJ)</f>
        <v>7</v>
      </c>
      <c r="S5">
        <f>SUM('Respostas ao formulário 1'!BK:BK)</f>
        <v>15</v>
      </c>
      <c r="T5">
        <f>SUM('Respostas ao formulário 1'!BL:BL)</f>
        <v>17</v>
      </c>
      <c r="U5">
        <f>SUM('Respostas ao formulário 1'!BM:BM)</f>
        <v>10</v>
      </c>
      <c r="V5">
        <f>SUM('Respostas ao formulário 1'!BN:BN)</f>
        <v>24</v>
      </c>
    </row>
    <row r="6" spans="1:22" x14ac:dyDescent="0.2">
      <c r="A6" s="5" t="s">
        <v>203</v>
      </c>
      <c r="B6">
        <v>39</v>
      </c>
      <c r="E6" s="9" t="s">
        <v>590</v>
      </c>
      <c r="F6" s="10">
        <v>62</v>
      </c>
      <c r="I6" s="9" t="s">
        <v>590</v>
      </c>
      <c r="J6" s="10">
        <v>56</v>
      </c>
      <c r="M6" s="1" t="s">
        <v>611</v>
      </c>
      <c r="N6">
        <f>O5</f>
        <v>41</v>
      </c>
    </row>
    <row r="7" spans="1:22" x14ac:dyDescent="0.2">
      <c r="A7" t="s">
        <v>557</v>
      </c>
      <c r="B7">
        <v>31</v>
      </c>
      <c r="K7" s="5" t="s">
        <v>643</v>
      </c>
      <c r="M7" s="1" t="s">
        <v>612</v>
      </c>
      <c r="N7">
        <f>P5</f>
        <v>30</v>
      </c>
    </row>
    <row r="8" spans="1:22" x14ac:dyDescent="0.2">
      <c r="A8" t="s">
        <v>552</v>
      </c>
      <c r="B8">
        <v>28</v>
      </c>
      <c r="M8" s="1" t="s">
        <v>613</v>
      </c>
      <c r="N8">
        <f>Q5</f>
        <v>40</v>
      </c>
    </row>
    <row r="9" spans="1:22" x14ac:dyDescent="0.2">
      <c r="A9" t="s">
        <v>563</v>
      </c>
      <c r="B9">
        <v>18</v>
      </c>
      <c r="M9" s="1" t="s">
        <v>614</v>
      </c>
      <c r="N9" s="13">
        <f>R5</f>
        <v>7</v>
      </c>
    </row>
    <row r="10" spans="1:22" x14ac:dyDescent="0.2">
      <c r="A10" t="s">
        <v>562</v>
      </c>
      <c r="B10">
        <v>13</v>
      </c>
      <c r="E10" s="8" t="s">
        <v>588</v>
      </c>
      <c r="F10" t="s">
        <v>606</v>
      </c>
      <c r="I10" s="1" t="s">
        <v>607</v>
      </c>
      <c r="J10">
        <f>SUM('Respostas ao formulário 1'!BB:BB)</f>
        <v>44</v>
      </c>
      <c r="M10" s="1" t="s">
        <v>615</v>
      </c>
      <c r="N10">
        <f>S5</f>
        <v>15</v>
      </c>
    </row>
    <row r="11" spans="1:22" x14ac:dyDescent="0.2">
      <c r="A11" t="s">
        <v>561</v>
      </c>
      <c r="B11">
        <v>8</v>
      </c>
      <c r="E11" s="9" t="s">
        <v>304</v>
      </c>
      <c r="F11" s="10">
        <v>59</v>
      </c>
      <c r="G11" s="12">
        <f>F11/F$13</f>
        <v>0.59</v>
      </c>
      <c r="I11" s="1" t="s">
        <v>608</v>
      </c>
      <c r="J11">
        <f>SUM('Respostas ao formulário 1'!BC:BC)</f>
        <v>42</v>
      </c>
      <c r="M11" s="1" t="s">
        <v>616</v>
      </c>
      <c r="N11">
        <f>T5</f>
        <v>17</v>
      </c>
    </row>
    <row r="12" spans="1:22" x14ac:dyDescent="0.2">
      <c r="A12" t="s">
        <v>33</v>
      </c>
      <c r="B12">
        <v>3</v>
      </c>
      <c r="E12" s="9" t="s">
        <v>144</v>
      </c>
      <c r="F12" s="10">
        <v>41</v>
      </c>
      <c r="G12" s="12">
        <f>F12/F$13</f>
        <v>0.41</v>
      </c>
      <c r="I12" s="1" t="s">
        <v>609</v>
      </c>
      <c r="J12">
        <f>SUM('Respostas ao formulário 1'!BD:BD)</f>
        <v>27</v>
      </c>
      <c r="M12" s="1" t="s">
        <v>617</v>
      </c>
      <c r="N12" s="13">
        <f>U5</f>
        <v>10</v>
      </c>
    </row>
    <row r="13" spans="1:22" x14ac:dyDescent="0.2">
      <c r="A13" t="s">
        <v>560</v>
      </c>
      <c r="B13">
        <v>3</v>
      </c>
      <c r="E13" s="9" t="s">
        <v>590</v>
      </c>
      <c r="F13" s="10">
        <v>100</v>
      </c>
      <c r="G13" s="12">
        <f>F13/F$6</f>
        <v>1.6129032258064515</v>
      </c>
      <c r="M13" s="1" t="s">
        <v>618</v>
      </c>
      <c r="N13">
        <f>V5</f>
        <v>24</v>
      </c>
      <c r="R13" s="8" t="s">
        <v>588</v>
      </c>
      <c r="S13" t="s">
        <v>622</v>
      </c>
    </row>
    <row r="14" spans="1:22" x14ac:dyDescent="0.2">
      <c r="A14" t="s">
        <v>564</v>
      </c>
      <c r="B14">
        <v>3</v>
      </c>
      <c r="E14" s="8" t="s">
        <v>594</v>
      </c>
      <c r="F14" t="s">
        <v>595</v>
      </c>
      <c r="R14" s="9" t="s">
        <v>355</v>
      </c>
      <c r="S14" s="10">
        <v>6</v>
      </c>
    </row>
    <row r="15" spans="1:22" x14ac:dyDescent="0.2">
      <c r="A15" s="5" t="s">
        <v>634</v>
      </c>
      <c r="B15">
        <v>3</v>
      </c>
      <c r="M15" s="8" t="s">
        <v>588</v>
      </c>
      <c r="N15" t="s">
        <v>620</v>
      </c>
      <c r="R15" s="9" t="s">
        <v>47</v>
      </c>
      <c r="S15" s="10">
        <v>30</v>
      </c>
    </row>
    <row r="16" spans="1:22" x14ac:dyDescent="0.2">
      <c r="A16" s="5" t="s">
        <v>635</v>
      </c>
      <c r="B16">
        <v>2</v>
      </c>
      <c r="E16" s="8" t="s">
        <v>588</v>
      </c>
      <c r="F16" t="s">
        <v>621</v>
      </c>
      <c r="M16" s="9">
        <v>0</v>
      </c>
      <c r="N16" s="10">
        <v>35</v>
      </c>
      <c r="R16" s="9" t="s">
        <v>29</v>
      </c>
      <c r="S16" s="10">
        <v>6</v>
      </c>
    </row>
    <row r="17" spans="1:20" x14ac:dyDescent="0.2">
      <c r="A17" s="5" t="s">
        <v>636</v>
      </c>
      <c r="B17">
        <v>2</v>
      </c>
      <c r="E17" s="9" t="s">
        <v>46</v>
      </c>
      <c r="F17" s="10">
        <v>10</v>
      </c>
      <c r="G17" s="12">
        <f>F17/F$20</f>
        <v>0.25641025641025639</v>
      </c>
      <c r="M17" s="9">
        <v>1</v>
      </c>
      <c r="N17" s="10">
        <v>12</v>
      </c>
      <c r="R17" s="9" t="s">
        <v>86</v>
      </c>
      <c r="S17" s="10">
        <v>11</v>
      </c>
    </row>
    <row r="18" spans="1:20" x14ac:dyDescent="0.2">
      <c r="A18" t="s">
        <v>570</v>
      </c>
      <c r="B18">
        <v>2</v>
      </c>
      <c r="E18" s="9" t="s">
        <v>28</v>
      </c>
      <c r="F18" s="10">
        <v>12</v>
      </c>
      <c r="G18" s="12">
        <f>F18/F$20</f>
        <v>0.30769230769230771</v>
      </c>
      <c r="M18" s="9">
        <v>2</v>
      </c>
      <c r="N18" s="10">
        <v>15</v>
      </c>
      <c r="R18" s="9" t="s">
        <v>252</v>
      </c>
      <c r="S18" s="10">
        <v>5</v>
      </c>
    </row>
    <row r="19" spans="1:20" x14ac:dyDescent="0.2">
      <c r="A19" t="s">
        <v>572</v>
      </c>
      <c r="B19">
        <v>2</v>
      </c>
      <c r="E19" s="9" t="s">
        <v>22</v>
      </c>
      <c r="F19" s="10">
        <v>17</v>
      </c>
      <c r="G19" s="12">
        <f>F19/F$20</f>
        <v>0.4358974358974359</v>
      </c>
      <c r="M19" s="9">
        <v>3</v>
      </c>
      <c r="N19" s="10">
        <v>16</v>
      </c>
      <c r="R19" s="9" t="s">
        <v>23</v>
      </c>
      <c r="S19" s="10">
        <v>39</v>
      </c>
    </row>
    <row r="20" spans="1:20" x14ac:dyDescent="0.2">
      <c r="A20" s="5" t="s">
        <v>637</v>
      </c>
      <c r="B20">
        <v>2</v>
      </c>
      <c r="E20" s="9" t="s">
        <v>590</v>
      </c>
      <c r="F20" s="10">
        <v>39</v>
      </c>
      <c r="G20" s="12">
        <f>F20/F$20</f>
        <v>1</v>
      </c>
      <c r="M20" s="9">
        <v>4</v>
      </c>
      <c r="N20" s="10">
        <v>6</v>
      </c>
      <c r="R20" s="9" t="s">
        <v>232</v>
      </c>
      <c r="S20" s="10">
        <v>3</v>
      </c>
    </row>
    <row r="21" spans="1:20" x14ac:dyDescent="0.2">
      <c r="A21" t="s">
        <v>567</v>
      </c>
      <c r="B21">
        <v>1</v>
      </c>
      <c r="M21" s="9">
        <v>5</v>
      </c>
      <c r="N21" s="10">
        <v>8</v>
      </c>
      <c r="R21" s="9" t="s">
        <v>590</v>
      </c>
      <c r="S21" s="10">
        <v>100</v>
      </c>
    </row>
    <row r="22" spans="1:20" x14ac:dyDescent="0.2">
      <c r="A22" t="s">
        <v>568</v>
      </c>
      <c r="B22">
        <v>1</v>
      </c>
      <c r="M22" s="9">
        <v>6</v>
      </c>
      <c r="N22" s="10">
        <v>2</v>
      </c>
    </row>
    <row r="23" spans="1:20" x14ac:dyDescent="0.2">
      <c r="A23" t="s">
        <v>569</v>
      </c>
      <c r="B23">
        <v>1</v>
      </c>
      <c r="M23" s="9">
        <v>7</v>
      </c>
      <c r="N23" s="10">
        <v>6</v>
      </c>
    </row>
    <row r="24" spans="1:20" x14ac:dyDescent="0.2">
      <c r="A24" t="s">
        <v>571</v>
      </c>
      <c r="B24">
        <v>1</v>
      </c>
      <c r="M24" s="9" t="s">
        <v>589</v>
      </c>
      <c r="N24" s="10"/>
      <c r="R24" s="9" t="s">
        <v>355</v>
      </c>
      <c r="S24" s="11">
        <v>0.06</v>
      </c>
      <c r="T24">
        <f>S24/100</f>
        <v>5.9999999999999995E-4</v>
      </c>
    </row>
    <row r="25" spans="1:20" x14ac:dyDescent="0.2">
      <c r="A25" t="s">
        <v>573</v>
      </c>
      <c r="B25">
        <v>1</v>
      </c>
      <c r="F25" s="9" t="s">
        <v>304</v>
      </c>
      <c r="G25" s="11">
        <v>0.59</v>
      </c>
      <c r="H25" s="5" t="s">
        <v>179</v>
      </c>
      <c r="M25" s="9" t="s">
        <v>590</v>
      </c>
      <c r="N25" s="10">
        <v>100</v>
      </c>
      <c r="R25" s="9" t="s">
        <v>47</v>
      </c>
      <c r="S25" s="11">
        <v>0.3</v>
      </c>
      <c r="T25">
        <f t="shared" ref="T25:T30" si="0">S25/100</f>
        <v>3.0000000000000001E-3</v>
      </c>
    </row>
    <row r="26" spans="1:20" x14ac:dyDescent="0.2">
      <c r="A26" s="5" t="s">
        <v>638</v>
      </c>
      <c r="B26">
        <v>1</v>
      </c>
      <c r="F26" s="9" t="s">
        <v>144</v>
      </c>
      <c r="G26" s="11">
        <v>0.41</v>
      </c>
      <c r="H26" s="5" t="s">
        <v>641</v>
      </c>
      <c r="I26" s="15">
        <v>0.4032</v>
      </c>
      <c r="R26" s="9" t="s">
        <v>29</v>
      </c>
      <c r="S26" s="11">
        <v>0.06</v>
      </c>
      <c r="T26">
        <f t="shared" si="0"/>
        <v>5.9999999999999995E-4</v>
      </c>
    </row>
    <row r="27" spans="1:20" x14ac:dyDescent="0.2">
      <c r="A27" t="s">
        <v>577</v>
      </c>
      <c r="B27">
        <v>1</v>
      </c>
      <c r="H27" s="5" t="s">
        <v>642</v>
      </c>
      <c r="I27" s="15">
        <v>0.5968</v>
      </c>
      <c r="R27" s="9" t="s">
        <v>86</v>
      </c>
      <c r="S27" s="11">
        <v>0.11</v>
      </c>
      <c r="T27">
        <f t="shared" si="0"/>
        <v>1.1000000000000001E-3</v>
      </c>
    </row>
    <row r="28" spans="1:20" x14ac:dyDescent="0.2">
      <c r="A28" t="s">
        <v>578</v>
      </c>
      <c r="B28">
        <v>1</v>
      </c>
      <c r="R28" s="9" t="s">
        <v>252</v>
      </c>
      <c r="S28" s="11">
        <v>0.05</v>
      </c>
      <c r="T28">
        <f t="shared" si="0"/>
        <v>5.0000000000000001E-4</v>
      </c>
    </row>
    <row r="29" spans="1:20" x14ac:dyDescent="0.2">
      <c r="A29" t="s">
        <v>579</v>
      </c>
      <c r="B29">
        <v>1</v>
      </c>
      <c r="H29" s="5" t="s">
        <v>640</v>
      </c>
      <c r="R29" s="9" t="s">
        <v>23</v>
      </c>
      <c r="S29" s="11">
        <v>0.39</v>
      </c>
      <c r="T29">
        <f t="shared" si="0"/>
        <v>3.9000000000000003E-3</v>
      </c>
    </row>
    <row r="30" spans="1:20" x14ac:dyDescent="0.2">
      <c r="A30" t="s">
        <v>580</v>
      </c>
      <c r="B30">
        <v>1</v>
      </c>
      <c r="H30" t="s">
        <v>144</v>
      </c>
      <c r="I30" s="12">
        <v>0.3</v>
      </c>
      <c r="R30" s="9" t="s">
        <v>232</v>
      </c>
      <c r="S30" s="11">
        <v>0.03</v>
      </c>
      <c r="T30">
        <f t="shared" si="0"/>
        <v>2.9999999999999997E-4</v>
      </c>
    </row>
    <row r="31" spans="1:20" x14ac:dyDescent="0.2">
      <c r="A31" t="s">
        <v>581</v>
      </c>
      <c r="B31">
        <v>1</v>
      </c>
      <c r="H31" t="s">
        <v>304</v>
      </c>
      <c r="I31" s="12">
        <v>0.7</v>
      </c>
    </row>
    <row r="32" spans="1:20" x14ac:dyDescent="0.2">
      <c r="A32" s="5" t="s">
        <v>639</v>
      </c>
      <c r="B32">
        <v>1</v>
      </c>
    </row>
    <row r="33" spans="1:19" x14ac:dyDescent="0.2">
      <c r="A33" t="s">
        <v>583</v>
      </c>
      <c r="B33">
        <v>1</v>
      </c>
    </row>
    <row r="36" spans="1:19" x14ac:dyDescent="0.2">
      <c r="R36" t="s">
        <v>610</v>
      </c>
      <c r="S36">
        <v>58</v>
      </c>
    </row>
    <row r="37" spans="1:19" x14ac:dyDescent="0.2">
      <c r="R37" t="s">
        <v>611</v>
      </c>
      <c r="S37">
        <v>41</v>
      </c>
    </row>
    <row r="38" spans="1:19" x14ac:dyDescent="0.2">
      <c r="R38" t="s">
        <v>612</v>
      </c>
      <c r="S38">
        <v>30</v>
      </c>
    </row>
    <row r="39" spans="1:19" x14ac:dyDescent="0.2">
      <c r="R39" t="s">
        <v>613</v>
      </c>
      <c r="S39">
        <v>40</v>
      </c>
    </row>
    <row r="40" spans="1:19" x14ac:dyDescent="0.2">
      <c r="R40" t="s">
        <v>614</v>
      </c>
      <c r="S40">
        <v>7</v>
      </c>
    </row>
    <row r="41" spans="1:19" x14ac:dyDescent="0.2">
      <c r="R41" t="s">
        <v>615</v>
      </c>
      <c r="S41">
        <v>15</v>
      </c>
    </row>
    <row r="42" spans="1:19" x14ac:dyDescent="0.2">
      <c r="R42" t="s">
        <v>616</v>
      </c>
      <c r="S42">
        <v>17</v>
      </c>
    </row>
    <row r="43" spans="1:19" x14ac:dyDescent="0.2">
      <c r="R43" t="s">
        <v>617</v>
      </c>
      <c r="S43">
        <v>10</v>
      </c>
    </row>
    <row r="44" spans="1:19" x14ac:dyDescent="0.2">
      <c r="R44" t="s">
        <v>618</v>
      </c>
      <c r="S44">
        <v>24</v>
      </c>
    </row>
    <row r="51" spans="6:30" x14ac:dyDescent="0.2">
      <c r="H51" s="5" t="s">
        <v>641</v>
      </c>
      <c r="I51" s="11">
        <v>0.39285714285714285</v>
      </c>
    </row>
    <row r="52" spans="6:30" x14ac:dyDescent="0.2">
      <c r="H52" s="5" t="s">
        <v>641</v>
      </c>
      <c r="I52" s="11">
        <v>0.39285714285714285</v>
      </c>
      <c r="AC52" s="5" t="s">
        <v>648</v>
      </c>
      <c r="AD52" s="5" t="s">
        <v>649</v>
      </c>
    </row>
    <row r="53" spans="6:30" x14ac:dyDescent="0.2">
      <c r="H53" s="5" t="s">
        <v>642</v>
      </c>
      <c r="I53" s="11">
        <v>0.6071428571428571</v>
      </c>
      <c r="AC53" s="9">
        <v>0</v>
      </c>
      <c r="AD53" s="10">
        <v>35</v>
      </c>
    </row>
    <row r="54" spans="6:30" x14ac:dyDescent="0.2">
      <c r="AC54" s="9">
        <v>1</v>
      </c>
      <c r="AD54" s="10">
        <v>12</v>
      </c>
    </row>
    <row r="55" spans="6:30" x14ac:dyDescent="0.2">
      <c r="AC55" s="9">
        <v>2</v>
      </c>
      <c r="AD55" s="10">
        <v>15</v>
      </c>
    </row>
    <row r="56" spans="6:30" x14ac:dyDescent="0.2">
      <c r="AC56" s="9">
        <v>3</v>
      </c>
      <c r="AD56" s="10">
        <v>16</v>
      </c>
    </row>
    <row r="57" spans="6:30" x14ac:dyDescent="0.2">
      <c r="AC57" s="9">
        <v>4</v>
      </c>
      <c r="AD57" s="10">
        <v>6</v>
      </c>
    </row>
    <row r="58" spans="6:30" x14ac:dyDescent="0.2">
      <c r="AC58" s="9">
        <v>5</v>
      </c>
      <c r="AD58" s="10">
        <v>8</v>
      </c>
    </row>
    <row r="59" spans="6:30" x14ac:dyDescent="0.2">
      <c r="AC59" s="9">
        <v>6</v>
      </c>
      <c r="AD59" s="10">
        <v>2</v>
      </c>
    </row>
    <row r="60" spans="6:30" x14ac:dyDescent="0.2">
      <c r="F60" t="s">
        <v>46</v>
      </c>
      <c r="G60" s="17">
        <v>0.25641025641025639</v>
      </c>
      <c r="AC60" s="9">
        <v>7</v>
      </c>
      <c r="AD60" s="10">
        <v>6</v>
      </c>
    </row>
    <row r="61" spans="6:30" x14ac:dyDescent="0.2">
      <c r="F61" t="s">
        <v>28</v>
      </c>
      <c r="G61" s="17">
        <v>0.30769230769230771</v>
      </c>
    </row>
    <row r="62" spans="6:30" x14ac:dyDescent="0.2">
      <c r="F62" t="s">
        <v>22</v>
      </c>
      <c r="G62" s="17">
        <v>0.4358974358974359</v>
      </c>
    </row>
    <row r="72" spans="6:8" x14ac:dyDescent="0.2">
      <c r="F72" t="s">
        <v>46</v>
      </c>
      <c r="G72" s="17">
        <v>0.2</v>
      </c>
      <c r="H72">
        <f>G72/100</f>
        <v>2E-3</v>
      </c>
    </row>
    <row r="73" spans="6:8" x14ac:dyDescent="0.2">
      <c r="F73" t="s">
        <v>28</v>
      </c>
      <c r="G73" s="17">
        <v>0.46</v>
      </c>
      <c r="H73">
        <f t="shared" ref="H73:H75" si="1">G73/100</f>
        <v>4.5999999999999999E-3</v>
      </c>
    </row>
    <row r="74" spans="6:8" x14ac:dyDescent="0.2">
      <c r="F74" t="s">
        <v>22</v>
      </c>
      <c r="G74" s="17">
        <v>0.28000000000000003</v>
      </c>
      <c r="H74">
        <f t="shared" si="1"/>
        <v>2.8000000000000004E-3</v>
      </c>
    </row>
    <row r="75" spans="6:8" x14ac:dyDescent="0.2">
      <c r="F75" s="5" t="s">
        <v>650</v>
      </c>
      <c r="G75" s="17">
        <v>0.06</v>
      </c>
      <c r="H75">
        <f t="shared" si="1"/>
        <v>5.9999999999999995E-4</v>
      </c>
    </row>
    <row r="106" spans="6:6" x14ac:dyDescent="0.2">
      <c r="F106" s="5" t="s">
        <v>651</v>
      </c>
    </row>
  </sheetData>
  <autoFilter ref="A1:B1">
    <sortState ref="A2:B33">
      <sortCondition descending="1" ref="B1"/>
    </sortState>
  </autoFilter>
  <pageMargins left="0.7" right="0.7" top="0.75" bottom="0.75" header="0.3" footer="0.3"/>
  <pageSetup paperSize="9" orientation="portrait" horizontalDpi="360" verticalDpi="360"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4"/>
  <sheetViews>
    <sheetView topLeftCell="U1" workbookViewId="0">
      <selection activeCell="AJ46" sqref="AJ46"/>
    </sheetView>
  </sheetViews>
  <sheetFormatPr defaultRowHeight="12.75" x14ac:dyDescent="0.2"/>
  <cols>
    <col min="1" max="1" width="37.140625" bestFit="1" customWidth="1"/>
    <col min="2" max="2" width="17" bestFit="1" customWidth="1"/>
    <col min="9" max="9" width="48" bestFit="1" customWidth="1"/>
    <col min="10" max="10" width="14.140625" bestFit="1" customWidth="1"/>
    <col min="12" max="12" width="15.85546875" bestFit="1" customWidth="1"/>
    <col min="13" max="13" width="26.140625" bestFit="1" customWidth="1"/>
    <col min="16" max="16" width="32.5703125" bestFit="1" customWidth="1"/>
    <col min="17" max="17" width="22.85546875" bestFit="1" customWidth="1"/>
    <col min="19" max="19" width="33.140625" bestFit="1" customWidth="1"/>
    <col min="20" max="20" width="25.5703125" bestFit="1" customWidth="1"/>
    <col min="22" max="22" width="24.28515625" bestFit="1" customWidth="1"/>
    <col min="23" max="23" width="14.7109375" customWidth="1"/>
    <col min="27" max="27" width="24.28515625" bestFit="1" customWidth="1"/>
  </cols>
  <sheetData>
    <row r="1" spans="1:28" x14ac:dyDescent="0.2">
      <c r="A1" s="8" t="s">
        <v>588</v>
      </c>
      <c r="B1" t="s">
        <v>591</v>
      </c>
    </row>
    <row r="2" spans="1:28" x14ac:dyDescent="0.2">
      <c r="A2" s="9" t="s">
        <v>539</v>
      </c>
      <c r="B2" s="10">
        <v>1</v>
      </c>
      <c r="E2" s="9" t="s">
        <v>24</v>
      </c>
      <c r="F2" s="10">
        <v>33</v>
      </c>
      <c r="I2" s="8" t="s">
        <v>588</v>
      </c>
      <c r="J2" t="s">
        <v>593</v>
      </c>
      <c r="L2" s="8" t="s">
        <v>588</v>
      </c>
      <c r="M2" t="s">
        <v>596</v>
      </c>
      <c r="P2" s="8" t="s">
        <v>588</v>
      </c>
      <c r="Q2" t="s">
        <v>598</v>
      </c>
      <c r="S2" s="8" t="s">
        <v>588</v>
      </c>
      <c r="T2" t="s">
        <v>600</v>
      </c>
      <c r="V2" s="8" t="s">
        <v>588</v>
      </c>
      <c r="W2" t="s">
        <v>601</v>
      </c>
    </row>
    <row r="3" spans="1:28" x14ac:dyDescent="0.2">
      <c r="A3" s="9" t="s">
        <v>221</v>
      </c>
      <c r="B3" s="10">
        <v>1</v>
      </c>
      <c r="E3" s="9" t="s">
        <v>485</v>
      </c>
      <c r="F3" s="10">
        <v>7</v>
      </c>
      <c r="I3" s="9" t="s">
        <v>93</v>
      </c>
      <c r="J3" s="10">
        <v>59</v>
      </c>
      <c r="L3" s="9"/>
      <c r="M3" s="10">
        <v>61</v>
      </c>
      <c r="N3" s="11">
        <f>M3/M6</f>
        <v>0.61</v>
      </c>
      <c r="P3" s="9" t="s">
        <v>541</v>
      </c>
      <c r="Q3" s="10">
        <v>3</v>
      </c>
      <c r="S3" s="9" t="s">
        <v>448</v>
      </c>
      <c r="T3" s="10">
        <v>1</v>
      </c>
      <c r="V3" s="9" t="s">
        <v>115</v>
      </c>
      <c r="W3" s="10">
        <v>13</v>
      </c>
      <c r="X3">
        <f>W3/W$8</f>
        <v>0.16666666666666666</v>
      </c>
    </row>
    <row r="4" spans="1:28" x14ac:dyDescent="0.2">
      <c r="A4" s="9" t="s">
        <v>356</v>
      </c>
      <c r="B4" s="10">
        <v>1</v>
      </c>
      <c r="E4" s="9" t="s">
        <v>195</v>
      </c>
      <c r="F4" s="10">
        <v>7</v>
      </c>
      <c r="I4" s="9" t="s">
        <v>159</v>
      </c>
      <c r="J4" s="10">
        <v>1</v>
      </c>
      <c r="L4" s="9" t="s">
        <v>595</v>
      </c>
      <c r="M4" s="10">
        <v>39</v>
      </c>
      <c r="N4" s="11">
        <f>M4/M6</f>
        <v>0.39</v>
      </c>
      <c r="P4" s="9" t="s">
        <v>134</v>
      </c>
      <c r="Q4" s="10">
        <v>1</v>
      </c>
      <c r="S4" s="9" t="s">
        <v>382</v>
      </c>
      <c r="T4" s="10">
        <v>1</v>
      </c>
      <c r="V4" s="9" t="s">
        <v>100</v>
      </c>
      <c r="W4" s="10">
        <v>9</v>
      </c>
      <c r="X4">
        <f>W4/W$8</f>
        <v>0.11538461538461539</v>
      </c>
      <c r="AA4" s="16" t="s">
        <v>631</v>
      </c>
      <c r="AB4" s="16"/>
    </row>
    <row r="5" spans="1:28" x14ac:dyDescent="0.2">
      <c r="A5" s="9" t="s">
        <v>535</v>
      </c>
      <c r="B5" s="10">
        <v>1</v>
      </c>
      <c r="E5" s="9" t="s">
        <v>530</v>
      </c>
      <c r="F5" s="10">
        <v>4</v>
      </c>
      <c r="I5" s="9" t="s">
        <v>461</v>
      </c>
      <c r="J5" s="10">
        <v>1</v>
      </c>
      <c r="L5" s="9" t="s">
        <v>589</v>
      </c>
      <c r="M5" s="10"/>
      <c r="P5" s="9" t="s">
        <v>543</v>
      </c>
      <c r="Q5" s="10">
        <v>6</v>
      </c>
      <c r="S5" s="9" t="s">
        <v>555</v>
      </c>
      <c r="T5" s="10">
        <v>1</v>
      </c>
      <c r="V5" s="9" t="s">
        <v>49</v>
      </c>
      <c r="W5" s="10">
        <v>14</v>
      </c>
      <c r="X5">
        <f>W5/W$8</f>
        <v>0.17948717948717949</v>
      </c>
      <c r="AA5" s="9" t="s">
        <v>115</v>
      </c>
      <c r="AB5" s="11">
        <v>0.16666666666666666</v>
      </c>
    </row>
    <row r="6" spans="1:28" x14ac:dyDescent="0.2">
      <c r="A6" s="9" t="s">
        <v>364</v>
      </c>
      <c r="B6" s="10">
        <v>1</v>
      </c>
      <c r="E6" s="9" t="s">
        <v>533</v>
      </c>
      <c r="F6" s="10">
        <v>3</v>
      </c>
      <c r="I6" s="9" t="s">
        <v>147</v>
      </c>
      <c r="J6" s="10">
        <v>6</v>
      </c>
      <c r="L6" s="9" t="s">
        <v>590</v>
      </c>
      <c r="M6" s="10">
        <v>100</v>
      </c>
      <c r="P6" s="9" t="s">
        <v>107</v>
      </c>
      <c r="Q6" s="10">
        <v>4</v>
      </c>
      <c r="S6" s="9" t="s">
        <v>556</v>
      </c>
      <c r="T6" s="10">
        <v>1</v>
      </c>
      <c r="V6" s="9" t="s">
        <v>15</v>
      </c>
      <c r="W6" s="10">
        <v>42</v>
      </c>
      <c r="X6">
        <f>W6/W$8</f>
        <v>0.53846153846153844</v>
      </c>
      <c r="AA6" s="9" t="s">
        <v>100</v>
      </c>
      <c r="AB6" s="11">
        <v>0.11538461538461539</v>
      </c>
    </row>
    <row r="7" spans="1:28" x14ac:dyDescent="0.2">
      <c r="A7" s="9" t="s">
        <v>125</v>
      </c>
      <c r="B7" s="10">
        <v>1</v>
      </c>
      <c r="E7" s="9" t="s">
        <v>534</v>
      </c>
      <c r="F7" s="10">
        <v>2</v>
      </c>
      <c r="I7" s="9" t="s">
        <v>528</v>
      </c>
      <c r="J7" s="10">
        <v>1</v>
      </c>
      <c r="P7" s="9" t="s">
        <v>551</v>
      </c>
      <c r="Q7" s="10">
        <v>1</v>
      </c>
      <c r="S7" s="9" t="s">
        <v>540</v>
      </c>
      <c r="T7" s="10">
        <v>7</v>
      </c>
      <c r="V7" s="9" t="s">
        <v>589</v>
      </c>
      <c r="W7" s="10"/>
      <c r="AA7" s="9" t="s">
        <v>49</v>
      </c>
      <c r="AB7" s="11">
        <v>0.17948717948717949</v>
      </c>
    </row>
    <row r="8" spans="1:28" x14ac:dyDescent="0.2">
      <c r="A8" s="9" t="s">
        <v>485</v>
      </c>
      <c r="B8" s="10">
        <v>7</v>
      </c>
      <c r="E8" s="9" t="s">
        <v>405</v>
      </c>
      <c r="F8" s="10">
        <v>2</v>
      </c>
      <c r="I8" s="9" t="s">
        <v>527</v>
      </c>
      <c r="J8" s="10">
        <v>14</v>
      </c>
      <c r="P8" s="9" t="s">
        <v>550</v>
      </c>
      <c r="Q8" s="10">
        <v>1</v>
      </c>
      <c r="S8" s="9" t="s">
        <v>554</v>
      </c>
      <c r="T8" s="10">
        <v>1</v>
      </c>
      <c r="V8" s="9" t="s">
        <v>590</v>
      </c>
      <c r="W8" s="10">
        <v>78</v>
      </c>
      <c r="AA8" s="9" t="s">
        <v>15</v>
      </c>
      <c r="AB8" s="11">
        <v>0.53846153846153844</v>
      </c>
    </row>
    <row r="9" spans="1:28" x14ac:dyDescent="0.2">
      <c r="A9" s="9" t="s">
        <v>530</v>
      </c>
      <c r="B9" s="10">
        <v>4</v>
      </c>
      <c r="E9" s="9" t="s">
        <v>253</v>
      </c>
      <c r="F9" s="10">
        <v>2</v>
      </c>
      <c r="I9" s="9" t="s">
        <v>499</v>
      </c>
      <c r="J9" s="10">
        <v>1</v>
      </c>
      <c r="P9" s="9" t="s">
        <v>542</v>
      </c>
      <c r="Q9" s="10">
        <v>1</v>
      </c>
      <c r="S9" s="9" t="s">
        <v>545</v>
      </c>
      <c r="T9" s="10">
        <v>3</v>
      </c>
    </row>
    <row r="10" spans="1:28" x14ac:dyDescent="0.2">
      <c r="A10" s="9" t="s">
        <v>24</v>
      </c>
      <c r="B10" s="10">
        <v>33</v>
      </c>
      <c r="E10" s="9" t="s">
        <v>165</v>
      </c>
      <c r="F10" s="10">
        <v>2</v>
      </c>
      <c r="I10" s="9" t="s">
        <v>326</v>
      </c>
      <c r="J10" s="10">
        <v>1</v>
      </c>
      <c r="P10" s="9" t="s">
        <v>547</v>
      </c>
      <c r="Q10" s="10">
        <v>1</v>
      </c>
      <c r="S10" s="9" t="s">
        <v>553</v>
      </c>
      <c r="T10" s="10">
        <v>1</v>
      </c>
    </row>
    <row r="11" spans="1:28" x14ac:dyDescent="0.2">
      <c r="A11" s="9" t="s">
        <v>435</v>
      </c>
      <c r="B11" s="10">
        <v>1</v>
      </c>
      <c r="E11" s="9" t="s">
        <v>531</v>
      </c>
      <c r="F11" s="10">
        <v>2</v>
      </c>
      <c r="I11" s="9" t="s">
        <v>517</v>
      </c>
      <c r="J11" s="10">
        <v>1</v>
      </c>
      <c r="P11" s="9" t="s">
        <v>148</v>
      </c>
      <c r="Q11" s="10">
        <v>1</v>
      </c>
      <c r="S11" s="9" t="s">
        <v>589</v>
      </c>
      <c r="T11" s="10"/>
    </row>
    <row r="12" spans="1:28" x14ac:dyDescent="0.2">
      <c r="A12" s="9" t="s">
        <v>153</v>
      </c>
      <c r="B12" s="10">
        <v>1</v>
      </c>
      <c r="E12" s="9" t="s">
        <v>539</v>
      </c>
      <c r="F12" s="10">
        <v>1</v>
      </c>
      <c r="I12" s="9" t="s">
        <v>440</v>
      </c>
      <c r="J12" s="10">
        <v>1</v>
      </c>
      <c r="P12" s="9" t="s">
        <v>243</v>
      </c>
      <c r="Q12" s="10">
        <v>1</v>
      </c>
      <c r="S12" s="9" t="s">
        <v>590</v>
      </c>
      <c r="T12" s="10">
        <v>16</v>
      </c>
    </row>
    <row r="13" spans="1:28" x14ac:dyDescent="0.2">
      <c r="A13" s="9" t="s">
        <v>532</v>
      </c>
      <c r="B13" s="10">
        <v>1</v>
      </c>
      <c r="E13" s="9" t="s">
        <v>221</v>
      </c>
      <c r="F13" s="10">
        <v>1</v>
      </c>
      <c r="I13" s="9" t="s">
        <v>526</v>
      </c>
      <c r="J13" s="10">
        <v>6</v>
      </c>
      <c r="P13" s="9" t="s">
        <v>548</v>
      </c>
      <c r="Q13" s="10">
        <v>1</v>
      </c>
    </row>
    <row r="14" spans="1:28" x14ac:dyDescent="0.2">
      <c r="A14" s="9" t="s">
        <v>213</v>
      </c>
      <c r="B14" s="10">
        <v>1</v>
      </c>
      <c r="E14" s="9" t="s">
        <v>356</v>
      </c>
      <c r="F14" s="10">
        <v>1</v>
      </c>
      <c r="I14" s="9" t="s">
        <v>183</v>
      </c>
      <c r="J14" s="10">
        <v>3</v>
      </c>
      <c r="P14" s="9" t="s">
        <v>544</v>
      </c>
      <c r="Q14" s="10">
        <v>2</v>
      </c>
    </row>
    <row r="15" spans="1:28" x14ac:dyDescent="0.2">
      <c r="A15" s="9" t="s">
        <v>533</v>
      </c>
      <c r="B15" s="10">
        <v>3</v>
      </c>
      <c r="E15" s="9" t="s">
        <v>535</v>
      </c>
      <c r="F15" s="10">
        <v>1</v>
      </c>
      <c r="I15" s="9" t="s">
        <v>166</v>
      </c>
      <c r="J15" s="10">
        <v>4</v>
      </c>
      <c r="P15" s="9" t="s">
        <v>540</v>
      </c>
      <c r="Q15" s="10">
        <v>32</v>
      </c>
    </row>
    <row r="16" spans="1:28" x14ac:dyDescent="0.2">
      <c r="A16" s="9" t="s">
        <v>133</v>
      </c>
      <c r="B16" s="10">
        <v>1</v>
      </c>
      <c r="E16" s="9" t="s">
        <v>364</v>
      </c>
      <c r="F16" s="10">
        <v>1</v>
      </c>
      <c r="I16" s="9" t="s">
        <v>432</v>
      </c>
      <c r="J16" s="10">
        <v>1</v>
      </c>
      <c r="P16" s="9" t="s">
        <v>546</v>
      </c>
      <c r="Q16" s="10">
        <v>1</v>
      </c>
    </row>
    <row r="17" spans="1:22" x14ac:dyDescent="0.2">
      <c r="A17" s="9" t="s">
        <v>486</v>
      </c>
      <c r="B17" s="10">
        <v>1</v>
      </c>
      <c r="E17" s="9" t="s">
        <v>125</v>
      </c>
      <c r="F17" s="10">
        <v>1</v>
      </c>
      <c r="I17" s="9" t="s">
        <v>589</v>
      </c>
      <c r="J17" s="10"/>
      <c r="P17" s="9" t="s">
        <v>378</v>
      </c>
      <c r="Q17" s="10">
        <v>1</v>
      </c>
    </row>
    <row r="18" spans="1:22" x14ac:dyDescent="0.2">
      <c r="A18" s="9" t="s">
        <v>534</v>
      </c>
      <c r="B18" s="10">
        <v>2</v>
      </c>
      <c r="E18" s="9" t="s">
        <v>435</v>
      </c>
      <c r="F18" s="10">
        <v>1</v>
      </c>
      <c r="I18" s="9" t="s">
        <v>590</v>
      </c>
      <c r="J18" s="10">
        <v>100</v>
      </c>
      <c r="P18" s="9" t="s">
        <v>545</v>
      </c>
      <c r="Q18" s="10">
        <v>4</v>
      </c>
    </row>
    <row r="19" spans="1:22" x14ac:dyDescent="0.2">
      <c r="A19" s="9" t="s">
        <v>516</v>
      </c>
      <c r="B19" s="10">
        <v>1</v>
      </c>
      <c r="E19" s="9" t="s">
        <v>153</v>
      </c>
      <c r="F19" s="10">
        <v>1</v>
      </c>
      <c r="P19" s="9" t="s">
        <v>549</v>
      </c>
      <c r="Q19" s="10">
        <v>1</v>
      </c>
    </row>
    <row r="20" spans="1:22" x14ac:dyDescent="0.2">
      <c r="A20" s="9" t="s">
        <v>538</v>
      </c>
      <c r="B20" s="10">
        <v>1</v>
      </c>
      <c r="E20" s="9" t="s">
        <v>532</v>
      </c>
      <c r="F20" s="10">
        <v>1</v>
      </c>
      <c r="P20" s="9" t="s">
        <v>589</v>
      </c>
      <c r="Q20" s="10"/>
    </row>
    <row r="21" spans="1:22" x14ac:dyDescent="0.2">
      <c r="A21" s="9" t="s">
        <v>200</v>
      </c>
      <c r="B21" s="10">
        <v>1</v>
      </c>
      <c r="E21" s="9" t="s">
        <v>213</v>
      </c>
      <c r="F21" s="10">
        <v>1</v>
      </c>
      <c r="P21" s="9" t="s">
        <v>590</v>
      </c>
      <c r="Q21" s="10">
        <v>62</v>
      </c>
    </row>
    <row r="22" spans="1:22" x14ac:dyDescent="0.2">
      <c r="A22" s="9" t="s">
        <v>388</v>
      </c>
      <c r="B22" s="10">
        <v>1</v>
      </c>
      <c r="E22" s="9" t="s">
        <v>133</v>
      </c>
      <c r="F22" s="10">
        <v>1</v>
      </c>
      <c r="I22" s="14" t="s">
        <v>25</v>
      </c>
      <c r="J22" s="11">
        <v>0.59</v>
      </c>
      <c r="K22">
        <f>J22/100</f>
        <v>5.8999999999999999E-3</v>
      </c>
    </row>
    <row r="23" spans="1:22" x14ac:dyDescent="0.2">
      <c r="A23" s="9" t="s">
        <v>405</v>
      </c>
      <c r="B23" s="10">
        <v>2</v>
      </c>
      <c r="E23" s="9" t="s">
        <v>486</v>
      </c>
      <c r="F23" s="10">
        <v>1</v>
      </c>
      <c r="I23" s="9" t="s">
        <v>159</v>
      </c>
      <c r="J23" s="11">
        <v>0.01</v>
      </c>
      <c r="K23">
        <f t="shared" ref="K23:K35" si="0">J23/100</f>
        <v>1E-4</v>
      </c>
      <c r="T23" s="5" t="s">
        <v>630</v>
      </c>
    </row>
    <row r="24" spans="1:22" x14ac:dyDescent="0.2">
      <c r="A24" s="9" t="s">
        <v>253</v>
      </c>
      <c r="B24" s="10">
        <v>2</v>
      </c>
      <c r="E24" s="9" t="s">
        <v>516</v>
      </c>
      <c r="F24" s="10">
        <v>1</v>
      </c>
      <c r="I24" s="9" t="s">
        <v>461</v>
      </c>
      <c r="J24" s="11">
        <v>0.01</v>
      </c>
      <c r="K24">
        <f t="shared" si="0"/>
        <v>1E-4</v>
      </c>
      <c r="T24" s="9" t="s">
        <v>541</v>
      </c>
      <c r="U24" s="11">
        <v>0.03</v>
      </c>
      <c r="V24">
        <f>U24/100</f>
        <v>2.9999999999999997E-4</v>
      </c>
    </row>
    <row r="25" spans="1:22" x14ac:dyDescent="0.2">
      <c r="A25" s="9" t="s">
        <v>498</v>
      </c>
      <c r="B25" s="10">
        <v>1</v>
      </c>
      <c r="E25" s="9" t="s">
        <v>538</v>
      </c>
      <c r="F25" s="10">
        <v>1</v>
      </c>
      <c r="I25" s="14" t="s">
        <v>626</v>
      </c>
      <c r="J25" s="11">
        <v>0.06</v>
      </c>
      <c r="K25">
        <f t="shared" si="0"/>
        <v>5.9999999999999995E-4</v>
      </c>
      <c r="T25" s="9" t="s">
        <v>134</v>
      </c>
      <c r="U25" s="11">
        <v>0.01</v>
      </c>
      <c r="V25">
        <f t="shared" ref="V25:V41" si="1">U25/100</f>
        <v>1E-4</v>
      </c>
    </row>
    <row r="26" spans="1:22" x14ac:dyDescent="0.2">
      <c r="A26" s="9" t="s">
        <v>158</v>
      </c>
      <c r="B26" s="10">
        <v>1</v>
      </c>
      <c r="E26" s="9" t="s">
        <v>200</v>
      </c>
      <c r="F26" s="10">
        <v>1</v>
      </c>
      <c r="I26" s="14" t="s">
        <v>625</v>
      </c>
      <c r="J26" s="11">
        <v>0.01</v>
      </c>
      <c r="K26">
        <f t="shared" si="0"/>
        <v>1E-4</v>
      </c>
      <c r="T26" s="14" t="s">
        <v>627</v>
      </c>
      <c r="U26" s="11">
        <v>0.06</v>
      </c>
      <c r="V26">
        <f t="shared" si="1"/>
        <v>5.9999999999999995E-4</v>
      </c>
    </row>
    <row r="27" spans="1:22" x14ac:dyDescent="0.2">
      <c r="A27" s="9" t="s">
        <v>325</v>
      </c>
      <c r="B27" s="10">
        <v>1</v>
      </c>
      <c r="E27" s="9" t="s">
        <v>388</v>
      </c>
      <c r="F27" s="10">
        <v>1</v>
      </c>
      <c r="I27" s="14" t="s">
        <v>624</v>
      </c>
      <c r="J27" s="11">
        <v>0.14000000000000001</v>
      </c>
      <c r="K27">
        <f t="shared" si="0"/>
        <v>1.4000000000000002E-3</v>
      </c>
      <c r="T27" s="9" t="s">
        <v>107</v>
      </c>
      <c r="U27" s="11">
        <v>0.04</v>
      </c>
      <c r="V27">
        <f t="shared" si="1"/>
        <v>4.0000000000000002E-4</v>
      </c>
    </row>
    <row r="28" spans="1:22" x14ac:dyDescent="0.2">
      <c r="A28" s="9" t="s">
        <v>295</v>
      </c>
      <c r="B28" s="10">
        <v>1</v>
      </c>
      <c r="E28" s="9" t="s">
        <v>498</v>
      </c>
      <c r="F28" s="10">
        <v>1</v>
      </c>
      <c r="I28" s="9" t="s">
        <v>499</v>
      </c>
      <c r="J28" s="11">
        <v>0.01</v>
      </c>
      <c r="K28">
        <f t="shared" si="0"/>
        <v>1E-4</v>
      </c>
      <c r="T28" s="9" t="s">
        <v>551</v>
      </c>
      <c r="U28" s="11">
        <v>0.01</v>
      </c>
      <c r="V28">
        <f t="shared" si="1"/>
        <v>1E-4</v>
      </c>
    </row>
    <row r="29" spans="1:22" x14ac:dyDescent="0.2">
      <c r="A29" s="9" t="s">
        <v>398</v>
      </c>
      <c r="B29" s="10">
        <v>1</v>
      </c>
      <c r="E29" s="9" t="s">
        <v>158</v>
      </c>
      <c r="F29" s="10">
        <v>1</v>
      </c>
      <c r="I29" s="9" t="s">
        <v>326</v>
      </c>
      <c r="J29" s="11">
        <v>0.01</v>
      </c>
      <c r="K29">
        <f t="shared" si="0"/>
        <v>1E-4</v>
      </c>
      <c r="T29" s="9" t="s">
        <v>550</v>
      </c>
      <c r="U29" s="11">
        <v>0.01</v>
      </c>
      <c r="V29">
        <f t="shared" si="1"/>
        <v>1E-4</v>
      </c>
    </row>
    <row r="30" spans="1:22" x14ac:dyDescent="0.2">
      <c r="A30" s="9" t="s">
        <v>318</v>
      </c>
      <c r="B30" s="10">
        <v>1</v>
      </c>
      <c r="E30" s="9" t="s">
        <v>325</v>
      </c>
      <c r="F30" s="10">
        <v>1</v>
      </c>
      <c r="I30" s="9" t="s">
        <v>517</v>
      </c>
      <c r="J30" s="11">
        <v>0.01</v>
      </c>
      <c r="K30">
        <f t="shared" si="0"/>
        <v>1E-4</v>
      </c>
      <c r="T30" s="9" t="s">
        <v>542</v>
      </c>
      <c r="U30" s="11">
        <v>0.01</v>
      </c>
      <c r="V30">
        <f t="shared" si="1"/>
        <v>1E-4</v>
      </c>
    </row>
    <row r="31" spans="1:22" x14ac:dyDescent="0.2">
      <c r="A31" s="9" t="s">
        <v>536</v>
      </c>
      <c r="B31" s="10">
        <v>1</v>
      </c>
      <c r="E31" s="9" t="s">
        <v>295</v>
      </c>
      <c r="F31" s="10">
        <v>1</v>
      </c>
      <c r="I31" s="9" t="s">
        <v>440</v>
      </c>
      <c r="J31" s="11">
        <v>0.01</v>
      </c>
      <c r="K31">
        <f t="shared" si="0"/>
        <v>1E-4</v>
      </c>
      <c r="T31" s="9" t="s">
        <v>547</v>
      </c>
      <c r="U31" s="11">
        <v>0.01</v>
      </c>
      <c r="V31">
        <f t="shared" si="1"/>
        <v>1E-4</v>
      </c>
    </row>
    <row r="32" spans="1:22" x14ac:dyDescent="0.2">
      <c r="A32" s="9" t="s">
        <v>537</v>
      </c>
      <c r="B32" s="10">
        <v>1</v>
      </c>
      <c r="E32" s="9" t="s">
        <v>398</v>
      </c>
      <c r="F32" s="10">
        <v>1</v>
      </c>
      <c r="I32" s="14" t="s">
        <v>623</v>
      </c>
      <c r="J32" s="11">
        <v>0.06</v>
      </c>
      <c r="K32">
        <f t="shared" si="0"/>
        <v>5.9999999999999995E-4</v>
      </c>
      <c r="T32" s="9" t="s">
        <v>148</v>
      </c>
      <c r="U32" s="11">
        <v>0.01</v>
      </c>
      <c r="V32">
        <f t="shared" si="1"/>
        <v>1E-4</v>
      </c>
    </row>
    <row r="33" spans="1:22" x14ac:dyDescent="0.2">
      <c r="A33" s="9" t="s">
        <v>431</v>
      </c>
      <c r="B33" s="10">
        <v>1</v>
      </c>
      <c r="E33" s="9" t="s">
        <v>318</v>
      </c>
      <c r="F33" s="10">
        <v>1</v>
      </c>
      <c r="I33" s="9" t="s">
        <v>183</v>
      </c>
      <c r="J33" s="11">
        <v>0.03</v>
      </c>
      <c r="K33">
        <f t="shared" si="0"/>
        <v>2.9999999999999997E-4</v>
      </c>
      <c r="T33" s="9" t="s">
        <v>243</v>
      </c>
      <c r="U33" s="11">
        <v>0.01</v>
      </c>
      <c r="V33">
        <f t="shared" si="1"/>
        <v>1E-4</v>
      </c>
    </row>
    <row r="34" spans="1:22" x14ac:dyDescent="0.2">
      <c r="A34" s="9" t="s">
        <v>507</v>
      </c>
      <c r="B34" s="10">
        <v>1</v>
      </c>
      <c r="E34" s="9" t="s">
        <v>536</v>
      </c>
      <c r="F34" s="10">
        <v>1</v>
      </c>
      <c r="I34" s="9" t="s">
        <v>166</v>
      </c>
      <c r="J34" s="11">
        <v>0.04</v>
      </c>
      <c r="K34">
        <f t="shared" si="0"/>
        <v>4.0000000000000002E-4</v>
      </c>
      <c r="T34" s="9" t="s">
        <v>548</v>
      </c>
      <c r="U34" s="11">
        <v>0.01</v>
      </c>
      <c r="V34">
        <f t="shared" si="1"/>
        <v>1E-4</v>
      </c>
    </row>
    <row r="35" spans="1:22" x14ac:dyDescent="0.2">
      <c r="A35" s="9" t="s">
        <v>311</v>
      </c>
      <c r="B35" s="10">
        <v>1</v>
      </c>
      <c r="E35" s="9" t="s">
        <v>537</v>
      </c>
      <c r="F35" s="10">
        <v>1</v>
      </c>
      <c r="I35" s="9" t="s">
        <v>432</v>
      </c>
      <c r="J35" s="11">
        <v>0.01</v>
      </c>
      <c r="K35">
        <f t="shared" si="0"/>
        <v>1E-4</v>
      </c>
      <c r="T35" s="9" t="s">
        <v>544</v>
      </c>
      <c r="U35" s="11">
        <v>0.02</v>
      </c>
      <c r="V35">
        <f t="shared" si="1"/>
        <v>2.0000000000000001E-4</v>
      </c>
    </row>
    <row r="36" spans="1:22" x14ac:dyDescent="0.2">
      <c r="A36" s="9" t="s">
        <v>195</v>
      </c>
      <c r="B36" s="10">
        <v>7</v>
      </c>
      <c r="E36" s="9" t="s">
        <v>431</v>
      </c>
      <c r="F36" s="10">
        <v>1</v>
      </c>
      <c r="T36" s="14" t="s">
        <v>628</v>
      </c>
      <c r="U36" s="11">
        <v>0.32</v>
      </c>
      <c r="V36">
        <f t="shared" si="1"/>
        <v>3.2000000000000002E-3</v>
      </c>
    </row>
    <row r="37" spans="1:22" x14ac:dyDescent="0.2">
      <c r="A37" s="9" t="s">
        <v>165</v>
      </c>
      <c r="B37" s="10">
        <v>2</v>
      </c>
      <c r="E37" s="9" t="s">
        <v>507</v>
      </c>
      <c r="F37" s="10">
        <v>1</v>
      </c>
      <c r="T37" s="9" t="s">
        <v>546</v>
      </c>
      <c r="U37" s="11">
        <v>0.01</v>
      </c>
      <c r="V37">
        <f t="shared" si="1"/>
        <v>1E-4</v>
      </c>
    </row>
    <row r="38" spans="1:22" x14ac:dyDescent="0.2">
      <c r="A38" s="9" t="s">
        <v>258</v>
      </c>
      <c r="B38" s="10">
        <v>1</v>
      </c>
      <c r="E38" s="9" t="s">
        <v>311</v>
      </c>
      <c r="F38" s="10">
        <v>1</v>
      </c>
      <c r="T38" s="9" t="s">
        <v>378</v>
      </c>
      <c r="U38" s="11">
        <v>0.01</v>
      </c>
      <c r="V38">
        <f t="shared" si="1"/>
        <v>1E-4</v>
      </c>
    </row>
    <row r="39" spans="1:22" x14ac:dyDescent="0.2">
      <c r="A39" s="9" t="s">
        <v>348</v>
      </c>
      <c r="B39" s="10">
        <v>1</v>
      </c>
      <c r="E39" s="9" t="s">
        <v>258</v>
      </c>
      <c r="F39" s="10">
        <v>1</v>
      </c>
      <c r="T39" s="9" t="s">
        <v>545</v>
      </c>
      <c r="U39" s="11">
        <v>0.04</v>
      </c>
      <c r="V39">
        <f t="shared" si="1"/>
        <v>4.0000000000000002E-4</v>
      </c>
    </row>
    <row r="40" spans="1:22" x14ac:dyDescent="0.2">
      <c r="A40" s="9" t="s">
        <v>245</v>
      </c>
      <c r="B40" s="10">
        <v>1</v>
      </c>
      <c r="E40" s="9" t="s">
        <v>348</v>
      </c>
      <c r="F40" s="10">
        <v>1</v>
      </c>
      <c r="T40" s="9" t="s">
        <v>549</v>
      </c>
      <c r="U40" s="11">
        <v>0.01</v>
      </c>
      <c r="V40">
        <f t="shared" si="1"/>
        <v>1E-4</v>
      </c>
    </row>
    <row r="41" spans="1:22" x14ac:dyDescent="0.2">
      <c r="A41" s="9" t="s">
        <v>529</v>
      </c>
      <c r="B41" s="10">
        <v>1</v>
      </c>
      <c r="E41" s="9" t="s">
        <v>245</v>
      </c>
      <c r="F41" s="10">
        <v>1</v>
      </c>
      <c r="T41" s="14" t="s">
        <v>629</v>
      </c>
      <c r="U41" s="11">
        <v>0.38</v>
      </c>
      <c r="V41">
        <f t="shared" si="1"/>
        <v>3.8E-3</v>
      </c>
    </row>
    <row r="42" spans="1:22" x14ac:dyDescent="0.2">
      <c r="A42" s="9" t="s">
        <v>531</v>
      </c>
      <c r="B42" s="10">
        <v>2</v>
      </c>
      <c r="E42" s="9" t="s">
        <v>529</v>
      </c>
      <c r="F42" s="10">
        <v>1</v>
      </c>
    </row>
    <row r="43" spans="1:22" x14ac:dyDescent="0.2">
      <c r="A43" s="9" t="s">
        <v>589</v>
      </c>
      <c r="B43" s="10"/>
    </row>
    <row r="44" spans="1:22" x14ac:dyDescent="0.2">
      <c r="A44" s="9" t="s">
        <v>590</v>
      </c>
      <c r="B44" s="10">
        <v>95</v>
      </c>
    </row>
  </sheetData>
  <autoFilter ref="E1:F1">
    <sortState ref="E2:F42">
      <sortCondition descending="1" ref="F1"/>
    </sortState>
  </autoFilter>
  <mergeCells count="1">
    <mergeCell ref="AA4:AB4"/>
  </mergeCells>
  <pageMargins left="0.7" right="0.7" top="0.75" bottom="0.75" header="0.3" footer="0.3"/>
  <pageSetup paperSize="9" orientation="portrait" horizontalDpi="360" verticalDpi="360"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Respostas ao formulário 1</vt:lpstr>
      <vt:lpstr>Sheet3</vt:lpstr>
      <vt:lpstr>Sheet2</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 Visani</dc:creator>
  <cp:lastModifiedBy>Gabriela Visani</cp:lastModifiedBy>
  <dcterms:created xsi:type="dcterms:W3CDTF">2023-11-16T01:50:59Z</dcterms:created>
  <dcterms:modified xsi:type="dcterms:W3CDTF">2023-11-23T20:38:32Z</dcterms:modified>
</cp:coreProperties>
</file>