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galbuque\github\llms4apiclassification\analysis\"/>
    </mc:Choice>
  </mc:AlternateContent>
  <xr:revisionPtr revIDLastSave="0" documentId="8_{A626E7C6-5714-4F81-B470-6F230B930483}" xr6:coauthVersionLast="47" xr6:coauthVersionMax="47" xr10:uidLastSave="{00000000-0000-0000-0000-000000000000}"/>
  <bookViews>
    <workbookView xWindow="-110" yWindow="-110" windowWidth="19420" windowHeight="11020" xr2:uid="{BBDD0A3C-72DF-4818-8762-E492BB1A4466}"/>
  </bookViews>
  <sheets>
    <sheet name="k-alpha" sheetId="1" r:id="rId1"/>
  </sheets>
  <definedNames>
    <definedName name="ExternalData_1" localSheetId="0" hidden="1">'k-alpha'!$A$1:$G$15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4" i="1"/>
  <c r="H14" i="1"/>
  <c r="J14" i="1" s="1"/>
  <c r="I13" i="1"/>
  <c r="J13" i="1" s="1"/>
  <c r="H13" i="1"/>
  <c r="H12" i="1"/>
  <c r="I11" i="1"/>
  <c r="H11" i="1"/>
  <c r="J11" i="1" s="1"/>
  <c r="H10" i="1"/>
  <c r="I10" i="1" s="1"/>
  <c r="J10" i="1" s="1"/>
  <c r="H9" i="1"/>
  <c r="H8" i="1"/>
  <c r="H7" i="1"/>
  <c r="H6" i="1"/>
  <c r="I5" i="1"/>
  <c r="J5" i="1" s="1"/>
  <c r="H5" i="1"/>
  <c r="H4" i="1"/>
  <c r="H3" i="1"/>
  <c r="H2" i="1"/>
  <c r="H16" i="1" l="1"/>
  <c r="J4" i="1"/>
  <c r="J6" i="1"/>
  <c r="J8" i="1"/>
  <c r="J15" i="1"/>
  <c r="I8" i="1"/>
  <c r="I3" i="1"/>
  <c r="J3" i="1" s="1"/>
  <c r="I12" i="1"/>
  <c r="J12" i="1" s="1"/>
  <c r="I15" i="1"/>
  <c r="I6" i="1"/>
  <c r="I9" i="1"/>
  <c r="J9" i="1" s="1"/>
  <c r="I4" i="1"/>
  <c r="I7" i="1"/>
  <c r="J7" i="1" s="1"/>
  <c r="I2" i="1"/>
  <c r="I22" i="1" l="1"/>
  <c r="I20" i="1"/>
  <c r="I19" i="1"/>
  <c r="I18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8B0C23-E57D-434B-88B3-49042C34B926}" keepAlive="1" name="Query - llms_k-alpha_results_update" description="Connection to the 'llms_k-alpha_results_update' query in the workbook." type="5" refreshedVersion="8" background="1" saveData="1">
    <dbPr connection="Provider=Microsoft.Mashup.OleDb.1;Data Source=$Workbook$;Location=llms_k-alpha_results_update;Extended Properties=&quot;&quot;" command="SELECT * FROM [llms_k-alpha_results_update]"/>
  </connection>
</connections>
</file>

<file path=xl/sharedStrings.xml><?xml version="1.0" encoding="utf-8"?>
<sst xmlns="http://schemas.openxmlformats.org/spreadsheetml/2006/main" count="30" uniqueCount="30">
  <si>
    <t>Models</t>
  </si>
  <si>
    <t>prompt1</t>
  </si>
  <si>
    <t>prompt2</t>
  </si>
  <si>
    <t>prompt3</t>
  </si>
  <si>
    <t>prompt4</t>
  </si>
  <si>
    <t>prompt5</t>
  </si>
  <si>
    <t>prompt6</t>
  </si>
  <si>
    <t>std</t>
  </si>
  <si>
    <t>max</t>
  </si>
  <si>
    <t>mean</t>
  </si>
  <si>
    <t>artigenz</t>
  </si>
  <si>
    <t>codeqwen</t>
  </si>
  <si>
    <t>deepseekcoder</t>
  </si>
  <si>
    <t>deepseek</t>
  </si>
  <si>
    <t>financellama</t>
  </si>
  <si>
    <t>financeconnect</t>
  </si>
  <si>
    <t>gemini</t>
  </si>
  <si>
    <t>gemma</t>
  </si>
  <si>
    <t>gpt</t>
  </si>
  <si>
    <t>llama</t>
  </si>
  <si>
    <t>mistral</t>
  </si>
  <si>
    <t>mphi</t>
  </si>
  <si>
    <t>qwen</t>
  </si>
  <si>
    <t>wizardcoder</t>
  </si>
  <si>
    <t>Mean</t>
  </si>
  <si>
    <t>Acceptable (&gt;= 0.8)</t>
  </si>
  <si>
    <t>Perfect (=1)</t>
  </si>
  <si>
    <t>Always perfect (=1)</t>
  </si>
  <si>
    <t>Systematic disagreement (&lt;0)</t>
  </si>
  <si>
    <t>Poor agreement (&lt; 0.67)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</si>
</sst>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4" fontId="0" fillId="4" borderId="0" xfId="0" applyNumberFormat="1" applyFill="1"/>
    <xf numFmtId="0" fontId="0" fillId="4" borderId="3" xfId="0" applyFill="1" applyBorder="1"/>
    <xf numFmtId="0" fontId="0" fillId="3" borderId="2" xfId="0" applyFill="1" applyBorder="1"/>
    <xf numFmtId="0" fontId="0" fillId="2" borderId="3" xfId="0" applyFill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0" fontId="0" fillId="6" borderId="5" xfId="0" applyFill="1" applyBorder="1"/>
  </cellXfs>
  <cellStyles count="1">
    <cellStyle name="Normal" xfId="0" builtinId="0"/>
  </cellStyles>
  <dxfs count="18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2EEFBD-2B17-4BAB-8B2F-33DA937F1237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Models" tableColumnId="1"/>
      <queryTableField id="2" name="prompt1" tableColumnId="2"/>
      <queryTableField id="3" name="prompt2" tableColumnId="3"/>
      <queryTableField id="4" name="prompt3" tableColumnId="4"/>
      <queryTableField id="5" name="prompt4" tableColumnId="5"/>
      <queryTableField id="6" name="prompt5" tableColumnId="6"/>
      <queryTableField id="7" name="prompt6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141DE-BBD1-4B88-8BF3-12574A777DCD}" name="llms_k_alpha_results_update" displayName="llms_k_alpha_results_update" ref="A1:J16" tableType="queryTable" totalsRowCount="1">
  <autoFilter ref="A1:J15" xr:uid="{CBB141DE-BBD1-4B88-8BF3-12574A777DCD}"/>
  <tableColumns count="10">
    <tableColumn id="1" xr3:uid="{EF7EF539-58CC-45D5-8B7D-B4C3424E72D2}" uniqueName="1" name="Models" totalsRowLabel="Mean" queryTableFieldId="1" dataDxfId="16" totalsRowDxfId="17"/>
    <tableColumn id="2" xr3:uid="{18D9645A-F84F-4FED-946A-2F3B12F69B4D}" uniqueName="2" name="prompt1" queryTableFieldId="2" dataDxfId="14" totalsRowDxfId="15"/>
    <tableColumn id="3" xr3:uid="{42C55D3C-FFF7-432F-ADB6-617C7AC34295}" uniqueName="3" name="prompt2" queryTableFieldId="3" dataDxfId="12" totalsRowDxfId="13"/>
    <tableColumn id="4" xr3:uid="{5243975B-0E93-4065-91E5-9BCFBC4C3DEF}" uniqueName="4" name="prompt3" queryTableFieldId="4" dataDxfId="10" totalsRowDxfId="11"/>
    <tableColumn id="5" xr3:uid="{D8D9E70D-46C8-4676-9F90-8904F02D0DCF}" uniqueName="5" name="prompt4" queryTableFieldId="5" dataDxfId="8" totalsRowDxfId="9"/>
    <tableColumn id="6" xr3:uid="{E97A4E54-D2FC-4C4D-9E1F-41CBB79ACD54}" uniqueName="6" name="prompt5" queryTableFieldId="6" dataDxfId="6" totalsRowDxfId="7"/>
    <tableColumn id="7" xr3:uid="{5AF8635F-EE53-4DC0-800B-F8519E0C3B30}" uniqueName="7" name="prompt6" queryTableFieldId="7" dataDxfId="4" totalsRowDxfId="5"/>
    <tableColumn id="8" xr3:uid="{767880CA-E187-4245-96CB-5329C686A613}" uniqueName="8" name="std" totalsRowFunction="custom" queryTableFieldId="8" dataDxfId="2" totalsRowDxfId="3">
      <calculatedColumnFormula>_xlfn.STDEV.S(llms_k_alpha_results_update[[#This Row],[prompt1]:[prompt6]])</calculatedColumnFormula>
      <totalsRowFormula>MAX(llms_k_alpha_results_update[std])</totalsRowFormula>
    </tableColumn>
    <tableColumn id="9" xr3:uid="{1ECA03FA-C397-437E-8DF6-AA94B9AFC1EE}" uniqueName="9" name="max" queryTableFieldId="9" dataDxfId="1">
      <calculatedColumnFormula>MAX(llms_k_alpha_results_update[[#This Row],[prompt1]:[std]])</calculatedColumnFormula>
    </tableColumn>
    <tableColumn id="10" xr3:uid="{1137A255-E392-428E-AC55-DB8A53A05059}" uniqueName="10" name="mean" queryTableFieldId="10" dataDxfId="0">
      <calculatedColumnFormula>AVERAGE(llms_k_alpha_results_update[[#This Row],[prompt1]:[max]])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EAD1-32D4-457B-B226-F5D27E97F6B8}">
  <dimension ref="A1:J22"/>
  <sheetViews>
    <sheetView tabSelected="1" topLeftCell="A12" workbookViewId="0">
      <selection activeCell="G24" sqref="G24"/>
    </sheetView>
  </sheetViews>
  <sheetFormatPr defaultRowHeight="15" x14ac:dyDescent="0.25"/>
  <cols>
    <col min="1" max="1" width="14.7109375" bestFit="1" customWidth="1"/>
    <col min="2" max="7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1">
        <f>_xlfn.STDEV.S(llms_k_alpha_results_update[[#This Row],[prompt1]:[prompt6]])</f>
        <v>0</v>
      </c>
      <c r="I2" s="12">
        <f>MAX(llms_k_alpha_results_update[[#This Row],[prompt1]:[std]])</f>
        <v>1</v>
      </c>
      <c r="J2" s="1">
        <f>AVERAGE(llms_k_alpha_results_update[[#This Row],[prompt1]:[max]])</f>
        <v>0.875</v>
      </c>
    </row>
    <row r="3" spans="1:10" x14ac:dyDescent="0.25">
      <c r="A3" t="s">
        <v>11</v>
      </c>
      <c r="B3" s="1">
        <v>2.5000000000000001E-2</v>
      </c>
      <c r="C3" s="2">
        <v>-0.02</v>
      </c>
      <c r="D3" s="13">
        <v>0.60699999999999998</v>
      </c>
      <c r="E3" s="1">
        <v>0.13600000000000001</v>
      </c>
      <c r="F3" s="1">
        <v>0.28499999999999998</v>
      </c>
      <c r="G3" s="1">
        <v>0.55200000000000005</v>
      </c>
      <c r="H3" s="1">
        <f>_xlfn.STDEV.S(llms_k_alpha_results_update[[#This Row],[prompt1]:[prompt6]])</f>
        <v>0.26653136150679657</v>
      </c>
      <c r="I3" s="13">
        <f>MAX(llms_k_alpha_results_update[[#This Row],[prompt1]:[std]])</f>
        <v>0.60699999999999998</v>
      </c>
      <c r="J3" s="1">
        <f>AVERAGE(llms_k_alpha_results_update[[#This Row],[prompt1]:[max]])</f>
        <v>0.30731642018834959</v>
      </c>
    </row>
    <row r="4" spans="1:10" x14ac:dyDescent="0.25">
      <c r="A4" t="s">
        <v>12</v>
      </c>
      <c r="B4" s="1">
        <v>0.96799999999999997</v>
      </c>
      <c r="C4" s="1">
        <v>0.96899999999999997</v>
      </c>
      <c r="D4" s="3">
        <v>0.97199999999999998</v>
      </c>
      <c r="E4" s="1">
        <v>0.71799999999999997</v>
      </c>
      <c r="F4" s="1">
        <v>0.38100000000000001</v>
      </c>
      <c r="G4" s="1">
        <v>0.95899999999999996</v>
      </c>
      <c r="H4" s="1">
        <f>_xlfn.STDEV.S(llms_k_alpha_results_update[[#This Row],[prompt1]:[prompt6]])</f>
        <v>0.24053558295326471</v>
      </c>
      <c r="I4" s="3">
        <f>MAX(llms_k_alpha_results_update[[#This Row],[prompt1]:[std]])</f>
        <v>0.97199999999999998</v>
      </c>
      <c r="J4" s="1">
        <f>AVERAGE(llms_k_alpha_results_update[[#This Row],[prompt1]:[max]])</f>
        <v>0.77244194786915799</v>
      </c>
    </row>
    <row r="5" spans="1:10" x14ac:dyDescent="0.25">
      <c r="A5" t="s">
        <v>13</v>
      </c>
      <c r="B5" s="3">
        <v>0.97099999999999997</v>
      </c>
      <c r="C5" s="1">
        <v>0.96599999999999997</v>
      </c>
      <c r="D5" s="1">
        <v>0.96499999999999997</v>
      </c>
      <c r="E5" s="1">
        <v>0.68200000000000005</v>
      </c>
      <c r="F5" s="1">
        <v>0.54100000000000004</v>
      </c>
      <c r="G5" s="1">
        <v>0.95799999999999996</v>
      </c>
      <c r="H5" s="1">
        <f>_xlfn.STDEV.S(llms_k_alpha_results_update[[#This Row],[prompt1]:[prompt6]])</f>
        <v>0.18795894941892621</v>
      </c>
      <c r="I5" s="3">
        <f>MAX(llms_k_alpha_results_update[[#This Row],[prompt1]:[std]])</f>
        <v>0.97099999999999997</v>
      </c>
      <c r="J5" s="1">
        <f>AVERAGE(llms_k_alpha_results_update[[#This Row],[prompt1]:[max]])</f>
        <v>0.78024486867736575</v>
      </c>
    </row>
    <row r="6" spans="1:10" x14ac:dyDescent="0.25">
      <c r="A6" t="s">
        <v>14</v>
      </c>
      <c r="B6" s="1">
        <v>0</v>
      </c>
      <c r="C6" s="1">
        <v>0</v>
      </c>
      <c r="D6" s="1">
        <v>0.32500000000000001</v>
      </c>
      <c r="E6" s="1">
        <v>0.251</v>
      </c>
      <c r="F6" s="1">
        <v>0.14000000000000001</v>
      </c>
      <c r="G6" s="3">
        <v>0.81699999999999995</v>
      </c>
      <c r="H6" s="1">
        <f>_xlfn.STDEV.S(llms_k_alpha_results_update[[#This Row],[prompt1]:[prompt6]])</f>
        <v>0.30464192094982595</v>
      </c>
      <c r="I6" s="3">
        <f>MAX(llms_k_alpha_results_update[[#This Row],[prompt1]:[std]])</f>
        <v>0.81699999999999995</v>
      </c>
      <c r="J6" s="1">
        <f>AVERAGE(llms_k_alpha_results_update[[#This Row],[prompt1]:[max]])</f>
        <v>0.33183024011872819</v>
      </c>
    </row>
    <row r="7" spans="1:10" x14ac:dyDescent="0.25">
      <c r="A7" t="s">
        <v>15</v>
      </c>
      <c r="B7" s="1">
        <v>0</v>
      </c>
      <c r="C7" s="1">
        <v>0</v>
      </c>
      <c r="D7" s="3">
        <v>0.63600000000000001</v>
      </c>
      <c r="E7" s="1">
        <v>0</v>
      </c>
      <c r="F7" s="2">
        <v>-1E-3</v>
      </c>
      <c r="G7" s="1">
        <v>0.42799999999999999</v>
      </c>
      <c r="H7" s="1">
        <f>_xlfn.STDEV.S(llms_k_alpha_results_update[[#This Row],[prompt1]:[prompt6]])</f>
        <v>0.28261381188234003</v>
      </c>
      <c r="I7" s="13">
        <f>MAX(llms_k_alpha_results_update[[#This Row],[prompt1]:[std]])</f>
        <v>0.63600000000000001</v>
      </c>
      <c r="J7" s="1">
        <f>AVERAGE(llms_k_alpha_results_update[[#This Row],[prompt1]:[max]])</f>
        <v>0.24770172648529248</v>
      </c>
    </row>
    <row r="8" spans="1:10" x14ac:dyDescent="0.25">
      <c r="A8" t="s">
        <v>16</v>
      </c>
      <c r="B8" s="1">
        <v>0.98099999999999998</v>
      </c>
      <c r="C8" s="1">
        <v>0.98099999999999998</v>
      </c>
      <c r="D8" s="3">
        <v>0.99199999999999999</v>
      </c>
      <c r="E8" s="1">
        <v>0.92500000000000004</v>
      </c>
      <c r="F8" s="1">
        <v>0.94099999999999995</v>
      </c>
      <c r="G8" s="1">
        <v>0.94799999999999995</v>
      </c>
      <c r="H8" s="1">
        <f>_xlfn.STDEV.S(llms_k_alpha_results_update[[#This Row],[prompt1]:[prompt6]])</f>
        <v>2.6927061976135949E-2</v>
      </c>
      <c r="I8" s="3">
        <f>MAX(llms_k_alpha_results_update[[#This Row],[prompt1]:[std]])</f>
        <v>0.99199999999999999</v>
      </c>
      <c r="J8" s="1">
        <f>AVERAGE(llms_k_alpha_results_update[[#This Row],[prompt1]:[max]])</f>
        <v>0.84836588274701685</v>
      </c>
    </row>
    <row r="9" spans="1:10" x14ac:dyDescent="0.25">
      <c r="A9" t="s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1">
        <f>_xlfn.STDEV.S(llms_k_alpha_results_update[[#This Row],[prompt1]:[prompt6]])</f>
        <v>0</v>
      </c>
      <c r="I9" s="14">
        <f>MAX(llms_k_alpha_results_update[[#This Row],[prompt1]:[std]])</f>
        <v>1</v>
      </c>
      <c r="J9" s="1">
        <f>AVERAGE(llms_k_alpha_results_update[[#This Row],[prompt1]:[max]])</f>
        <v>0.875</v>
      </c>
    </row>
    <row r="10" spans="1:10" x14ac:dyDescent="0.25">
      <c r="A10" t="s">
        <v>18</v>
      </c>
      <c r="B10" s="1">
        <v>0.94399999999999995</v>
      </c>
      <c r="C10" s="3">
        <v>0.96599999999999997</v>
      </c>
      <c r="D10" s="1">
        <v>0.96099999999999997</v>
      </c>
      <c r="E10" s="1">
        <v>0.88200000000000001</v>
      </c>
      <c r="F10" s="1">
        <v>0.93600000000000005</v>
      </c>
      <c r="G10" s="1">
        <v>0.95499999999999996</v>
      </c>
      <c r="H10" s="1">
        <f>_xlfn.STDEV.S(llms_k_alpha_results_update[[#This Row],[prompt1]:[prompt6]])</f>
        <v>3.0774448275585144E-2</v>
      </c>
      <c r="I10" s="3">
        <f>MAX(llms_k_alpha_results_update[[#This Row],[prompt1]:[std]])</f>
        <v>0.96599999999999997</v>
      </c>
      <c r="J10" s="1">
        <f>AVERAGE(llms_k_alpha_results_update[[#This Row],[prompt1]:[max]])</f>
        <v>0.83009680603444813</v>
      </c>
    </row>
    <row r="11" spans="1:10" x14ac:dyDescent="0.25">
      <c r="A11" t="s">
        <v>19</v>
      </c>
      <c r="B11" s="1">
        <v>0.96799999999999997</v>
      </c>
      <c r="C11" s="3">
        <v>0.97199999999999998</v>
      </c>
      <c r="D11" s="1">
        <v>0.95799999999999996</v>
      </c>
      <c r="E11" s="1">
        <v>0.91</v>
      </c>
      <c r="F11" s="1">
        <v>0.83499999999999996</v>
      </c>
      <c r="G11" s="1">
        <v>0.93500000000000005</v>
      </c>
      <c r="H11" s="1">
        <f>_xlfn.STDEV.S(llms_k_alpha_results_update[[#This Row],[prompt1]:[prompt6]])</f>
        <v>5.1848497245982617E-2</v>
      </c>
      <c r="I11" s="3">
        <f>MAX(llms_k_alpha_results_update[[#This Row],[prompt1]:[std]])</f>
        <v>0.97199999999999998</v>
      </c>
      <c r="J11" s="1">
        <f>AVERAGE(llms_k_alpha_results_update[[#This Row],[prompt1]:[max]])</f>
        <v>0.82523106215574771</v>
      </c>
    </row>
    <row r="12" spans="1:10" x14ac:dyDescent="0.25">
      <c r="A12" t="s">
        <v>20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1">
        <f>_xlfn.STDEV.S(llms_k_alpha_results_update[[#This Row],[prompt1]:[prompt6]])</f>
        <v>0</v>
      </c>
      <c r="I12" s="12">
        <f>MAX(llms_k_alpha_results_update[[#This Row],[prompt1]:[std]])</f>
        <v>1</v>
      </c>
      <c r="J12" s="1">
        <f>AVERAGE(llms_k_alpha_results_update[[#This Row],[prompt1]:[max]])</f>
        <v>0.875</v>
      </c>
    </row>
    <row r="13" spans="1:10" x14ac:dyDescent="0.25">
      <c r="A13" t="s">
        <v>21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1">
        <f>_xlfn.STDEV.S(llms_k_alpha_results_update[[#This Row],[prompt1]:[prompt6]])</f>
        <v>0</v>
      </c>
      <c r="I13" s="12">
        <f>MAX(llms_k_alpha_results_update[[#This Row],[prompt1]:[std]])</f>
        <v>1</v>
      </c>
      <c r="J13" s="1">
        <f>AVERAGE(llms_k_alpha_results_update[[#This Row],[prompt1]:[max]])</f>
        <v>0.875</v>
      </c>
    </row>
    <row r="14" spans="1:10" x14ac:dyDescent="0.25">
      <c r="A14" t="s">
        <v>22</v>
      </c>
      <c r="B14" s="1">
        <v>0.98099999999999998</v>
      </c>
      <c r="C14" s="3">
        <v>0.98399999999999999</v>
      </c>
      <c r="D14" s="1">
        <v>0.97799999999999998</v>
      </c>
      <c r="E14" s="1">
        <v>0.56799999999999995</v>
      </c>
      <c r="F14" s="1">
        <v>0.42399999999999999</v>
      </c>
      <c r="G14" s="1">
        <v>0.92700000000000005</v>
      </c>
      <c r="H14" s="1">
        <f>_xlfn.STDEV.S(llms_k_alpha_results_update[[#This Row],[prompt1]:[prompt6]])</f>
        <v>0.24859176709349523</v>
      </c>
      <c r="I14" s="3">
        <f>MAX(llms_k_alpha_results_update[[#This Row],[prompt1]:[std]])</f>
        <v>0.98399999999999999</v>
      </c>
      <c r="J14" s="1">
        <f>AVERAGE(llms_k_alpha_results_update[[#This Row],[prompt1]:[max]])</f>
        <v>0.76182397088668696</v>
      </c>
    </row>
    <row r="15" spans="1:10" x14ac:dyDescent="0.25">
      <c r="A15" t="s">
        <v>23</v>
      </c>
      <c r="B15" s="1">
        <v>0</v>
      </c>
      <c r="C15" s="1">
        <v>0</v>
      </c>
      <c r="D15" s="1">
        <v>0</v>
      </c>
      <c r="E15" s="3">
        <v>1</v>
      </c>
      <c r="F15" s="1">
        <v>0</v>
      </c>
      <c r="G15" s="3">
        <v>1</v>
      </c>
      <c r="H15" s="1">
        <f>_xlfn.STDEV.S(llms_k_alpha_results_update[[#This Row],[prompt1]:[prompt6]])</f>
        <v>0.51639777949432231</v>
      </c>
      <c r="I15" s="3">
        <f>MAX(llms_k_alpha_results_update[[#This Row],[prompt1]:[std]])</f>
        <v>1</v>
      </c>
      <c r="J15" s="1">
        <f>AVERAGE(llms_k_alpha_results_update[[#This Row],[prompt1]:[max]])</f>
        <v>0.4395497224367903</v>
      </c>
    </row>
    <row r="16" spans="1:10" x14ac:dyDescent="0.25">
      <c r="A16" t="s">
        <v>24</v>
      </c>
      <c r="B16" s="1"/>
      <c r="C16" s="1"/>
      <c r="D16" s="1"/>
      <c r="E16" s="1"/>
      <c r="F16" s="1"/>
      <c r="G16" s="1"/>
      <c r="H16" s="1">
        <f>MAX(llms_k_alpha_results_update[std])</f>
        <v>0.51639777949432231</v>
      </c>
    </row>
    <row r="18" spans="1:9" x14ac:dyDescent="0.25">
      <c r="A18" s="4" t="s">
        <v>25</v>
      </c>
      <c r="B18" s="4"/>
      <c r="C18" s="4"/>
      <c r="D18" s="4"/>
      <c r="E18" s="4"/>
      <c r="F18" s="4"/>
      <c r="G18" s="4"/>
      <c r="H18" s="4"/>
      <c r="I18" s="10">
        <f>COUNTIF(llms_k_alpha_results_update[max],"&gt;=0.8")</f>
        <v>12</v>
      </c>
    </row>
    <row r="19" spans="1:9" x14ac:dyDescent="0.25">
      <c r="A19" s="5" t="s">
        <v>26</v>
      </c>
      <c r="B19" s="5"/>
      <c r="C19" s="5"/>
      <c r="D19" s="5"/>
      <c r="E19" s="5"/>
      <c r="F19" s="5"/>
      <c r="G19" s="5"/>
      <c r="H19" s="5"/>
      <c r="I19" s="6">
        <f>COUNTIF(llms_k_alpha_results_update[max],"=1")</f>
        <v>5</v>
      </c>
    </row>
    <row r="20" spans="1:9" x14ac:dyDescent="0.25">
      <c r="A20" s="5" t="s">
        <v>27</v>
      </c>
      <c r="B20" s="5"/>
      <c r="C20" s="5"/>
      <c r="D20" s="5"/>
      <c r="E20" s="5"/>
      <c r="F20" s="5"/>
      <c r="G20" s="5"/>
      <c r="H20" s="5"/>
      <c r="I20" s="9">
        <f>COUNTIFS(llms_k_alpha_results_update[max],"=1",llms_k_alpha_results_update[std],"=0")</f>
        <v>4</v>
      </c>
    </row>
    <row r="21" spans="1:9" x14ac:dyDescent="0.25">
      <c r="A21" s="5" t="s">
        <v>28</v>
      </c>
      <c r="B21" s="5"/>
      <c r="C21" s="5"/>
      <c r="D21" s="5"/>
      <c r="E21" s="5"/>
      <c r="F21" s="5"/>
      <c r="G21" s="5"/>
      <c r="H21" s="5"/>
      <c r="I21" s="11">
        <v>2</v>
      </c>
    </row>
    <row r="22" spans="1:9" x14ac:dyDescent="0.25">
      <c r="A22" s="7" t="s">
        <v>29</v>
      </c>
      <c r="B22" s="7"/>
      <c r="C22" s="7"/>
      <c r="D22" s="7"/>
      <c r="E22" s="7"/>
      <c r="F22" s="7"/>
      <c r="G22" s="7"/>
      <c r="H22" s="7"/>
      <c r="I22" s="15">
        <f>COUNTIF(llms_k_alpha_results_update[max],"&lt;0.67")</f>
        <v>2</v>
      </c>
    </row>
  </sheetData>
  <mergeCells count="5">
    <mergeCell ref="A18:H18"/>
    <mergeCell ref="A19:H19"/>
    <mergeCell ref="A20:H20"/>
    <mergeCell ref="A21:H21"/>
    <mergeCell ref="A22:H2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8 a s E W R U D z o + k A A A A 9 g A A A B I A H A B D b 2 5 m a W c v U G F j a 2 F n Z S 5 4 b W w g o h g A K K A U A A A A A A A A A A A A A A A A A A A A A A A A A A A A h Y 9 B D o I w F E S v Q r q n L S V G Q z 4 l h q 0 k J i b G b V M q N E I x t F j u 5 s I j e Q U x i r p z O W / e Y u Z + v U E 2 t k 1 w U b 3 V n U l R h C k K l J F d q U 2 V o s E d w x X K O G y F P I l K B Z N s b D L a M k W 1 c + e E E O 8 9 9 j H u + o o w S i N y K D Y 7 W a t W o I + s / 8 u h N t Y J I x X i s H + N 4 Q x H M c U L t s Q U y A y h 0 O Y r s G n v s / 2 B k A + N G 3 r F l Q n z N Z A 5 A n l / 4 A 9 Q S w M E F A A C A A g A 8 a s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r B F k p S k G c L g E A A E Y C A A A T A B w A R m 9 y b X V s Y X M v U 2 V j d G l v b j E u b S C i G A A o o B Q A A A A A A A A A A A A A A A A A A A A A A A A A A A B 9 j 0 F r w k A Q h e + B / I d l v U T Y B r S 1 h U o O J b b 0 Y m m J n k y R N Z l q c L M b d m a L I v 7 3 r s R i D 6 Z 7 2 Z n v D W / m I R R U G c 2 y 9 h + M w y A M c C M t l K z H l a p x u b 2 R q t n I p Q V 0 i n D p m l I S c J Y w B R Q G z L / M O F u A J y l + x x N T u B o 0 R S + V g j g 1 m n y D E U 8 f 8 z m C x X w K + Q R w S 6 b J / 1 k Q 0 4 5 4 X y w m o K q 6 I r A J F 1 y w 1 C h X a 0 w e B H v W h S k r v U 4 G w 9 F Q s A 9 n C D L a K 0 g u Z f x m N H z 2 R X t n j 7 9 b U 3 u t Z K 8 g S 3 / M K c Z M r v z g W T n z q I 0 k 2 O L M n 5 T K C q m k x Y S s + 2 u Z b q R e e 8 f Z v o G L 3 c x K j V / G 1 u 3 B J x G j K / v F 4 c C n p g T l S 0 Z + i h H s 6 C j Y g T d + t q F B B x 9 2 8 N s O f t f B R x 3 8 / p d r V 6 / A H o / 9 M K j 0 1 d D j H 1 B L A Q I t A B Q A A g A I A P G r B F k V A 8 6 P p A A A A P Y A A A A S A A A A A A A A A A A A A A A A A A A A A A B D b 2 5 m a W c v U G F j a 2 F n Z S 5 4 b W x Q S w E C L Q A U A A I A C A D x q w R Z D 8 r p q 6 Q A A A D p A A A A E w A A A A A A A A A A A A A A A A D w A A A A W 0 N v b n R l b n R f V H l w Z X N d L n h t b F B L A Q I t A B Q A A g A I A P G r B F k p S k G c L g E A A E Y C A A A T A A A A A A A A A A A A A A A A A O E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N A A A A A A A A P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G 1 z X 2 s t Y W x w a G F f c m V z d W x 0 c 1 9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M z Y m Y 3 M S 1 l Y T R l L T Q w M z E t Y T k x N i 0 w M m E 2 N z R h M G I 2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x t c 1 9 r X 2 F s c G h h X 3 J l c 3 V s d H N f d X B k Y X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s b X N f a y 1 h b H B o Y V 9 y Z X N 1 b H R z X 3 V w Z G F 0 Z S 9 B d X R v U m V t b 3 Z l Z E N v b H V t b n M x L n t N b 2 R l b H M s M H 0 m c X V v d D s s J n F 1 b 3 Q 7 U 2 V j d G l v b j E v b G x t c 1 9 r L W F s c G h h X 3 J l c 3 V s d H N f d X B k Y X R l L 0 F 1 d G 9 S Z W 1 v d m V k Q 2 9 s d W 1 u c z E u e 3 B y b 2 1 w d D E s M X 0 m c X V v d D s s J n F 1 b 3 Q 7 U 2 V j d G l v b j E v b G x t c 1 9 r L W F s c G h h X 3 J l c 3 V s d H N f d X B k Y X R l L 0 F 1 d G 9 S Z W 1 v d m V k Q 2 9 s d W 1 u c z E u e 3 B y b 2 1 w d D I s M n 0 m c X V v d D s s J n F 1 b 3 Q 7 U 2 V j d G l v b j E v b G x t c 1 9 r L W F s c G h h X 3 J l c 3 V s d H N f d X B k Y X R l L 0 F 1 d G 9 S Z W 1 v d m V k Q 2 9 s d W 1 u c z E u e 3 B y b 2 1 w d D M s M 3 0 m c X V v d D s s J n F 1 b 3 Q 7 U 2 V j d G l v b j E v b G x t c 1 9 r L W F s c G h h X 3 J l c 3 V s d H N f d X B k Y X R l L 0 F 1 d G 9 S Z W 1 v d m V k Q 2 9 s d W 1 u c z E u e 3 B y b 2 1 w d D Q s N H 0 m c X V v d D s s J n F 1 b 3 Q 7 U 2 V j d G l v b j E v b G x t c 1 9 r L W F s c G h h X 3 J l c 3 V s d H N f d X B k Y X R l L 0 F 1 d G 9 S Z W 1 v d m V k Q 2 9 s d W 1 u c z E u e 3 B y b 2 1 w d D U s N X 0 m c X V v d D s s J n F 1 b 3 Q 7 U 2 V j d G l v b j E v b G x t c 1 9 r L W F s c G h h X 3 J l c 3 V s d H N f d X B k Y X R l L 0 F 1 d G 9 S Z W 1 v d m V k Q 2 9 s d W 1 u c z E u e 3 B y b 2 1 w d D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x t c 1 9 r L W F s c G h h X 3 J l c 3 V s d H N f d X B k Y X R l L 0 F 1 d G 9 S Z W 1 v d m V k Q 2 9 s d W 1 u c z E u e 0 1 v Z G V s c y w w f S Z x d W 9 0 O y w m c X V v d D t T Z W N 0 a W 9 u M S 9 s b G 1 z X 2 s t Y W x w a G F f c m V z d W x 0 c 1 9 1 c G R h d G U v Q X V 0 b 1 J l b W 9 2 Z W R D b 2 x 1 b W 5 z M S 5 7 c H J v b X B 0 M S w x f S Z x d W 9 0 O y w m c X V v d D t T Z W N 0 a W 9 u M S 9 s b G 1 z X 2 s t Y W x w a G F f c m V z d W x 0 c 1 9 1 c G R h d G U v Q X V 0 b 1 J l b W 9 2 Z W R D b 2 x 1 b W 5 z M S 5 7 c H J v b X B 0 M i w y f S Z x d W 9 0 O y w m c X V v d D t T Z W N 0 a W 9 u M S 9 s b G 1 z X 2 s t Y W x w a G F f c m V z d W x 0 c 1 9 1 c G R h d G U v Q X V 0 b 1 J l b W 9 2 Z W R D b 2 x 1 b W 5 z M S 5 7 c H J v b X B 0 M y w z f S Z x d W 9 0 O y w m c X V v d D t T Z W N 0 a W 9 u M S 9 s b G 1 z X 2 s t Y W x w a G F f c m V z d W x 0 c 1 9 1 c G R h d G U v Q X V 0 b 1 J l b W 9 2 Z W R D b 2 x 1 b W 5 z M S 5 7 c H J v b X B 0 N C w 0 f S Z x d W 9 0 O y w m c X V v d D t T Z W N 0 a W 9 u M S 9 s b G 1 z X 2 s t Y W x w a G F f c m V z d W x 0 c 1 9 1 c G R h d G U v Q X V 0 b 1 J l b W 9 2 Z W R D b 2 x 1 b W 5 z M S 5 7 c H J v b X B 0 N S w 1 f S Z x d W 9 0 O y w m c X V v d D t T Z W N 0 a W 9 u M S 9 s b G 1 z X 2 s t Y W x w a G F f c m V z d W x 0 c 1 9 1 c G R h d G U v Q X V 0 b 1 J l b W 9 2 Z W R D b 2 x 1 b W 5 z M S 5 7 c H J v b X B 0 N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k Z W x z J n F 1 b 3 Q 7 L C Z x d W 9 0 O 3 B y b 2 1 w d D E m c X V v d D s s J n F 1 b 3 Q 7 c H J v b X B 0 M i Z x d W 9 0 O y w m c X V v d D t w c m 9 t c H Q z J n F 1 b 3 Q 7 L C Z x d W 9 0 O 3 B y b 2 1 w d D Q m c X V v d D s s J n F 1 b 3 Q 7 c H J v b X B 0 N S Z x d W 9 0 O y w m c X V v d D t w c m 9 t c H Q 2 J n F 1 b 3 Q 7 X S I g L z 4 8 R W 5 0 c n k g V H l w Z T 0 i R m l s b E N v b H V t b l R 5 c G V z I i B W Y W x 1 Z T 0 i c 0 J n W U d C Z 1 l H Q l E 9 P S I g L z 4 8 R W 5 0 c n k g V H l w Z T 0 i R m l s b E x h c 3 R V c G R h d G V k I i B W Y W x 1 Z T 0 i Z D I w M j Q t M D g t M D J U M j I 6 M D A 6 M D g u M D I 2 N z Y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x t c 1 9 r L W F s c G h h X 3 J l c 3 V s d H N f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b X N f a y 1 h b H B o Y V 9 y Z X N 1 b H R z X 3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G 1 z X 2 s t Y W x w a G F f c m V z d W x 0 c 1 9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I 1 O u 9 S G S 0 C N 0 B D d 9 S 0 i J A A A A A A C A A A A A A A Q Z g A A A A E A A C A A A A A g F r 3 Q 8 c a m + c v j h s q 8 5 t 0 o k X w B 9 B B y l E F 2 T R m U C 5 l w K w A A A A A O g A A A A A I A A C A A A A A h H q i k G m 5 N k A x c H X x G k W G 3 D F d A v D N o 4 a D 1 F b n Z F P q 5 4 1 A A A A C v J 7 D R 4 1 r O K G R 7 7 t A s t Y Y 7 u l 8 i R U G L Z t g C J i M y Q g S i k t O 2 s y i Y O m D I X 4 q p 1 i i P M d F s R k G V x o p G + f z 2 j A G C N Q h G 7 R U 7 I U 9 M u x J X O j U a d 3 1 b U U A A A A B O i Z r A w G A z z J K 0 V 0 s / 7 C q / C R m Q 7 3 m j 6 Y 9 N t v r I u n U u N T K x c 9 V e P m N 2 J K O / I m o F d Z / W 3 I w D 4 J f t b G Q 0 2 l f n s 2 U g < / D a t a M a s h u p > 
</file>

<file path=customXml/itemProps1.xml><?xml version="1.0" encoding="utf-8"?>
<ds:datastoreItem xmlns:ds="http://schemas.openxmlformats.org/officeDocument/2006/customXml" ds:itemID="{71632CD8-95AC-4497-AE78-935EC7C9C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2024-08-05T01:27:47Z</dcterms:created>
  <dcterms:modified xsi:type="dcterms:W3CDTF">2024-08-05T01:43:36Z</dcterms:modified>
</cp:coreProperties>
</file>