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ABAS\Desktop\Ejercicios de Tarea 01\"/>
    </mc:Choice>
  </mc:AlternateContent>
  <xr:revisionPtr revIDLastSave="0" documentId="13_ncr:1_{78BFA78A-F90C-4405-9DFA-127556C2FC5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ampamento" sheetId="2" r:id="rId1"/>
    <sheet name="Herencias" sheetId="3" r:id="rId2"/>
    <sheet name="Estado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5" l="1"/>
  <c r="C55" i="5"/>
  <c r="C53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7" i="5"/>
  <c r="E18" i="5"/>
  <c r="E17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23" i="3"/>
  <c r="F23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24" i="3"/>
  <c r="F25" i="3"/>
  <c r="F26" i="3"/>
  <c r="F27" i="3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</calcChain>
</file>

<file path=xl/sharedStrings.xml><?xml version="1.0" encoding="utf-8"?>
<sst xmlns="http://schemas.openxmlformats.org/spreadsheetml/2006/main" count="151" uniqueCount="56">
  <si>
    <t>Edad (años)</t>
  </si>
  <si>
    <t>Actividad Deseada</t>
  </si>
  <si>
    <t>Examen Médico</t>
  </si>
  <si>
    <t>Actividad Asignada</t>
  </si>
  <si>
    <t>Equitación</t>
  </si>
  <si>
    <t>SI</t>
  </si>
  <si>
    <t>Natación</t>
  </si>
  <si>
    <t>Tenis</t>
  </si>
  <si>
    <t>NO</t>
  </si>
  <si>
    <t>Individuo intestado</t>
  </si>
  <si>
    <t>¿Tiene Cónyuge? (Sí= 1, No= 0)</t>
  </si>
  <si>
    <t>Número de hijos</t>
  </si>
  <si>
    <t>Monto de la herencia</t>
  </si>
  <si>
    <t>Cantidad a entregar al cónyuge</t>
  </si>
  <si>
    <t>Cantidad a entregar a cada hijo</t>
  </si>
  <si>
    <t>Estado</t>
  </si>
  <si>
    <t>Superficie del Estado en km²</t>
  </si>
  <si>
    <t>Población 1997</t>
  </si>
  <si>
    <t>Aguascalientes</t>
  </si>
  <si>
    <t>Baja California (Norte)</t>
  </si>
  <si>
    <t>Baja California Sur</t>
  </si>
  <si>
    <t>Campeche</t>
  </si>
  <si>
    <t>Chiapas</t>
  </si>
  <si>
    <t>Chihuahua</t>
  </si>
  <si>
    <t>Coahuila</t>
  </si>
  <si>
    <t>Colima</t>
  </si>
  <si>
    <t>Distrito Federal</t>
  </si>
  <si>
    <t>Durango</t>
  </si>
  <si>
    <t>Guanajuato</t>
  </si>
  <si>
    <t>Guerrero</t>
  </si>
  <si>
    <t>Hidalgo</t>
  </si>
  <si>
    <t>Jalisco</t>
  </si>
  <si>
    <t>Estado de México</t>
  </si>
  <si>
    <t>Michoacán</t>
  </si>
  <si>
    <t>Morelos</t>
  </si>
  <si>
    <t>Nayarit</t>
  </si>
  <si>
    <t>Nuevo Léon</t>
  </si>
  <si>
    <t>Oaxaca</t>
  </si>
  <si>
    <t>Puebla</t>
  </si>
  <si>
    <t>Querétaro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</si>
  <si>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</si>
  <si>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</si>
  <si>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</si>
  <si>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</si>
  <si>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</si>
  <si>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</si>
  <si>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</si>
  <si>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</si>
  <si>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</si>
  <si>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</si>
  <si>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fuente: INEGI, Encuesta Nacional de la Dinámica Demográfica, 1997.</t>
  </si>
  <si>
    <t>Densidad de Población habitantes/ km² (Número con dos decimales)</t>
  </si>
  <si>
    <t>¿Es un Estado con Alta, Media o Baja Densidad de Población?</t>
  </si>
  <si>
    <t>Superficie total de la República Mexicana</t>
  </si>
  <si>
    <t>Número de estados con superficie mayor a 50 mil km²</t>
  </si>
  <si>
    <t xml:space="preserve">Superficie total de los estados de Baja Densidad de Población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</si>
</sst>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color theme="0"/>
      <name val="Roboto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0" fontId="0" fillId="4" borderId="4" xfId="0" applyFill="1" applyBorder="1"/>
    <xf numFmtId="0" fontId="2" fillId="5" borderId="0" xfId="0" applyFont="1" applyFill="1" applyAlignment="1">
      <alignment horizontal="center" wrapText="1" shrinkToFit="1"/>
    </xf>
    <xf numFmtId="164" fontId="0" fillId="4" borderId="4" xfId="2" applyFont="1" applyFill="1" applyBorder="1"/>
    <xf numFmtId="164" fontId="2" fillId="6" borderId="4" xfId="2" applyFont="1" applyFill="1" applyBorder="1"/>
    <xf numFmtId="0" fontId="0" fillId="0" borderId="5" xfId="0" applyBorder="1"/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wrapText="1"/>
    </xf>
    <xf numFmtId="166" fontId="2" fillId="4" borderId="6" xfId="1" applyNumberFormat="1" applyFont="1" applyFill="1" applyBorder="1" applyAlignment="1">
      <alignment horizontal="center" wrapText="1"/>
    </xf>
    <xf numFmtId="0" fontId="0" fillId="4" borderId="7" xfId="0" applyFill="1" applyBorder="1" applyAlignment="1">
      <alignment horizontal="center"/>
    </xf>
    <xf numFmtId="0" fontId="0" fillId="7" borderId="8" xfId="0" applyFill="1" applyBorder="1" applyAlignment="1"/>
    <xf numFmtId="3" fontId="0" fillId="7" borderId="8" xfId="0" applyNumberFormat="1" applyFill="1" applyBorder="1" applyAlignment="1">
      <alignment wrapText="1"/>
    </xf>
    <xf numFmtId="166" fontId="0" fillId="7" borderId="7" xfId="1" applyNumberFormat="1" applyFont="1" applyFill="1" applyBorder="1"/>
    <xf numFmtId="0" fontId="0" fillId="7" borderId="7" xfId="0" applyFill="1" applyBorder="1"/>
    <xf numFmtId="0" fontId="0" fillId="7" borderId="7" xfId="0" applyFill="1" applyBorder="1" applyAlignment="1"/>
    <xf numFmtId="3" fontId="0" fillId="7" borderId="7" xfId="0" applyNumberFormat="1" applyFill="1" applyBorder="1"/>
    <xf numFmtId="0" fontId="0" fillId="7" borderId="9" xfId="0" applyFill="1" applyBorder="1"/>
    <xf numFmtId="3" fontId="0" fillId="7" borderId="9" xfId="0" applyNumberFormat="1" applyFill="1" applyBorder="1"/>
    <xf numFmtId="166" fontId="0" fillId="7" borderId="9" xfId="1" applyNumberFormat="1" applyFont="1" applyFill="1" applyBorder="1"/>
    <xf numFmtId="0" fontId="0" fillId="0" borderId="0" xfId="0" applyAlignme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2" borderId="6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2" fontId="4" fillId="2" borderId="8" xfId="0" applyNumberFormat="1" applyFont="1" applyFill="1" applyBorder="1"/>
    <xf numFmtId="0" fontId="0" fillId="8" borderId="8" xfId="0" applyFill="1" applyBorder="1" applyAlignment="1">
      <alignment horizontal="center"/>
    </xf>
    <xf numFmtId="3" fontId="2" fillId="0" borderId="10" xfId="0" applyNumberFormat="1" applyFont="1" applyBorder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3" fontId="0" fillId="7" borderId="6" xfId="0" applyNumberFormat="1" applyFill="1" applyBorder="1"/>
    <xf numFmtId="0" fontId="5" fillId="9" borderId="4" xfId="0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38100</xdr:rowOff>
    </xdr:from>
    <xdr:to>
      <xdr:col>9</xdr:col>
      <xdr:colOff>571500</xdr:colOff>
      <xdr:row>7</xdr:row>
      <xdr:rowOff>76200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352425" y="200025"/>
          <a:ext cx="615315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Campamento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PLANTEAMIENTO DEL PROBLEMA: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Mediante Excel se desea simular un campamento de verano para niños. De acuerdo con las características de cada niño (edad, actividad que desea realizar y si se practicó o no examen médico), es preciso determinar la actividad que le será asignada al niño durante el campamento.</a:t>
          </a:r>
        </a:p>
        <a:p>
          <a:pPr algn="l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342900</xdr:colOff>
      <xdr:row>8</xdr:row>
      <xdr:rowOff>19050</xdr:rowOff>
    </xdr:from>
    <xdr:to>
      <xdr:col>9</xdr:col>
      <xdr:colOff>552450</xdr:colOff>
      <xdr:row>14</xdr:row>
      <xdr:rowOff>152400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342900" y="1314450"/>
          <a:ext cx="6143625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Campamento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INSTRUCCIONES: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Completa la columna de la tabla, considerando lo siguiente: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Actividad Asignada: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Si el niño tiene 8 ó más años y desea Equitación, se le asigna Equitación.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Si el niño desea Natación y tiene Examen Médico, se el asigna Natación.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Bajo Cualquier otra circunstancia se le asigna Tenis.</a:t>
          </a:r>
        </a:p>
      </xdr:txBody>
    </xdr:sp>
    <xdr:clientData/>
  </xdr:twoCellAnchor>
  <xdr:twoCellAnchor>
    <xdr:from>
      <xdr:col>1</xdr:col>
      <xdr:colOff>161925</xdr:colOff>
      <xdr:row>15</xdr:row>
      <xdr:rowOff>28575</xdr:rowOff>
    </xdr:from>
    <xdr:to>
      <xdr:col>4</xdr:col>
      <xdr:colOff>647700</xdr:colOff>
      <xdr:row>21</xdr:row>
      <xdr:rowOff>161925</xdr:rowOff>
    </xdr:to>
    <xdr:sp macro="" textlink="">
      <xdr:nvSpPr>
        <xdr:cNvPr id="2051" name="WordArt 3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771525" y="2457450"/>
          <a:ext cx="2581275" cy="1104900"/>
        </a:xfrm>
        <a:prstGeom prst="rect">
          <a:avLst/>
        </a:prstGeom>
      </xdr:spPr>
      <xdr:txBody>
        <a:bodyPr wrap="none" fromWordArt="1">
          <a:prstTxWarp prst="textTriangle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3600" kern="10" spc="0">
              <a:ln w="12700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339966" mc:Ignorable="a14" a14:legacySpreadsheetColorIndex="57"/>
              </a:solidFill>
              <a:effectLst>
                <a:outerShdw dist="45791" dir="2021404" algn="ctr" rotWithShape="0">
                  <a:srgbClr val="808080"/>
                </a:outerShdw>
              </a:effectLst>
              <a:latin typeface="Arial Black" panose="020B0A04020102020204" pitchFamily="34" charset="0"/>
            </a:rPr>
            <a:t>Campamento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8</xdr:col>
      <xdr:colOff>57150</xdr:colOff>
      <xdr:row>6</xdr:row>
      <xdr:rowOff>9525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>
          <a:spLocks noChangeArrowheads="1"/>
        </xdr:cNvSpPr>
      </xdr:nvSpPr>
      <xdr:spPr bwMode="auto">
        <a:xfrm>
          <a:off x="200025" y="161925"/>
          <a:ext cx="6210300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Herencias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PLANTEAMIENTO DEL PROBLEMA: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Supongamos que se tiene una muestra de personas que fallecieron intestadas (es decir, sin haber realizado testamento), y mediante Excel se determina la cantidad de dinero que debe  heredar el cónyuge y/o a los hijos mayores de edad de cada individuo, según el caso.</a:t>
          </a:r>
        </a:p>
      </xdr:txBody>
    </xdr:sp>
    <xdr:clientData/>
  </xdr:twoCellAnchor>
  <xdr:twoCellAnchor>
    <xdr:from>
      <xdr:col>0</xdr:col>
      <xdr:colOff>219075</xdr:colOff>
      <xdr:row>6</xdr:row>
      <xdr:rowOff>123825</xdr:rowOff>
    </xdr:from>
    <xdr:to>
      <xdr:col>8</xdr:col>
      <xdr:colOff>66675</xdr:colOff>
      <xdr:row>16</xdr:row>
      <xdr:rowOff>133350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>
          <a:spLocks noChangeArrowheads="1"/>
        </xdr:cNvSpPr>
      </xdr:nvSpPr>
      <xdr:spPr bwMode="auto">
        <a:xfrm>
          <a:off x="219075" y="1095375"/>
          <a:ext cx="6200775" cy="1628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Herencias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INSTRUCCIONES:</a:t>
          </a: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Con base en los datos de la siguiente tabla, completa las columnas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1.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Cantidad a entregar al cónyuge: </a:t>
          </a:r>
        </a:p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Si el individuo tiene cónyuge e hijos, al cónyuge le corresponde la mitad de la herencia.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Si el individuo tiene cónyuge sin hijos, al cónyuge le correspomde toda la herencia.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Si el individuo no tiene cónyuge, la cantidad es cero.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2. </a:t>
          </a:r>
          <a:r>
            <a:rPr lang="es-MX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Cantidad a entregar a cada hijo:</a:t>
          </a: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Si el individuo tiene cónyuge e hijos, a cada hijo le corresponde la mitad de la herencia dividida entre el número de hijos.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Si el individuo no tiene cónyuge y tiene hijos, a cada hijo corresponde la herencia dividida entre el número de hijos.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Si el individuo no tiene hijos, la cantidad es cero.</a:t>
          </a:r>
        </a:p>
      </xdr:txBody>
    </xdr:sp>
    <xdr:clientData/>
  </xdr:twoCellAnchor>
  <xdr:twoCellAnchor>
    <xdr:from>
      <xdr:col>2</xdr:col>
      <xdr:colOff>533400</xdr:colOff>
      <xdr:row>17</xdr:row>
      <xdr:rowOff>57150</xdr:rowOff>
    </xdr:from>
    <xdr:to>
      <xdr:col>5</xdr:col>
      <xdr:colOff>247650</xdr:colOff>
      <xdr:row>19</xdr:row>
      <xdr:rowOff>133350</xdr:rowOff>
    </xdr:to>
    <xdr:sp macro="" textlink="">
      <xdr:nvSpPr>
        <xdr:cNvPr id="3075" name="WordArt 3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76425" y="2809875"/>
          <a:ext cx="2295525" cy="4095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3600" kern="10" spc="0">
              <a:ln>
                <a:noFill/>
              </a:ln>
              <a:solidFill>
                <a:srgbClr val="336699"/>
              </a:solidFill>
              <a:effectLst>
                <a:outerShdw dist="45791" dir="2021404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Herencias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104775</xdr:rowOff>
    </xdr:from>
    <xdr:to>
      <xdr:col>6</xdr:col>
      <xdr:colOff>0</xdr:colOff>
      <xdr:row>14</xdr:row>
      <xdr:rowOff>9525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 txBox="1">
          <a:spLocks noChangeArrowheads="1"/>
        </xdr:cNvSpPr>
      </xdr:nvSpPr>
      <xdr:spPr bwMode="auto">
        <a:xfrm>
          <a:off x="76200" y="104775"/>
          <a:ext cx="5495925" cy="2171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Estados de la República Mexicana (2)</a:t>
          </a: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continuación se muestra una tabla con los nombres de los estados de la República Mexicana con datos de la superficie y el número de habitantes en 1997 (población). Mediante instrucciones de Excel realiza lo siguiente.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a)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Determina la densidad de la población para cada estado en la columna amarilla: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Densidad de Población = Número de Habitantes/ Superficie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b)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Determina si el estado presenta Alta, Baja o Media Densidad de Población, de acuerdo al criterio siguiente: 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i)  Alta si Densidad de Población es mayor a 100 habitantes/ km²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ii) Baja si Densidad de Población es menor a 15 habitantes/ km²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iii) Media si Densidad de Población es &gt;= a 15 habitantes/ km² y &lt;= a 100 habitantes/ km²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c)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Con la información de la tabla determina los tres datos que se piden a partir de la celda A53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2:E73"/>
  <sheetViews>
    <sheetView topLeftCell="A52" workbookViewId="0">
      <selection activeCell="O68" sqref="O68"/>
    </sheetView>
  </sheetViews>
  <sheetFormatPr baseColWidth="10" defaultColWidth="9.140625" defaultRowHeight="12.75" x14ac:dyDescent="0.2"/>
  <cols>
    <col min="1" max="2" width="9.140625" customWidth="1"/>
    <col min="3" max="3" width="9.7109375" customWidth="1"/>
    <col min="4" max="4" width="12.5703125" customWidth="1"/>
    <col min="5" max="5" width="11.85546875" customWidth="1"/>
    <col min="6" max="6" width="10.28515625" customWidth="1"/>
    <col min="7" max="7" width="8" customWidth="1"/>
  </cols>
  <sheetData>
    <row r="22" spans="2:5" ht="13.5" thickBot="1" x14ac:dyDescent="0.25"/>
    <row r="23" spans="2:5" ht="25.5" x14ac:dyDescent="0.2">
      <c r="B23" s="1" t="s">
        <v>0</v>
      </c>
      <c r="C23" s="2" t="s">
        <v>1</v>
      </c>
      <c r="D23" s="2" t="s">
        <v>2</v>
      </c>
      <c r="E23" s="3" t="s">
        <v>3</v>
      </c>
    </row>
    <row r="24" spans="2:5" ht="15" x14ac:dyDescent="0.25">
      <c r="B24" s="4">
        <v>8</v>
      </c>
      <c r="C24" s="4" t="s">
        <v>4</v>
      </c>
      <c r="D24" s="4" t="s">
        <v>5</v>
      </c>
      <c r="E24" s="35" t="str">
        <f>IF(AND(B24&gt;=8,C24="Equitación"),"Equitación",IF(AND(C24="Natación",D24="si"),"Natación","Tenis"))</f>
        <v>Equitación</v>
      </c>
    </row>
    <row r="25" spans="2:5" ht="15" x14ac:dyDescent="0.25">
      <c r="B25" s="4">
        <v>12</v>
      </c>
      <c r="C25" s="4" t="s">
        <v>6</v>
      </c>
      <c r="D25" s="4" t="s">
        <v>5</v>
      </c>
      <c r="E25" s="35" t="str">
        <f t="shared" ref="E25:E73" si="0">IF(AND(B25&gt;=8,C25="Equitación"),"Equitación",IF(AND(C25="Natación",D25="si"),"Natación","Tenis"))</f>
        <v>Natación</v>
      </c>
    </row>
    <row r="26" spans="2:5" ht="15" x14ac:dyDescent="0.25">
      <c r="B26" s="4">
        <v>9</v>
      </c>
      <c r="C26" s="4" t="s">
        <v>7</v>
      </c>
      <c r="D26" s="4" t="s">
        <v>5</v>
      </c>
      <c r="E26" s="35" t="str">
        <f t="shared" si="0"/>
        <v>Tenis</v>
      </c>
    </row>
    <row r="27" spans="2:5" ht="15" x14ac:dyDescent="0.25">
      <c r="B27" s="4">
        <v>11</v>
      </c>
      <c r="C27" s="4" t="s">
        <v>7</v>
      </c>
      <c r="D27" s="4" t="s">
        <v>5</v>
      </c>
      <c r="E27" s="35" t="str">
        <f t="shared" si="0"/>
        <v>Tenis</v>
      </c>
    </row>
    <row r="28" spans="2:5" ht="15" x14ac:dyDescent="0.25">
      <c r="B28" s="4">
        <v>7</v>
      </c>
      <c r="C28" s="4" t="s">
        <v>4</v>
      </c>
      <c r="D28" s="4" t="s">
        <v>5</v>
      </c>
      <c r="E28" s="35" t="str">
        <f t="shared" si="0"/>
        <v>Tenis</v>
      </c>
    </row>
    <row r="29" spans="2:5" ht="15" x14ac:dyDescent="0.25">
      <c r="B29" s="4">
        <v>12</v>
      </c>
      <c r="C29" s="4" t="s">
        <v>7</v>
      </c>
      <c r="D29" s="4" t="s">
        <v>5</v>
      </c>
      <c r="E29" s="35" t="str">
        <f t="shared" si="0"/>
        <v>Tenis</v>
      </c>
    </row>
    <row r="30" spans="2:5" ht="15" x14ac:dyDescent="0.25">
      <c r="B30" s="4">
        <v>11</v>
      </c>
      <c r="C30" s="4" t="s">
        <v>7</v>
      </c>
      <c r="D30" s="4" t="s">
        <v>8</v>
      </c>
      <c r="E30" s="35" t="str">
        <f t="shared" si="0"/>
        <v>Tenis</v>
      </c>
    </row>
    <row r="31" spans="2:5" ht="15" x14ac:dyDescent="0.25">
      <c r="B31" s="4">
        <v>9</v>
      </c>
      <c r="C31" s="4" t="s">
        <v>7</v>
      </c>
      <c r="D31" s="4" t="s">
        <v>5</v>
      </c>
      <c r="E31" s="35" t="str">
        <f t="shared" si="0"/>
        <v>Tenis</v>
      </c>
    </row>
    <row r="32" spans="2:5" ht="15" x14ac:dyDescent="0.25">
      <c r="B32" s="4">
        <v>5</v>
      </c>
      <c r="C32" s="4" t="s">
        <v>4</v>
      </c>
      <c r="D32" s="4" t="s">
        <v>5</v>
      </c>
      <c r="E32" s="35" t="str">
        <f t="shared" si="0"/>
        <v>Tenis</v>
      </c>
    </row>
    <row r="33" spans="2:5" ht="15" x14ac:dyDescent="0.25">
      <c r="B33" s="4">
        <v>12</v>
      </c>
      <c r="C33" s="4" t="s">
        <v>7</v>
      </c>
      <c r="D33" s="4" t="s">
        <v>8</v>
      </c>
      <c r="E33" s="35" t="str">
        <f t="shared" si="0"/>
        <v>Tenis</v>
      </c>
    </row>
    <row r="34" spans="2:5" ht="15" x14ac:dyDescent="0.25">
      <c r="B34" s="4">
        <v>12</v>
      </c>
      <c r="C34" s="4" t="s">
        <v>6</v>
      </c>
      <c r="D34" s="4" t="s">
        <v>5</v>
      </c>
      <c r="E34" s="35" t="str">
        <f t="shared" si="0"/>
        <v>Natación</v>
      </c>
    </row>
    <row r="35" spans="2:5" ht="15" x14ac:dyDescent="0.25">
      <c r="B35" s="4">
        <v>10</v>
      </c>
      <c r="C35" s="4" t="s">
        <v>4</v>
      </c>
      <c r="D35" s="4" t="s">
        <v>8</v>
      </c>
      <c r="E35" s="35" t="str">
        <f t="shared" si="0"/>
        <v>Equitación</v>
      </c>
    </row>
    <row r="36" spans="2:5" ht="15" x14ac:dyDescent="0.25">
      <c r="B36" s="4">
        <v>8</v>
      </c>
      <c r="C36" s="4" t="s">
        <v>7</v>
      </c>
      <c r="D36" s="4" t="s">
        <v>5</v>
      </c>
      <c r="E36" s="35" t="str">
        <f t="shared" si="0"/>
        <v>Tenis</v>
      </c>
    </row>
    <row r="37" spans="2:5" ht="15" x14ac:dyDescent="0.25">
      <c r="B37" s="4">
        <v>12</v>
      </c>
      <c r="C37" s="4" t="s">
        <v>4</v>
      </c>
      <c r="D37" s="4" t="s">
        <v>8</v>
      </c>
      <c r="E37" s="35" t="str">
        <f t="shared" si="0"/>
        <v>Equitación</v>
      </c>
    </row>
    <row r="38" spans="2:5" ht="15" x14ac:dyDescent="0.25">
      <c r="B38" s="4">
        <v>8</v>
      </c>
      <c r="C38" s="4" t="s">
        <v>4</v>
      </c>
      <c r="D38" s="4" t="s">
        <v>5</v>
      </c>
      <c r="E38" s="35" t="str">
        <f t="shared" si="0"/>
        <v>Equitación</v>
      </c>
    </row>
    <row r="39" spans="2:5" ht="15" x14ac:dyDescent="0.25">
      <c r="B39" s="4">
        <v>10</v>
      </c>
      <c r="C39" s="4" t="s">
        <v>7</v>
      </c>
      <c r="D39" s="4" t="s">
        <v>8</v>
      </c>
      <c r="E39" s="35" t="str">
        <f t="shared" si="0"/>
        <v>Tenis</v>
      </c>
    </row>
    <row r="40" spans="2:5" ht="15" x14ac:dyDescent="0.25">
      <c r="B40" s="4">
        <v>7</v>
      </c>
      <c r="C40" s="4" t="s">
        <v>6</v>
      </c>
      <c r="D40" s="4" t="s">
        <v>5</v>
      </c>
      <c r="E40" s="35" t="str">
        <f t="shared" si="0"/>
        <v>Natación</v>
      </c>
    </row>
    <row r="41" spans="2:5" ht="15" x14ac:dyDescent="0.25">
      <c r="B41" s="4">
        <v>12</v>
      </c>
      <c r="C41" s="4" t="s">
        <v>6</v>
      </c>
      <c r="D41" s="4" t="s">
        <v>5</v>
      </c>
      <c r="E41" s="35" t="str">
        <f t="shared" si="0"/>
        <v>Natación</v>
      </c>
    </row>
    <row r="42" spans="2:5" ht="15" x14ac:dyDescent="0.25">
      <c r="B42" s="4">
        <v>12</v>
      </c>
      <c r="C42" s="4" t="s">
        <v>6</v>
      </c>
      <c r="D42" s="4" t="s">
        <v>5</v>
      </c>
      <c r="E42" s="35" t="str">
        <f t="shared" si="0"/>
        <v>Natación</v>
      </c>
    </row>
    <row r="43" spans="2:5" ht="15" x14ac:dyDescent="0.25">
      <c r="B43" s="4">
        <v>6</v>
      </c>
      <c r="C43" s="4" t="s">
        <v>7</v>
      </c>
      <c r="D43" s="4" t="s">
        <v>5</v>
      </c>
      <c r="E43" s="35" t="str">
        <f t="shared" si="0"/>
        <v>Tenis</v>
      </c>
    </row>
    <row r="44" spans="2:5" ht="15" x14ac:dyDescent="0.25">
      <c r="B44" s="4">
        <v>5</v>
      </c>
      <c r="C44" s="4" t="s">
        <v>4</v>
      </c>
      <c r="D44" s="4" t="s">
        <v>5</v>
      </c>
      <c r="E44" s="35" t="str">
        <f t="shared" si="0"/>
        <v>Tenis</v>
      </c>
    </row>
    <row r="45" spans="2:5" ht="15" x14ac:dyDescent="0.25">
      <c r="B45" s="4">
        <v>10</v>
      </c>
      <c r="C45" s="4" t="s">
        <v>7</v>
      </c>
      <c r="D45" s="4" t="s">
        <v>5</v>
      </c>
      <c r="E45" s="35" t="str">
        <f t="shared" si="0"/>
        <v>Tenis</v>
      </c>
    </row>
    <row r="46" spans="2:5" ht="15" x14ac:dyDescent="0.25">
      <c r="B46" s="4">
        <v>5</v>
      </c>
      <c r="C46" s="4" t="s">
        <v>7</v>
      </c>
      <c r="D46" s="4" t="s">
        <v>5</v>
      </c>
      <c r="E46" s="35" t="str">
        <f t="shared" si="0"/>
        <v>Tenis</v>
      </c>
    </row>
    <row r="47" spans="2:5" ht="15" x14ac:dyDescent="0.25">
      <c r="B47" s="4">
        <v>12</v>
      </c>
      <c r="C47" s="4" t="s">
        <v>4</v>
      </c>
      <c r="D47" s="4" t="s">
        <v>5</v>
      </c>
      <c r="E47" s="35" t="str">
        <f t="shared" si="0"/>
        <v>Equitación</v>
      </c>
    </row>
    <row r="48" spans="2:5" ht="15" x14ac:dyDescent="0.25">
      <c r="B48" s="4">
        <v>11</v>
      </c>
      <c r="C48" s="4" t="s">
        <v>7</v>
      </c>
      <c r="D48" s="4" t="s">
        <v>5</v>
      </c>
      <c r="E48" s="35" t="str">
        <f t="shared" si="0"/>
        <v>Tenis</v>
      </c>
    </row>
    <row r="49" spans="2:5" ht="15" x14ac:dyDescent="0.25">
      <c r="B49" s="4">
        <v>12</v>
      </c>
      <c r="C49" s="4" t="s">
        <v>4</v>
      </c>
      <c r="D49" s="4" t="s">
        <v>5</v>
      </c>
      <c r="E49" s="35" t="str">
        <f t="shared" si="0"/>
        <v>Equitación</v>
      </c>
    </row>
    <row r="50" spans="2:5" ht="15" x14ac:dyDescent="0.25">
      <c r="B50" s="4">
        <v>12</v>
      </c>
      <c r="C50" s="4" t="s">
        <v>4</v>
      </c>
      <c r="D50" s="4" t="s">
        <v>8</v>
      </c>
      <c r="E50" s="35" t="str">
        <f t="shared" si="0"/>
        <v>Equitación</v>
      </c>
    </row>
    <row r="51" spans="2:5" ht="15" x14ac:dyDescent="0.25">
      <c r="B51" s="4">
        <v>5</v>
      </c>
      <c r="C51" s="4" t="s">
        <v>7</v>
      </c>
      <c r="D51" s="4" t="s">
        <v>8</v>
      </c>
      <c r="E51" s="35" t="str">
        <f t="shared" si="0"/>
        <v>Tenis</v>
      </c>
    </row>
    <row r="52" spans="2:5" ht="15" x14ac:dyDescent="0.25">
      <c r="B52" s="4">
        <v>12</v>
      </c>
      <c r="C52" s="4" t="s">
        <v>7</v>
      </c>
      <c r="D52" s="4" t="s">
        <v>8</v>
      </c>
      <c r="E52" s="35" t="str">
        <f t="shared" si="0"/>
        <v>Tenis</v>
      </c>
    </row>
    <row r="53" spans="2:5" ht="15" x14ac:dyDescent="0.25">
      <c r="B53" s="4">
        <v>7</v>
      </c>
      <c r="C53" s="4" t="s">
        <v>6</v>
      </c>
      <c r="D53" s="4" t="s">
        <v>5</v>
      </c>
      <c r="E53" s="35" t="str">
        <f t="shared" si="0"/>
        <v>Natación</v>
      </c>
    </row>
    <row r="54" spans="2:5" ht="15" x14ac:dyDescent="0.25">
      <c r="B54" s="4">
        <v>12</v>
      </c>
      <c r="C54" s="4" t="s">
        <v>6</v>
      </c>
      <c r="D54" s="4" t="s">
        <v>8</v>
      </c>
      <c r="E54" s="35" t="str">
        <f t="shared" si="0"/>
        <v>Tenis</v>
      </c>
    </row>
    <row r="55" spans="2:5" ht="15" x14ac:dyDescent="0.25">
      <c r="B55" s="4">
        <v>9</v>
      </c>
      <c r="C55" s="4" t="s">
        <v>4</v>
      </c>
      <c r="D55" s="4" t="s">
        <v>8</v>
      </c>
      <c r="E55" s="35" t="str">
        <f t="shared" si="0"/>
        <v>Equitación</v>
      </c>
    </row>
    <row r="56" spans="2:5" ht="15" x14ac:dyDescent="0.25">
      <c r="B56" s="4">
        <v>11</v>
      </c>
      <c r="C56" s="4" t="s">
        <v>6</v>
      </c>
      <c r="D56" s="4" t="s">
        <v>8</v>
      </c>
      <c r="E56" s="35" t="str">
        <f t="shared" si="0"/>
        <v>Tenis</v>
      </c>
    </row>
    <row r="57" spans="2:5" ht="15" x14ac:dyDescent="0.25">
      <c r="B57" s="4">
        <v>10</v>
      </c>
      <c r="C57" s="4" t="s">
        <v>7</v>
      </c>
      <c r="D57" s="4" t="s">
        <v>5</v>
      </c>
      <c r="E57" s="35" t="str">
        <f t="shared" si="0"/>
        <v>Tenis</v>
      </c>
    </row>
    <row r="58" spans="2:5" ht="15" x14ac:dyDescent="0.25">
      <c r="B58" s="4">
        <v>10</v>
      </c>
      <c r="C58" s="4" t="s">
        <v>6</v>
      </c>
      <c r="D58" s="4" t="s">
        <v>8</v>
      </c>
      <c r="E58" s="35" t="str">
        <f t="shared" si="0"/>
        <v>Tenis</v>
      </c>
    </row>
    <row r="59" spans="2:5" ht="15" x14ac:dyDescent="0.25">
      <c r="B59" s="4">
        <v>7</v>
      </c>
      <c r="C59" s="4" t="s">
        <v>7</v>
      </c>
      <c r="D59" s="4" t="s">
        <v>5</v>
      </c>
      <c r="E59" s="35" t="str">
        <f t="shared" si="0"/>
        <v>Tenis</v>
      </c>
    </row>
    <row r="60" spans="2:5" ht="15" x14ac:dyDescent="0.25">
      <c r="B60" s="4">
        <v>5</v>
      </c>
      <c r="C60" s="4" t="s">
        <v>7</v>
      </c>
      <c r="D60" s="4" t="s">
        <v>5</v>
      </c>
      <c r="E60" s="35" t="str">
        <f t="shared" si="0"/>
        <v>Tenis</v>
      </c>
    </row>
    <row r="61" spans="2:5" ht="15" x14ac:dyDescent="0.25">
      <c r="B61" s="4">
        <v>5</v>
      </c>
      <c r="C61" s="4" t="s">
        <v>6</v>
      </c>
      <c r="D61" s="4" t="s">
        <v>5</v>
      </c>
      <c r="E61" s="35" t="str">
        <f t="shared" si="0"/>
        <v>Natación</v>
      </c>
    </row>
    <row r="62" spans="2:5" ht="15" x14ac:dyDescent="0.25">
      <c r="B62" s="4">
        <v>7</v>
      </c>
      <c r="C62" s="4" t="s">
        <v>7</v>
      </c>
      <c r="D62" s="4" t="s">
        <v>5</v>
      </c>
      <c r="E62" s="35" t="str">
        <f t="shared" si="0"/>
        <v>Tenis</v>
      </c>
    </row>
    <row r="63" spans="2:5" ht="15" x14ac:dyDescent="0.25">
      <c r="B63" s="4">
        <v>5</v>
      </c>
      <c r="C63" s="4" t="s">
        <v>7</v>
      </c>
      <c r="D63" s="4" t="s">
        <v>8</v>
      </c>
      <c r="E63" s="35" t="str">
        <f t="shared" si="0"/>
        <v>Tenis</v>
      </c>
    </row>
    <row r="64" spans="2:5" ht="15" x14ac:dyDescent="0.25">
      <c r="B64" s="4">
        <v>7</v>
      </c>
      <c r="C64" s="4" t="s">
        <v>7</v>
      </c>
      <c r="D64" s="4" t="s">
        <v>8</v>
      </c>
      <c r="E64" s="35" t="str">
        <f t="shared" si="0"/>
        <v>Tenis</v>
      </c>
    </row>
    <row r="65" spans="2:5" ht="15" x14ac:dyDescent="0.25">
      <c r="B65" s="4">
        <v>12</v>
      </c>
      <c r="C65" s="4" t="s">
        <v>6</v>
      </c>
      <c r="D65" s="4" t="s">
        <v>8</v>
      </c>
      <c r="E65" s="35" t="str">
        <f t="shared" si="0"/>
        <v>Tenis</v>
      </c>
    </row>
    <row r="66" spans="2:5" ht="15" x14ac:dyDescent="0.25">
      <c r="B66" s="4">
        <v>12</v>
      </c>
      <c r="C66" s="4" t="s">
        <v>4</v>
      </c>
      <c r="D66" s="4" t="s">
        <v>5</v>
      </c>
      <c r="E66" s="35" t="str">
        <f t="shared" si="0"/>
        <v>Equitación</v>
      </c>
    </row>
    <row r="67" spans="2:5" ht="15" x14ac:dyDescent="0.25">
      <c r="B67" s="4">
        <v>8</v>
      </c>
      <c r="C67" s="4" t="s">
        <v>6</v>
      </c>
      <c r="D67" s="4" t="s">
        <v>5</v>
      </c>
      <c r="E67" s="35" t="str">
        <f t="shared" si="0"/>
        <v>Natación</v>
      </c>
    </row>
    <row r="68" spans="2:5" ht="15" x14ac:dyDescent="0.25">
      <c r="B68" s="4">
        <v>6</v>
      </c>
      <c r="C68" s="4" t="s">
        <v>4</v>
      </c>
      <c r="D68" s="4" t="s">
        <v>5</v>
      </c>
      <c r="E68" s="35" t="str">
        <f t="shared" si="0"/>
        <v>Tenis</v>
      </c>
    </row>
    <row r="69" spans="2:5" ht="15" x14ac:dyDescent="0.25">
      <c r="B69" s="4">
        <v>6</v>
      </c>
      <c r="C69" s="4" t="s">
        <v>7</v>
      </c>
      <c r="D69" s="4" t="s">
        <v>8</v>
      </c>
      <c r="E69" s="35" t="str">
        <f t="shared" si="0"/>
        <v>Tenis</v>
      </c>
    </row>
    <row r="70" spans="2:5" ht="15" x14ac:dyDescent="0.25">
      <c r="B70" s="4">
        <v>7</v>
      </c>
      <c r="C70" s="4" t="s">
        <v>6</v>
      </c>
      <c r="D70" s="4" t="s">
        <v>8</v>
      </c>
      <c r="E70" s="35" t="str">
        <f t="shared" si="0"/>
        <v>Tenis</v>
      </c>
    </row>
    <row r="71" spans="2:5" ht="15" x14ac:dyDescent="0.25">
      <c r="B71" s="4">
        <v>10</v>
      </c>
      <c r="C71" s="4" t="s">
        <v>4</v>
      </c>
      <c r="D71" s="4" t="s">
        <v>8</v>
      </c>
      <c r="E71" s="35" t="str">
        <f t="shared" si="0"/>
        <v>Equitación</v>
      </c>
    </row>
    <row r="72" spans="2:5" ht="15" x14ac:dyDescent="0.25">
      <c r="B72" s="4">
        <v>12</v>
      </c>
      <c r="C72" s="4" t="s">
        <v>6</v>
      </c>
      <c r="D72" s="4" t="s">
        <v>8</v>
      </c>
      <c r="E72" s="35" t="str">
        <f t="shared" si="0"/>
        <v>Tenis</v>
      </c>
    </row>
    <row r="73" spans="2:5" ht="15" x14ac:dyDescent="0.25">
      <c r="B73" s="4">
        <v>11</v>
      </c>
      <c r="C73" s="4" t="s">
        <v>7</v>
      </c>
      <c r="D73" s="4" t="s">
        <v>8</v>
      </c>
      <c r="E73" s="35" t="str">
        <f t="shared" si="0"/>
        <v>Tenis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8:G58"/>
  <sheetViews>
    <sheetView topLeftCell="A20" workbookViewId="0">
      <selection activeCell="F23" sqref="F23"/>
    </sheetView>
  </sheetViews>
  <sheetFormatPr baseColWidth="10" defaultColWidth="9.140625" defaultRowHeight="12.75" x14ac:dyDescent="0.2"/>
  <cols>
    <col min="1" max="1" width="9.140625" customWidth="1"/>
    <col min="2" max="2" width="11" customWidth="1"/>
    <col min="3" max="3" width="12.7109375" customWidth="1"/>
    <col min="4" max="4" width="13.42578125" customWidth="1"/>
    <col min="5" max="5" width="12.5703125" customWidth="1"/>
    <col min="6" max="6" width="13.7109375" customWidth="1"/>
    <col min="7" max="7" width="13.5703125" customWidth="1"/>
  </cols>
  <sheetData>
    <row r="18" spans="2:7" ht="13.5" customHeight="1" x14ac:dyDescent="0.2"/>
    <row r="21" spans="2:7" ht="14.25" customHeight="1" x14ac:dyDescent="0.2"/>
    <row r="22" spans="2:7" ht="39.75" customHeight="1" x14ac:dyDescent="0.2">
      <c r="B22" s="6" t="s">
        <v>9</v>
      </c>
      <c r="C22" s="6" t="s">
        <v>10</v>
      </c>
      <c r="D22" s="6" t="s">
        <v>11</v>
      </c>
      <c r="E22" s="6" t="s">
        <v>12</v>
      </c>
      <c r="F22" s="6" t="s">
        <v>13</v>
      </c>
      <c r="G22" s="6" t="s">
        <v>14</v>
      </c>
    </row>
    <row r="23" spans="2:7" x14ac:dyDescent="0.2">
      <c r="B23" s="5">
        <v>1</v>
      </c>
      <c r="C23" s="5">
        <v>0</v>
      </c>
      <c r="D23" s="5">
        <v>0</v>
      </c>
      <c r="E23" s="7">
        <v>636531.06000000006</v>
      </c>
      <c r="F23" s="8">
        <f>IF(AND(C23&gt;=1,D23&gt;=1),E23/2,IF(AND(C23&gt;=1,D23=0),E23,0))</f>
        <v>0</v>
      </c>
      <c r="G23" s="8">
        <f>IF(AND(C23&gt;=1,D23&gt;=1),(E23/2)/D23,IF(AND(C23=0,D23&gt;=1),E23/D23,0))</f>
        <v>0</v>
      </c>
    </row>
    <row r="24" spans="2:7" x14ac:dyDescent="0.2">
      <c r="B24" s="5">
        <v>2</v>
      </c>
      <c r="C24" s="5">
        <v>1</v>
      </c>
      <c r="D24" s="5">
        <v>0</v>
      </c>
      <c r="E24" s="7">
        <v>867651.73</v>
      </c>
      <c r="F24" s="8">
        <f t="shared" ref="F24:F58" si="0">IF(AND(C24&gt;=1,D24&gt;=1),E24/2,IF(AND(C24&gt;=1,D24=0),E24,0))</f>
        <v>867651.73</v>
      </c>
      <c r="G24" s="8">
        <f t="shared" ref="G24:G58" si="1">IF(AND(C24&gt;=1,D24&gt;=1),(E24/2)/D24,IF(AND(C24=0,D24&gt;=1),E24/D24,0))</f>
        <v>0</v>
      </c>
    </row>
    <row r="25" spans="2:7" x14ac:dyDescent="0.2">
      <c r="B25" s="5">
        <v>3</v>
      </c>
      <c r="C25" s="5">
        <v>1</v>
      </c>
      <c r="D25" s="5">
        <v>1</v>
      </c>
      <c r="E25" s="7">
        <v>660123.42000000004</v>
      </c>
      <c r="F25" s="8">
        <f t="shared" si="0"/>
        <v>330061.71000000002</v>
      </c>
      <c r="G25" s="8">
        <f t="shared" si="1"/>
        <v>330061.71000000002</v>
      </c>
    </row>
    <row r="26" spans="2:7" x14ac:dyDescent="0.2">
      <c r="B26" s="5">
        <v>4</v>
      </c>
      <c r="C26" s="5">
        <v>0</v>
      </c>
      <c r="D26" s="5">
        <v>4</v>
      </c>
      <c r="E26" s="7">
        <v>621261.12</v>
      </c>
      <c r="F26" s="8">
        <f t="shared" si="0"/>
        <v>0</v>
      </c>
      <c r="G26" s="8">
        <f t="shared" si="1"/>
        <v>155315.28</v>
      </c>
    </row>
    <row r="27" spans="2:7" x14ac:dyDescent="0.2">
      <c r="B27" s="5">
        <v>5</v>
      </c>
      <c r="C27" s="5">
        <v>0</v>
      </c>
      <c r="D27" s="5">
        <v>2</v>
      </c>
      <c r="E27" s="7">
        <v>730067.35</v>
      </c>
      <c r="F27" s="8">
        <f t="shared" si="0"/>
        <v>0</v>
      </c>
      <c r="G27" s="8">
        <f t="shared" si="1"/>
        <v>365033.67499999999</v>
      </c>
    </row>
    <row r="28" spans="2:7" x14ac:dyDescent="0.2">
      <c r="B28" s="5">
        <v>6</v>
      </c>
      <c r="C28" s="5">
        <v>1</v>
      </c>
      <c r="D28" s="5">
        <v>5</v>
      </c>
      <c r="E28" s="7">
        <v>323452.17</v>
      </c>
      <c r="F28" s="8">
        <f t="shared" si="0"/>
        <v>161726.08499999999</v>
      </c>
      <c r="G28" s="8">
        <f t="shared" si="1"/>
        <v>32345.216999999997</v>
      </c>
    </row>
    <row r="29" spans="2:7" x14ac:dyDescent="0.2">
      <c r="B29" s="5">
        <v>7</v>
      </c>
      <c r="C29" s="5">
        <v>1</v>
      </c>
      <c r="D29" s="5">
        <v>4</v>
      </c>
      <c r="E29" s="7">
        <v>450501.08</v>
      </c>
      <c r="F29" s="8">
        <f t="shared" si="0"/>
        <v>225250.54</v>
      </c>
      <c r="G29" s="8">
        <f t="shared" si="1"/>
        <v>56312.635000000002</v>
      </c>
    </row>
    <row r="30" spans="2:7" x14ac:dyDescent="0.2">
      <c r="B30" s="5">
        <v>8</v>
      </c>
      <c r="C30" s="5">
        <v>1</v>
      </c>
      <c r="D30" s="5">
        <v>0</v>
      </c>
      <c r="E30" s="7">
        <v>475807.87</v>
      </c>
      <c r="F30" s="8">
        <f t="shared" si="0"/>
        <v>475807.87</v>
      </c>
      <c r="G30" s="8">
        <f t="shared" si="1"/>
        <v>0</v>
      </c>
    </row>
    <row r="31" spans="2:7" x14ac:dyDescent="0.2">
      <c r="B31" s="5">
        <v>9</v>
      </c>
      <c r="C31" s="5">
        <v>0</v>
      </c>
      <c r="D31" s="5">
        <v>3</v>
      </c>
      <c r="E31" s="7">
        <v>451473.64</v>
      </c>
      <c r="F31" s="8">
        <f t="shared" si="0"/>
        <v>0</v>
      </c>
      <c r="G31" s="8">
        <f t="shared" si="1"/>
        <v>150491.21333333335</v>
      </c>
    </row>
    <row r="32" spans="2:7" x14ac:dyDescent="0.2">
      <c r="B32" s="5">
        <v>10</v>
      </c>
      <c r="C32" s="5">
        <v>1</v>
      </c>
      <c r="D32" s="5">
        <v>2</v>
      </c>
      <c r="E32" s="7">
        <v>636000.26</v>
      </c>
      <c r="F32" s="8">
        <f t="shared" si="0"/>
        <v>318000.13</v>
      </c>
      <c r="G32" s="8">
        <f t="shared" si="1"/>
        <v>159000.065</v>
      </c>
    </row>
    <row r="33" spans="2:7" x14ac:dyDescent="0.2">
      <c r="B33" s="5">
        <v>11</v>
      </c>
      <c r="C33" s="5">
        <v>0</v>
      </c>
      <c r="D33" s="5">
        <v>4</v>
      </c>
      <c r="E33" s="7">
        <v>742877.34</v>
      </c>
      <c r="F33" s="8">
        <f t="shared" si="0"/>
        <v>0</v>
      </c>
      <c r="G33" s="8">
        <f t="shared" si="1"/>
        <v>185719.33499999999</v>
      </c>
    </row>
    <row r="34" spans="2:7" x14ac:dyDescent="0.2">
      <c r="B34" s="5">
        <v>12</v>
      </c>
      <c r="C34" s="5">
        <v>0</v>
      </c>
      <c r="D34" s="5">
        <v>0</v>
      </c>
      <c r="E34" s="7">
        <v>968787.82</v>
      </c>
      <c r="F34" s="8">
        <f t="shared" si="0"/>
        <v>0</v>
      </c>
      <c r="G34" s="8">
        <f t="shared" si="1"/>
        <v>0</v>
      </c>
    </row>
    <row r="35" spans="2:7" x14ac:dyDescent="0.2">
      <c r="B35" s="5">
        <v>13</v>
      </c>
      <c r="C35" s="5">
        <v>1</v>
      </c>
      <c r="D35" s="5">
        <v>3</v>
      </c>
      <c r="E35" s="7">
        <v>735714.88</v>
      </c>
      <c r="F35" s="8">
        <f t="shared" si="0"/>
        <v>367857.44</v>
      </c>
      <c r="G35" s="8">
        <f t="shared" si="1"/>
        <v>122619.14666666667</v>
      </c>
    </row>
    <row r="36" spans="2:7" x14ac:dyDescent="0.2">
      <c r="B36" s="5">
        <v>14</v>
      </c>
      <c r="C36" s="5">
        <v>0</v>
      </c>
      <c r="D36" s="5">
        <v>3</v>
      </c>
      <c r="E36" s="7">
        <v>540816.18999999994</v>
      </c>
      <c r="F36" s="8">
        <f t="shared" si="0"/>
        <v>0</v>
      </c>
      <c r="G36" s="8">
        <f t="shared" si="1"/>
        <v>180272.06333333332</v>
      </c>
    </row>
    <row r="37" spans="2:7" x14ac:dyDescent="0.2">
      <c r="B37" s="5">
        <v>15</v>
      </c>
      <c r="C37" s="5">
        <v>0</v>
      </c>
      <c r="D37" s="5">
        <v>0</v>
      </c>
      <c r="E37" s="7">
        <v>607137.09</v>
      </c>
      <c r="F37" s="8">
        <f t="shared" si="0"/>
        <v>0</v>
      </c>
      <c r="G37" s="8">
        <f t="shared" si="1"/>
        <v>0</v>
      </c>
    </row>
    <row r="38" spans="2:7" x14ac:dyDescent="0.2">
      <c r="B38" s="5">
        <v>16</v>
      </c>
      <c r="C38" s="5">
        <v>0</v>
      </c>
      <c r="D38" s="5">
        <v>1</v>
      </c>
      <c r="E38" s="7">
        <v>426643.89</v>
      </c>
      <c r="F38" s="8">
        <f t="shared" si="0"/>
        <v>0</v>
      </c>
      <c r="G38" s="8">
        <f t="shared" si="1"/>
        <v>426643.89</v>
      </c>
    </row>
    <row r="39" spans="2:7" x14ac:dyDescent="0.2">
      <c r="B39" s="5">
        <v>17</v>
      </c>
      <c r="C39" s="5">
        <v>1</v>
      </c>
      <c r="D39" s="5">
        <v>2</v>
      </c>
      <c r="E39" s="7">
        <v>986748.88</v>
      </c>
      <c r="F39" s="8">
        <f t="shared" si="0"/>
        <v>493374.44</v>
      </c>
      <c r="G39" s="8">
        <f t="shared" si="1"/>
        <v>246687.22</v>
      </c>
    </row>
    <row r="40" spans="2:7" x14ac:dyDescent="0.2">
      <c r="B40" s="5">
        <v>18</v>
      </c>
      <c r="C40" s="5">
        <v>1</v>
      </c>
      <c r="D40" s="5">
        <v>4</v>
      </c>
      <c r="E40" s="7">
        <v>735036.22</v>
      </c>
      <c r="F40" s="8">
        <f t="shared" si="0"/>
        <v>367518.11</v>
      </c>
      <c r="G40" s="8">
        <f t="shared" si="1"/>
        <v>91879.527499999997</v>
      </c>
    </row>
    <row r="41" spans="2:7" x14ac:dyDescent="0.2">
      <c r="B41" s="5">
        <v>19</v>
      </c>
      <c r="C41" s="5">
        <v>1</v>
      </c>
      <c r="D41" s="5">
        <v>0</v>
      </c>
      <c r="E41" s="7">
        <v>532820.76</v>
      </c>
      <c r="F41" s="8">
        <f t="shared" si="0"/>
        <v>532820.76</v>
      </c>
      <c r="G41" s="8">
        <f t="shared" si="1"/>
        <v>0</v>
      </c>
    </row>
    <row r="42" spans="2:7" x14ac:dyDescent="0.2">
      <c r="B42" s="5">
        <v>20</v>
      </c>
      <c r="C42" s="5">
        <v>0</v>
      </c>
      <c r="D42" s="5">
        <v>5</v>
      </c>
      <c r="E42" s="7">
        <v>992878.21</v>
      </c>
      <c r="F42" s="8">
        <f t="shared" si="0"/>
        <v>0</v>
      </c>
      <c r="G42" s="8">
        <f t="shared" si="1"/>
        <v>198575.64199999999</v>
      </c>
    </row>
    <row r="43" spans="2:7" x14ac:dyDescent="0.2">
      <c r="B43" s="5">
        <v>21</v>
      </c>
      <c r="C43" s="5">
        <v>0</v>
      </c>
      <c r="D43" s="5">
        <v>0</v>
      </c>
      <c r="E43" s="7">
        <v>142559.18</v>
      </c>
      <c r="F43" s="8">
        <f t="shared" si="0"/>
        <v>0</v>
      </c>
      <c r="G43" s="8">
        <f t="shared" si="1"/>
        <v>0</v>
      </c>
    </row>
    <row r="44" spans="2:7" x14ac:dyDescent="0.2">
      <c r="B44" s="5">
        <v>22</v>
      </c>
      <c r="C44" s="5">
        <v>1</v>
      </c>
      <c r="D44" s="5">
        <v>4</v>
      </c>
      <c r="E44" s="7">
        <v>935928.22</v>
      </c>
      <c r="F44" s="8">
        <f t="shared" si="0"/>
        <v>467964.11</v>
      </c>
      <c r="G44" s="8">
        <f t="shared" si="1"/>
        <v>116991.0275</v>
      </c>
    </row>
    <row r="45" spans="2:7" x14ac:dyDescent="0.2">
      <c r="B45" s="5">
        <v>23</v>
      </c>
      <c r="C45" s="5">
        <v>0</v>
      </c>
      <c r="D45" s="5">
        <v>5</v>
      </c>
      <c r="E45" s="7">
        <v>468709.97</v>
      </c>
      <c r="F45" s="8">
        <f t="shared" si="0"/>
        <v>0</v>
      </c>
      <c r="G45" s="8">
        <f t="shared" si="1"/>
        <v>93741.993999999992</v>
      </c>
    </row>
    <row r="46" spans="2:7" x14ac:dyDescent="0.2">
      <c r="B46" s="5">
        <v>24</v>
      </c>
      <c r="C46" s="5">
        <v>1</v>
      </c>
      <c r="D46" s="5">
        <v>2</v>
      </c>
      <c r="E46" s="7">
        <v>185694.63</v>
      </c>
      <c r="F46" s="8">
        <f t="shared" si="0"/>
        <v>92847.315000000002</v>
      </c>
      <c r="G46" s="8">
        <f t="shared" si="1"/>
        <v>46423.657500000001</v>
      </c>
    </row>
    <row r="47" spans="2:7" x14ac:dyDescent="0.2">
      <c r="B47" s="5">
        <v>25</v>
      </c>
      <c r="C47" s="5">
        <v>0</v>
      </c>
      <c r="D47" s="5">
        <v>4</v>
      </c>
      <c r="E47" s="7">
        <v>138020.54</v>
      </c>
      <c r="F47" s="8">
        <f t="shared" si="0"/>
        <v>0</v>
      </c>
      <c r="G47" s="8">
        <f t="shared" si="1"/>
        <v>34505.135000000002</v>
      </c>
    </row>
    <row r="48" spans="2:7" x14ac:dyDescent="0.2">
      <c r="B48" s="5">
        <v>26</v>
      </c>
      <c r="C48" s="5">
        <v>0</v>
      </c>
      <c r="D48" s="5">
        <v>1</v>
      </c>
      <c r="E48" s="7">
        <v>935898.86</v>
      </c>
      <c r="F48" s="8">
        <f t="shared" si="0"/>
        <v>0</v>
      </c>
      <c r="G48" s="8">
        <f t="shared" si="1"/>
        <v>935898.86</v>
      </c>
    </row>
    <row r="49" spans="2:7" x14ac:dyDescent="0.2">
      <c r="B49" s="5">
        <v>27</v>
      </c>
      <c r="C49" s="5">
        <v>1</v>
      </c>
      <c r="D49" s="5">
        <v>1</v>
      </c>
      <c r="E49" s="7">
        <v>656777.93999999994</v>
      </c>
      <c r="F49" s="8">
        <f t="shared" si="0"/>
        <v>328388.96999999997</v>
      </c>
      <c r="G49" s="8">
        <f t="shared" si="1"/>
        <v>328388.96999999997</v>
      </c>
    </row>
    <row r="50" spans="2:7" x14ac:dyDescent="0.2">
      <c r="B50" s="5">
        <v>28</v>
      </c>
      <c r="C50" s="5">
        <v>1</v>
      </c>
      <c r="D50" s="5">
        <v>1</v>
      </c>
      <c r="E50" s="7">
        <v>630044.87</v>
      </c>
      <c r="F50" s="8">
        <f t="shared" si="0"/>
        <v>315022.435</v>
      </c>
      <c r="G50" s="8">
        <f t="shared" si="1"/>
        <v>315022.435</v>
      </c>
    </row>
    <row r="51" spans="2:7" x14ac:dyDescent="0.2">
      <c r="B51" s="5">
        <v>29</v>
      </c>
      <c r="C51" s="5">
        <v>0</v>
      </c>
      <c r="D51" s="5">
        <v>3</v>
      </c>
      <c r="E51" s="7">
        <v>923957.39</v>
      </c>
      <c r="F51" s="8">
        <f t="shared" si="0"/>
        <v>0</v>
      </c>
      <c r="G51" s="8">
        <f t="shared" si="1"/>
        <v>307985.79666666669</v>
      </c>
    </row>
    <row r="52" spans="2:7" x14ac:dyDescent="0.2">
      <c r="B52" s="5">
        <v>30</v>
      </c>
      <c r="C52" s="5">
        <v>0</v>
      </c>
      <c r="D52" s="5">
        <v>5</v>
      </c>
      <c r="E52" s="7">
        <v>305696.71000000002</v>
      </c>
      <c r="F52" s="8">
        <f t="shared" si="0"/>
        <v>0</v>
      </c>
      <c r="G52" s="8">
        <f t="shared" si="1"/>
        <v>61139.342000000004</v>
      </c>
    </row>
    <row r="53" spans="2:7" x14ac:dyDescent="0.2">
      <c r="B53" s="5">
        <v>31</v>
      </c>
      <c r="C53" s="5">
        <v>1</v>
      </c>
      <c r="D53" s="5">
        <v>1</v>
      </c>
      <c r="E53" s="7">
        <v>690455.16</v>
      </c>
      <c r="F53" s="8">
        <f t="shared" si="0"/>
        <v>345227.58</v>
      </c>
      <c r="G53" s="8">
        <f t="shared" si="1"/>
        <v>345227.58</v>
      </c>
    </row>
    <row r="54" spans="2:7" x14ac:dyDescent="0.2">
      <c r="B54" s="5">
        <v>32</v>
      </c>
      <c r="C54" s="5">
        <v>0</v>
      </c>
      <c r="D54" s="5">
        <v>1</v>
      </c>
      <c r="E54" s="7">
        <v>604156.30000000005</v>
      </c>
      <c r="F54" s="8">
        <f t="shared" si="0"/>
        <v>0</v>
      </c>
      <c r="G54" s="8">
        <f t="shared" si="1"/>
        <v>604156.30000000005</v>
      </c>
    </row>
    <row r="55" spans="2:7" x14ac:dyDescent="0.2">
      <c r="B55" s="5">
        <v>33</v>
      </c>
      <c r="C55" s="5">
        <v>1</v>
      </c>
      <c r="D55" s="5">
        <v>3</v>
      </c>
      <c r="E55" s="7">
        <v>291114.33</v>
      </c>
      <c r="F55" s="8">
        <f t="shared" si="0"/>
        <v>145557.16500000001</v>
      </c>
      <c r="G55" s="8">
        <f t="shared" si="1"/>
        <v>48519.055</v>
      </c>
    </row>
    <row r="56" spans="2:7" x14ac:dyDescent="0.2">
      <c r="B56" s="5">
        <v>34</v>
      </c>
      <c r="C56" s="5">
        <v>1</v>
      </c>
      <c r="D56" s="5">
        <v>2</v>
      </c>
      <c r="E56" s="7">
        <v>304109.87</v>
      </c>
      <c r="F56" s="8">
        <f t="shared" si="0"/>
        <v>152054.935</v>
      </c>
      <c r="G56" s="8">
        <f t="shared" si="1"/>
        <v>76027.467499999999</v>
      </c>
    </row>
    <row r="57" spans="2:7" x14ac:dyDescent="0.2">
      <c r="B57" s="5">
        <v>35</v>
      </c>
      <c r="C57" s="5">
        <v>1</v>
      </c>
      <c r="D57" s="5">
        <v>2</v>
      </c>
      <c r="E57" s="7">
        <v>596865.66</v>
      </c>
      <c r="F57" s="8">
        <f t="shared" si="0"/>
        <v>298432.83</v>
      </c>
      <c r="G57" s="8">
        <f t="shared" si="1"/>
        <v>149216.41500000001</v>
      </c>
    </row>
    <row r="58" spans="2:7" x14ac:dyDescent="0.2">
      <c r="B58" s="5">
        <v>36</v>
      </c>
      <c r="C58" s="5">
        <v>0</v>
      </c>
      <c r="D58" s="5">
        <v>5</v>
      </c>
      <c r="E58" s="7">
        <v>918447.14</v>
      </c>
      <c r="F58" s="8">
        <f t="shared" si="0"/>
        <v>0</v>
      </c>
      <c r="G58" s="8">
        <f t="shared" si="1"/>
        <v>183689.42800000001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5"/>
  <sheetViews>
    <sheetView tabSelected="1" topLeftCell="A25" workbookViewId="0">
      <selection activeCell="K41" sqref="K41"/>
    </sheetView>
  </sheetViews>
  <sheetFormatPr baseColWidth="10" defaultColWidth="9.140625" defaultRowHeight="12.75" x14ac:dyDescent="0.2"/>
  <cols>
    <col min="1" max="1" width="3" customWidth="1"/>
    <col min="2" max="2" width="19" customWidth="1"/>
    <col min="3" max="3" width="10.42578125" customWidth="1"/>
    <col min="4" max="4" width="11.28515625" style="24" customWidth="1"/>
    <col min="5" max="5" width="15" customWidth="1"/>
    <col min="6" max="6" width="24.85546875" customWidth="1"/>
  </cols>
  <sheetData>
    <row r="2" spans="1:6" x14ac:dyDescent="0.2">
      <c r="F2" s="25"/>
    </row>
    <row r="15" spans="1:6" ht="13.5" thickBot="1" x14ac:dyDescent="0.25"/>
    <row r="16" spans="1:6" ht="64.5" thickBot="1" x14ac:dyDescent="0.25">
      <c r="A16" s="9"/>
      <c r="B16" s="10" t="s">
        <v>15</v>
      </c>
      <c r="C16" s="11" t="s">
        <v>16</v>
      </c>
      <c r="D16" s="12" t="s">
        <v>17</v>
      </c>
      <c r="E16" s="26" t="s">
        <v>51</v>
      </c>
      <c r="F16" s="27" t="s">
        <v>52</v>
      </c>
    </row>
    <row r="17" spans="1:6" ht="13.5" thickBot="1" x14ac:dyDescent="0.25">
      <c r="A17" s="13">
        <v>1</v>
      </c>
      <c r="B17" s="14" t="s">
        <v>18</v>
      </c>
      <c r="C17" s="15">
        <v>5589</v>
      </c>
      <c r="D17" s="16">
        <v>888444</v>
      </c>
      <c r="E17" s="28">
        <f t="shared" ref="E17:E48" si="0">+D17/C17</f>
        <v>158.96296296296296</v>
      </c>
      <c r="F17" s="29" t="str">
        <f>IF((E17&gt;100),"Alta",IF((E17&lt;15),"Baja","Media"))</f>
        <v>Alta</v>
      </c>
    </row>
    <row r="18" spans="1:6" ht="13.5" thickBot="1" x14ac:dyDescent="0.25">
      <c r="A18" s="13">
        <v>2</v>
      </c>
      <c r="B18" s="18" t="s">
        <v>19</v>
      </c>
      <c r="C18" s="19">
        <v>70113</v>
      </c>
      <c r="D18" s="16">
        <v>2241029</v>
      </c>
      <c r="E18" s="28">
        <f>+D18/C18</f>
        <v>31.963102420378533</v>
      </c>
      <c r="F18" s="29" t="str">
        <f t="shared" ref="F18:F48" si="1">IF((E18&gt;100),"Alta",IF((E18&lt;15),"Baja","Media"))</f>
        <v>Media</v>
      </c>
    </row>
    <row r="19" spans="1:6" ht="13.5" thickBot="1" x14ac:dyDescent="0.25">
      <c r="A19" s="13">
        <v>3</v>
      </c>
      <c r="B19" s="17" t="s">
        <v>20</v>
      </c>
      <c r="C19" s="19">
        <v>73677</v>
      </c>
      <c r="D19" s="16">
        <v>387430</v>
      </c>
      <c r="E19" s="28">
        <f t="shared" si="0"/>
        <v>5.2584931525442133</v>
      </c>
      <c r="F19" s="29" t="str">
        <f t="shared" si="1"/>
        <v>Baja</v>
      </c>
    </row>
    <row r="20" spans="1:6" ht="13.5" thickBot="1" x14ac:dyDescent="0.25">
      <c r="A20" s="13">
        <v>4</v>
      </c>
      <c r="B20" s="17" t="s">
        <v>21</v>
      </c>
      <c r="C20" s="19">
        <v>51833</v>
      </c>
      <c r="D20" s="16">
        <v>668715</v>
      </c>
      <c r="E20" s="28">
        <f t="shared" si="0"/>
        <v>12.901336986089943</v>
      </c>
      <c r="F20" s="29" t="str">
        <f t="shared" si="1"/>
        <v>Baja</v>
      </c>
    </row>
    <row r="21" spans="1:6" ht="13.5" thickBot="1" x14ac:dyDescent="0.25">
      <c r="A21" s="13">
        <v>5</v>
      </c>
      <c r="B21" s="17" t="s">
        <v>24</v>
      </c>
      <c r="C21" s="19">
        <v>151571</v>
      </c>
      <c r="D21" s="16">
        <v>2227305</v>
      </c>
      <c r="E21" s="28">
        <f t="shared" si="0"/>
        <v>14.694796498010833</v>
      </c>
      <c r="F21" s="29" t="str">
        <f t="shared" si="1"/>
        <v>Baja</v>
      </c>
    </row>
    <row r="22" spans="1:6" ht="13.5" thickBot="1" x14ac:dyDescent="0.25">
      <c r="A22" s="13">
        <v>6</v>
      </c>
      <c r="B22" s="17" t="s">
        <v>25</v>
      </c>
      <c r="C22" s="19">
        <v>5455</v>
      </c>
      <c r="D22" s="16">
        <v>515313</v>
      </c>
      <c r="E22" s="28">
        <f t="shared" si="0"/>
        <v>94.466177818515121</v>
      </c>
      <c r="F22" s="29" t="str">
        <f t="shared" si="1"/>
        <v>Media</v>
      </c>
    </row>
    <row r="23" spans="1:6" ht="13.5" thickBot="1" x14ac:dyDescent="0.25">
      <c r="A23" s="13">
        <v>7</v>
      </c>
      <c r="B23" s="17" t="s">
        <v>22</v>
      </c>
      <c r="C23" s="19">
        <v>73887</v>
      </c>
      <c r="D23" s="16">
        <v>3637142</v>
      </c>
      <c r="E23" s="28">
        <f t="shared" si="0"/>
        <v>49.22573659777769</v>
      </c>
      <c r="F23" s="29" t="str">
        <f t="shared" si="1"/>
        <v>Media</v>
      </c>
    </row>
    <row r="24" spans="1:6" ht="13.5" thickBot="1" x14ac:dyDescent="0.25">
      <c r="A24" s="13">
        <v>8</v>
      </c>
      <c r="B24" s="17" t="s">
        <v>23</v>
      </c>
      <c r="C24" s="19">
        <v>247087</v>
      </c>
      <c r="D24" s="16">
        <v>2895672</v>
      </c>
      <c r="E24" s="28">
        <f t="shared" si="0"/>
        <v>11.719240591370651</v>
      </c>
      <c r="F24" s="29" t="str">
        <f t="shared" si="1"/>
        <v>Baja</v>
      </c>
    </row>
    <row r="25" spans="1:6" ht="13.5" thickBot="1" x14ac:dyDescent="0.25">
      <c r="A25" s="13">
        <v>9</v>
      </c>
      <c r="B25" s="17" t="s">
        <v>26</v>
      </c>
      <c r="C25" s="19">
        <v>1499</v>
      </c>
      <c r="D25" s="16">
        <v>8520090</v>
      </c>
      <c r="E25" s="28">
        <f t="shared" si="0"/>
        <v>5683.8492328218808</v>
      </c>
      <c r="F25" s="29" t="str">
        <f t="shared" si="1"/>
        <v>Alta</v>
      </c>
    </row>
    <row r="26" spans="1:6" ht="13.5" thickBot="1" x14ac:dyDescent="0.25">
      <c r="A26" s="13">
        <v>10</v>
      </c>
      <c r="B26" s="17" t="s">
        <v>27</v>
      </c>
      <c r="C26" s="19">
        <v>119648</v>
      </c>
      <c r="D26" s="16">
        <v>1449036</v>
      </c>
      <c r="E26" s="28">
        <f t="shared" si="0"/>
        <v>12.110825086921636</v>
      </c>
      <c r="F26" s="29" t="str">
        <f t="shared" si="1"/>
        <v>Baja</v>
      </c>
    </row>
    <row r="27" spans="1:6" ht="13.5" thickBot="1" x14ac:dyDescent="0.25">
      <c r="A27" s="13">
        <v>11</v>
      </c>
      <c r="B27" s="17" t="s">
        <v>32</v>
      </c>
      <c r="C27" s="19">
        <v>21461</v>
      </c>
      <c r="D27" s="16">
        <v>12222891</v>
      </c>
      <c r="E27" s="28">
        <f t="shared" si="0"/>
        <v>569.539676622711</v>
      </c>
      <c r="F27" s="29" t="str">
        <f t="shared" si="1"/>
        <v>Alta</v>
      </c>
    </row>
    <row r="28" spans="1:6" ht="13.5" thickBot="1" x14ac:dyDescent="0.25">
      <c r="A28" s="13">
        <v>12</v>
      </c>
      <c r="B28" s="17" t="s">
        <v>28</v>
      </c>
      <c r="C28" s="19">
        <v>30589</v>
      </c>
      <c r="D28" s="16">
        <v>4478673</v>
      </c>
      <c r="E28" s="28">
        <f t="shared" si="0"/>
        <v>146.41449540684559</v>
      </c>
      <c r="F28" s="29" t="str">
        <f t="shared" si="1"/>
        <v>Alta</v>
      </c>
    </row>
    <row r="29" spans="1:6" ht="13.5" thickBot="1" x14ac:dyDescent="0.25">
      <c r="A29" s="13">
        <v>13</v>
      </c>
      <c r="B29" s="17" t="s">
        <v>29</v>
      </c>
      <c r="C29" s="19">
        <v>63749</v>
      </c>
      <c r="D29" s="16">
        <v>2994365</v>
      </c>
      <c r="E29" s="28">
        <f t="shared" si="0"/>
        <v>46.97116817518706</v>
      </c>
      <c r="F29" s="29" t="str">
        <f t="shared" si="1"/>
        <v>Media</v>
      </c>
    </row>
    <row r="30" spans="1:6" ht="13.5" thickBot="1" x14ac:dyDescent="0.25">
      <c r="A30" s="13">
        <v>14</v>
      </c>
      <c r="B30" s="17" t="s">
        <v>30</v>
      </c>
      <c r="C30" s="19">
        <v>20987</v>
      </c>
      <c r="D30" s="16">
        <v>2166122</v>
      </c>
      <c r="E30" s="28">
        <f t="shared" si="0"/>
        <v>103.21256015628722</v>
      </c>
      <c r="F30" s="29" t="str">
        <f t="shared" si="1"/>
        <v>Alta</v>
      </c>
    </row>
    <row r="31" spans="1:6" ht="13.5" thickBot="1" x14ac:dyDescent="0.25">
      <c r="A31" s="13">
        <v>15</v>
      </c>
      <c r="B31" s="17" t="s">
        <v>31</v>
      </c>
      <c r="C31" s="19">
        <v>80137</v>
      </c>
      <c r="D31" s="16">
        <v>6161437</v>
      </c>
      <c r="E31" s="28">
        <f t="shared" si="0"/>
        <v>76.886294720291502</v>
      </c>
      <c r="F31" s="29" t="str">
        <f t="shared" si="1"/>
        <v>Media</v>
      </c>
    </row>
    <row r="32" spans="1:6" ht="13.5" thickBot="1" x14ac:dyDescent="0.25">
      <c r="A32" s="13">
        <v>16</v>
      </c>
      <c r="B32" s="17" t="s">
        <v>33</v>
      </c>
      <c r="C32" s="19">
        <v>59864</v>
      </c>
      <c r="D32" s="16">
        <v>3925450</v>
      </c>
      <c r="E32" s="28">
        <f t="shared" si="0"/>
        <v>65.572798342910602</v>
      </c>
      <c r="F32" s="29" t="str">
        <f t="shared" si="1"/>
        <v>Media</v>
      </c>
    </row>
    <row r="33" spans="1:6" ht="13.5" thickBot="1" x14ac:dyDescent="0.25">
      <c r="A33" s="13">
        <v>17</v>
      </c>
      <c r="B33" s="17" t="s">
        <v>34</v>
      </c>
      <c r="C33" s="19">
        <v>4941</v>
      </c>
      <c r="D33" s="16">
        <v>1496030</v>
      </c>
      <c r="E33" s="28">
        <f t="shared" si="0"/>
        <v>302.77878971868046</v>
      </c>
      <c r="F33" s="29" t="str">
        <f t="shared" si="1"/>
        <v>Alta</v>
      </c>
    </row>
    <row r="34" spans="1:6" ht="13.5" thickBot="1" x14ac:dyDescent="0.25">
      <c r="A34" s="13">
        <v>18</v>
      </c>
      <c r="B34" s="17" t="s">
        <v>35</v>
      </c>
      <c r="C34" s="19">
        <v>27621</v>
      </c>
      <c r="D34" s="16">
        <v>903886</v>
      </c>
      <c r="E34" s="28">
        <f t="shared" si="0"/>
        <v>32.724593606314038</v>
      </c>
      <c r="F34" s="29" t="str">
        <f t="shared" si="1"/>
        <v>Media</v>
      </c>
    </row>
    <row r="35" spans="1:6" ht="13.5" thickBot="1" x14ac:dyDescent="0.25">
      <c r="A35" s="13">
        <v>19</v>
      </c>
      <c r="B35" s="17" t="s">
        <v>36</v>
      </c>
      <c r="C35" s="19">
        <v>64555</v>
      </c>
      <c r="D35" s="16">
        <v>3684845</v>
      </c>
      <c r="E35" s="28">
        <f t="shared" si="0"/>
        <v>57.080706374409417</v>
      </c>
      <c r="F35" s="29" t="str">
        <f t="shared" si="1"/>
        <v>Media</v>
      </c>
    </row>
    <row r="36" spans="1:6" ht="13.5" thickBot="1" x14ac:dyDescent="0.25">
      <c r="A36" s="13">
        <v>20</v>
      </c>
      <c r="B36" s="17" t="s">
        <v>37</v>
      </c>
      <c r="C36" s="19">
        <v>95364</v>
      </c>
      <c r="D36" s="16">
        <v>3286175</v>
      </c>
      <c r="E36" s="28">
        <f t="shared" si="0"/>
        <v>34.459282328761375</v>
      </c>
      <c r="F36" s="29" t="str">
        <f t="shared" si="1"/>
        <v>Media</v>
      </c>
    </row>
    <row r="37" spans="1:6" ht="13.5" thickBot="1" x14ac:dyDescent="0.25">
      <c r="A37" s="13">
        <v>21</v>
      </c>
      <c r="B37" s="17" t="s">
        <v>38</v>
      </c>
      <c r="C37" s="19">
        <v>33919</v>
      </c>
      <c r="D37" s="16">
        <v>4792156</v>
      </c>
      <c r="E37" s="28">
        <f t="shared" si="0"/>
        <v>141.28234912585867</v>
      </c>
      <c r="F37" s="29" t="str">
        <f t="shared" si="1"/>
        <v>Alta</v>
      </c>
    </row>
    <row r="38" spans="1:6" ht="13.5" thickBot="1" x14ac:dyDescent="0.25">
      <c r="A38" s="13">
        <v>22</v>
      </c>
      <c r="B38" s="17" t="s">
        <v>39</v>
      </c>
      <c r="C38" s="19">
        <v>11769</v>
      </c>
      <c r="D38" s="16">
        <v>1297575</v>
      </c>
      <c r="E38" s="28">
        <f t="shared" si="0"/>
        <v>110.25363242416518</v>
      </c>
      <c r="F38" s="29" t="str">
        <f t="shared" si="1"/>
        <v>Alta</v>
      </c>
    </row>
    <row r="39" spans="1:6" ht="13.5" thickBot="1" x14ac:dyDescent="0.25">
      <c r="A39" s="13">
        <v>23</v>
      </c>
      <c r="B39" s="17" t="s">
        <v>40</v>
      </c>
      <c r="C39" s="19">
        <v>50350</v>
      </c>
      <c r="D39" s="16">
        <v>772803</v>
      </c>
      <c r="E39" s="28">
        <f t="shared" si="0"/>
        <v>15.348619662363456</v>
      </c>
      <c r="F39" s="29" t="str">
        <f t="shared" si="1"/>
        <v>Media</v>
      </c>
    </row>
    <row r="40" spans="1:6" ht="13.5" thickBot="1" x14ac:dyDescent="0.25">
      <c r="A40" s="13">
        <v>24</v>
      </c>
      <c r="B40" s="17" t="s">
        <v>41</v>
      </c>
      <c r="C40" s="19">
        <v>62848</v>
      </c>
      <c r="D40" s="16">
        <v>2247042</v>
      </c>
      <c r="E40" s="28">
        <f t="shared" si="0"/>
        <v>35.753595977596738</v>
      </c>
      <c r="F40" s="29" t="str">
        <f t="shared" si="1"/>
        <v>Media</v>
      </c>
    </row>
    <row r="41" spans="1:6" ht="13.5" thickBot="1" x14ac:dyDescent="0.25">
      <c r="A41" s="13">
        <v>25</v>
      </c>
      <c r="B41" s="17" t="s">
        <v>42</v>
      </c>
      <c r="C41" s="19">
        <v>58092</v>
      </c>
      <c r="D41" s="16">
        <v>2509142</v>
      </c>
      <c r="E41" s="28">
        <f t="shared" si="0"/>
        <v>43.192556634304211</v>
      </c>
      <c r="F41" s="29" t="str">
        <f t="shared" si="1"/>
        <v>Media</v>
      </c>
    </row>
    <row r="42" spans="1:6" ht="13.5" thickBot="1" x14ac:dyDescent="0.25">
      <c r="A42" s="13">
        <v>26</v>
      </c>
      <c r="B42" s="17" t="s">
        <v>43</v>
      </c>
      <c r="C42" s="19">
        <v>184934</v>
      </c>
      <c r="D42" s="16">
        <v>2183108</v>
      </c>
      <c r="E42" s="28">
        <f t="shared" si="0"/>
        <v>11.804795224242161</v>
      </c>
      <c r="F42" s="29" t="str">
        <f t="shared" si="1"/>
        <v>Baja</v>
      </c>
    </row>
    <row r="43" spans="1:6" ht="13.5" thickBot="1" x14ac:dyDescent="0.25">
      <c r="A43" s="13">
        <v>27</v>
      </c>
      <c r="B43" s="17" t="s">
        <v>44</v>
      </c>
      <c r="C43" s="19">
        <v>24661</v>
      </c>
      <c r="D43" s="16">
        <v>1817703</v>
      </c>
      <c r="E43" s="28">
        <f t="shared" si="0"/>
        <v>73.707594988037798</v>
      </c>
      <c r="F43" s="29" t="str">
        <f t="shared" si="1"/>
        <v>Media</v>
      </c>
    </row>
    <row r="44" spans="1:6" ht="13.5" thickBot="1" x14ac:dyDescent="0.25">
      <c r="A44" s="13">
        <v>28</v>
      </c>
      <c r="B44" s="17" t="s">
        <v>45</v>
      </c>
      <c r="C44" s="19">
        <v>79829</v>
      </c>
      <c r="D44" s="16">
        <v>2628839</v>
      </c>
      <c r="E44" s="28">
        <f t="shared" si="0"/>
        <v>32.930877250122137</v>
      </c>
      <c r="F44" s="29" t="str">
        <f t="shared" si="1"/>
        <v>Media</v>
      </c>
    </row>
    <row r="45" spans="1:6" ht="13.5" thickBot="1" x14ac:dyDescent="0.25">
      <c r="A45" s="13">
        <v>29</v>
      </c>
      <c r="B45" s="17" t="s">
        <v>46</v>
      </c>
      <c r="C45" s="19">
        <v>3914</v>
      </c>
      <c r="D45" s="16">
        <v>911696</v>
      </c>
      <c r="E45" s="28">
        <f t="shared" si="0"/>
        <v>232.93203883495147</v>
      </c>
      <c r="F45" s="29" t="str">
        <f t="shared" si="1"/>
        <v>Alta</v>
      </c>
    </row>
    <row r="46" spans="1:6" ht="13.5" thickBot="1" x14ac:dyDescent="0.25">
      <c r="A46" s="13">
        <v>30</v>
      </c>
      <c r="B46" s="17" t="s">
        <v>47</v>
      </c>
      <c r="C46" s="19">
        <v>72815</v>
      </c>
      <c r="D46" s="16">
        <v>6856415</v>
      </c>
      <c r="E46" s="28">
        <f t="shared" si="0"/>
        <v>94.162123188903379</v>
      </c>
      <c r="F46" s="29" t="str">
        <f t="shared" si="1"/>
        <v>Media</v>
      </c>
    </row>
    <row r="47" spans="1:6" ht="13.5" thickBot="1" x14ac:dyDescent="0.25">
      <c r="A47" s="13">
        <v>31</v>
      </c>
      <c r="B47" s="17" t="s">
        <v>48</v>
      </c>
      <c r="C47" s="19">
        <v>39340</v>
      </c>
      <c r="D47" s="16">
        <v>1617120</v>
      </c>
      <c r="E47" s="28">
        <f t="shared" si="0"/>
        <v>41.106253177427554</v>
      </c>
      <c r="F47" s="29" t="str">
        <f t="shared" si="1"/>
        <v>Media</v>
      </c>
    </row>
    <row r="48" spans="1:6" ht="13.5" thickBot="1" x14ac:dyDescent="0.25">
      <c r="A48" s="13">
        <v>32</v>
      </c>
      <c r="B48" s="20" t="s">
        <v>49</v>
      </c>
      <c r="C48" s="21">
        <v>75040</v>
      </c>
      <c r="D48" s="22">
        <v>1332683</v>
      </c>
      <c r="E48" s="28">
        <f t="shared" si="0"/>
        <v>17.75963486140725</v>
      </c>
      <c r="F48" s="29" t="str">
        <f t="shared" si="1"/>
        <v>Media</v>
      </c>
    </row>
    <row r="49" spans="1:4" x14ac:dyDescent="0.2">
      <c r="B49" s="23" t="s">
        <v>50</v>
      </c>
      <c r="C49" s="30"/>
    </row>
    <row r="51" spans="1:4" x14ac:dyDescent="0.2">
      <c r="C51" s="31"/>
    </row>
    <row r="52" spans="1:4" ht="13.5" thickBot="1" x14ac:dyDescent="0.25"/>
    <row r="53" spans="1:4" ht="39" thickBot="1" x14ac:dyDescent="0.25">
      <c r="A53" s="32">
        <v>1</v>
      </c>
      <c r="B53" s="33" t="s">
        <v>53</v>
      </c>
      <c r="C53" s="34">
        <f>SUM(C17:C48)</f>
        <v>1967138</v>
      </c>
      <c r="D53"/>
    </row>
    <row r="54" spans="1:4" ht="39" thickBot="1" x14ac:dyDescent="0.25">
      <c r="A54" s="32">
        <v>2</v>
      </c>
      <c r="B54" s="33" t="s">
        <v>54</v>
      </c>
      <c r="C54" s="21">
        <f>COUNTIF(C17:C48,"&gt;50000")</f>
        <v>19</v>
      </c>
      <c r="D54"/>
    </row>
    <row r="55" spans="1:4" ht="51.75" thickBot="1" x14ac:dyDescent="0.25">
      <c r="A55" s="32">
        <v>3</v>
      </c>
      <c r="B55" s="33" t="s">
        <v>55</v>
      </c>
      <c r="C55" s="34">
        <f>SUMIF(F17:F48,"Baja",C17:C48)</f>
        <v>828750</v>
      </c>
      <c r="D55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Campamento</vt:lpstr>
      <vt:lpstr>Herencias</vt:lpstr>
      <vt:lpstr>Estados</vt:lpstr>
    </vt:vector>
  </TitlesOfParts>
  <Company>I.T.A.M.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Computación Intensiva</dc:subject>
  <dc:creator>JTG</dc:creator>
  <cp:lastModifiedBy>BABAS</cp:lastModifiedBy>
  <dcterms:created xsi:type="dcterms:W3CDTF">1999-12-04T20:26:26Z</dcterms:created>
  <dcterms:modified xsi:type="dcterms:W3CDTF">2022-03-08T05:14:12Z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2e394db2-c4a3-47f4-b0e4-5b91f5cc556e</vt:lpwstr>
  </property>
</Properties>
</file>