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ABAS\Desktop\Universidad_trimestres\Trimestre 22I\Informatica_Aplicada_para_la_Toma_de_Desiciones\"/>
    </mc:Choice>
  </mc:AlternateContent>
  <xr:revisionPtr revIDLastSave="0" documentId="13_ncr:1_{6AAB5421-F52F-4E8C-98DD-7CD5D630AC6E}" xr6:coauthVersionLast="47" xr6:coauthVersionMax="47" xr10:uidLastSave="{00000000-0000-0000-0000-000000000000}"/>
  <bookViews>
    <workbookView xWindow="11040" yWindow="0" windowWidth="9450" windowHeight="10425" activeTab="1" xr2:uid="{00000000-000D-0000-FFFF-FFFF00000000}"/>
  </bookViews>
  <sheets>
    <sheet name="Portada" sheetId="4" r:id="rId1"/>
    <sheet name="Principal" sheetId="1" r:id="rId2"/>
    <sheet name="Descripción del programa" sheetId="5" r:id="rId3"/>
    <sheet name="Reservaciones" sheetId="2" r:id="rId4"/>
    <sheet name="Menus" sheetId="3" r:id="rId5"/>
    <sheet name="Informe" sheetId="8" r:id="rId6"/>
    <sheet name="Contador" sheetId="6" r:id="rId7"/>
  </sheet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9" i="3" l="1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8" i="3"/>
  <c r="P13" i="2" l="1"/>
  <c r="O2" i="2" s="1"/>
  <c r="E2" i="6" l="1"/>
  <c r="I2" i="6"/>
</calcChain>
</file>

<file path=xl/sharedStrings.xml><?xml version="1.0" encoding="utf-8"?>
<sst xmlns="http://schemas.openxmlformats.org/spreadsheetml/2006/main" count="367" uniqueCount="149">
  <si>
    <t>Número de reservación</t>
  </si>
  <si>
    <t>Nombre del cliente</t>
  </si>
  <si>
    <t>Hora</t>
  </si>
  <si>
    <t>Mesa</t>
  </si>
  <si>
    <t>Número de personas</t>
  </si>
  <si>
    <t>Día</t>
  </si>
  <si>
    <t>Precio</t>
  </si>
  <si>
    <t>Postre</t>
  </si>
  <si>
    <t>Bebida</t>
  </si>
  <si>
    <t>Tipo de pago</t>
  </si>
  <si>
    <t>Menú 1</t>
  </si>
  <si>
    <t>Menú 2</t>
  </si>
  <si>
    <t>Menú 3</t>
  </si>
  <si>
    <t>Cuenta total</t>
  </si>
  <si>
    <t>Día de reservación</t>
  </si>
  <si>
    <t>Tarjeta</t>
  </si>
  <si>
    <t>UNIVERSIDAD AUTONOMA METROPOLITANA</t>
  </si>
  <si>
    <t>EQUIPO 4:</t>
  </si>
  <si>
    <t>Hernández Martínez Gabriel</t>
  </si>
  <si>
    <t>Aranda Olvera Carolina</t>
  </si>
  <si>
    <t>Mulia Goycoolea Erick Alexander</t>
  </si>
  <si>
    <t>Costilla en salsa verde</t>
  </si>
  <si>
    <t>Efectivo</t>
  </si>
  <si>
    <t>Numero de mesa</t>
  </si>
  <si>
    <t>Gabriel  Garcia</t>
  </si>
  <si>
    <t>Gabriel  Montero</t>
  </si>
  <si>
    <t>Gabriel  Martinez</t>
  </si>
  <si>
    <t>Gabriel  Hernandez</t>
  </si>
  <si>
    <t>21/05/2022</t>
  </si>
  <si>
    <t>Gabriel  Perez</t>
  </si>
  <si>
    <t>Número de Menu</t>
  </si>
  <si>
    <t>Entrada</t>
  </si>
  <si>
    <t>Plato Fuerte</t>
  </si>
  <si>
    <t>Nieve de limon</t>
  </si>
  <si>
    <t>Consome de pollo</t>
  </si>
  <si>
    <t>Niño Envuelto en caldillo de jitomate</t>
  </si>
  <si>
    <t>pay de limon</t>
  </si>
  <si>
    <t>Crema de Tomate</t>
  </si>
  <si>
    <t>Vino</t>
  </si>
  <si>
    <t>Tacos de Cecina adobada</t>
  </si>
  <si>
    <t>Agua de Horchata</t>
  </si>
  <si>
    <t>Tapioca</t>
  </si>
  <si>
    <t>Agua de Limon</t>
  </si>
  <si>
    <t>Informática aplicada para la toma de decisiones</t>
  </si>
  <si>
    <t>Espaguetis</t>
  </si>
  <si>
    <t xml:space="preserve">Días </t>
  </si>
  <si>
    <t>Lunes</t>
  </si>
  <si>
    <t>Martes</t>
  </si>
  <si>
    <t>Miercoles</t>
  </si>
  <si>
    <t xml:space="preserve">Miercoles </t>
  </si>
  <si>
    <t>Jueves</t>
  </si>
  <si>
    <t>Viernes</t>
  </si>
  <si>
    <t>Sabado</t>
  </si>
  <si>
    <t>Domingo</t>
  </si>
  <si>
    <t>27/05/2022</t>
  </si>
  <si>
    <t>Total de menus</t>
  </si>
  <si>
    <t>Menú 12</t>
  </si>
  <si>
    <t>Total a pagar</t>
  </si>
  <si>
    <t>Menú 32</t>
  </si>
  <si>
    <t>Menú 22</t>
  </si>
  <si>
    <t>23/05/2022</t>
  </si>
  <si>
    <t>22/05/2022</t>
  </si>
  <si>
    <t>29/05/2022</t>
  </si>
  <si>
    <t>Gabriel  reyes</t>
  </si>
  <si>
    <t>Gabriel  Gonzaga</t>
  </si>
  <si>
    <t>gabriel  Hernandez</t>
  </si>
  <si>
    <t>Gabriel  Hernadez</t>
  </si>
  <si>
    <t>Fernando  Apud</t>
  </si>
  <si>
    <t>Gabriel  Fernandez</t>
  </si>
  <si>
    <t>Gabriel  Gomez</t>
  </si>
  <si>
    <t>Alejandro  Ruiz</t>
  </si>
  <si>
    <t>24/05/2022</t>
  </si>
  <si>
    <t>Dia</t>
  </si>
  <si>
    <t>Gelatina</t>
  </si>
  <si>
    <t>Milanesa de Res</t>
  </si>
  <si>
    <t>Agua de Limon con Chia</t>
  </si>
  <si>
    <t>Consome</t>
  </si>
  <si>
    <t>Agua de Tuna</t>
  </si>
  <si>
    <t>Nieve de chocolate</t>
  </si>
  <si>
    <t>Enfrijoladas de pollo</t>
  </si>
  <si>
    <t>Sopa de municiones</t>
  </si>
  <si>
    <t>Arroz</t>
  </si>
  <si>
    <t>Sopa de Estrellas</t>
  </si>
  <si>
    <t>Bistec en Pasilla y nopales</t>
  </si>
  <si>
    <t>Tortas de pollo en salsa verde</t>
  </si>
  <si>
    <t>Agua de Tamarindo</t>
  </si>
  <si>
    <t>Arroz con leche</t>
  </si>
  <si>
    <t>Arroz con huevo</t>
  </si>
  <si>
    <t>Picadillo de Res</t>
  </si>
  <si>
    <t>Pastel de Zanahoria</t>
  </si>
  <si>
    <t>Tacos dorados de papa</t>
  </si>
  <si>
    <t>Agua de guanabana</t>
  </si>
  <si>
    <t>Espaguettis</t>
  </si>
  <si>
    <t>Ensalada</t>
  </si>
  <si>
    <t>Ensalada Cesar</t>
  </si>
  <si>
    <t>Huarache con Bistec</t>
  </si>
  <si>
    <t>Chilaquiles</t>
  </si>
  <si>
    <t>Pollo a la crema de champiñones</t>
  </si>
  <si>
    <t>Agua de Pepino/Limon</t>
  </si>
  <si>
    <t>Pay de Zarzamora</t>
  </si>
  <si>
    <t>Flan</t>
  </si>
  <si>
    <t>Erick  Mulia</t>
  </si>
  <si>
    <t>25/05/2022</t>
  </si>
  <si>
    <t>Tiempo (dias)</t>
  </si>
  <si>
    <t>% de descuento</t>
  </si>
  <si>
    <t>1. Añadir una columna a la tabla donde se resten las fechas (por dia) (dias de referencia)                                                                      2. Otra columna donde ese resultado sea buscado en la tabla de descuentos respectivos y nos dé el porcentaje asignado                     3. Ese resultado se multiplica por el total de la cuenta y se entrega    Pregunta: ¿en qué momento se mostraría? ¿en la reservación directamente aplicado? ¿no hay problema si el dato se calcula en la tabla y después se muestra en la tabla o todo debe ser calculado en el código?</t>
  </si>
  <si>
    <t>Subtotal</t>
  </si>
  <si>
    <t>Jose  Estrada</t>
  </si>
  <si>
    <t>30/05/2022</t>
  </si>
  <si>
    <t>Erick  Mullia</t>
  </si>
  <si>
    <t>Crema de elote</t>
  </si>
  <si>
    <t>Carne asada</t>
  </si>
  <si>
    <t>Limonada</t>
  </si>
  <si>
    <t>Pastel de zanahoria</t>
  </si>
  <si>
    <t>Ganancia</t>
  </si>
  <si>
    <t>Dia de reservaciones y total</t>
  </si>
  <si>
    <t>Dia de reservaciones con menú</t>
  </si>
  <si>
    <t>Precio y ganancia</t>
  </si>
  <si>
    <t>Porcentaje</t>
  </si>
  <si>
    <t>Opción</t>
  </si>
  <si>
    <t>Etiquetas de fila</t>
  </si>
  <si>
    <t>Total general</t>
  </si>
  <si>
    <t>Suma de Ganancia</t>
  </si>
  <si>
    <t>Suma de Precio</t>
  </si>
  <si>
    <t>Suma de Número de personas</t>
  </si>
  <si>
    <t xml:space="preserve">Esta tabla nos permite observar qué días tenemos mayor afluencia de gente en el restaurante, asi podremos anticipar el ritmo de trabajo por cada día y basarnos en ello para la aginación de turnos de trabajo para meseros y cocineras. De igual forma nos puede dar un indicio de cuáles son los días de la semana que en promedio asiste más gente y qué días menos, con base en ello crear estrategias de marketing  </t>
  </si>
  <si>
    <t>Esta tabla nos permite ver qué días son los que tenemos mayores ganancias, y qué día estamos teniendo menos. Si nosotros basaramos nuestras ganancias en un precio justificado y no aleatorio, podríamos saber cuál es la razón exacta por la que estamos teniendo menos ganancias (precio del menú de ese día, asistencia de pocas personas, costos extra, etc)</t>
  </si>
  <si>
    <t>Ana  Toledo</t>
  </si>
  <si>
    <t>26/05/2022</t>
  </si>
  <si>
    <t>Carolina  Aranda</t>
  </si>
  <si>
    <t>Carolina   Aranda</t>
  </si>
  <si>
    <t>Gabriel   Hernandez</t>
  </si>
  <si>
    <t>Gabriel  Mendez</t>
  </si>
  <si>
    <t/>
  </si>
  <si>
    <t>Gabriel  Villaseñor</t>
  </si>
  <si>
    <t>Gabriel  Medina</t>
  </si>
  <si>
    <t>Erik  Mulia</t>
  </si>
  <si>
    <t>Carolina  aranda</t>
  </si>
  <si>
    <t>Jose  Jose</t>
  </si>
  <si>
    <t>Gabriel  Jimenez</t>
  </si>
  <si>
    <t>gabriel  martinez</t>
  </si>
  <si>
    <t>17/11/2022</t>
  </si>
  <si>
    <t>gabriel  hernandez</t>
  </si>
  <si>
    <t>gfhjf  jtjtgjh</t>
  </si>
  <si>
    <t>domingo, 2 de abril de 2023</t>
  </si>
  <si>
    <t>Gabriel</t>
  </si>
  <si>
    <t>Hernandez Martinez</t>
  </si>
  <si>
    <t>Gabriel  Hernandez Martinez</t>
  </si>
  <si>
    <t>31/03/2023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</si>
</sst>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* #,##0.00_-;\-&quot;$&quot;* #,##0.00_-;_-&quot;$&quot;* &quot;-&quot;??_-;_-@_-"/>
    <numFmt numFmtId="165" formatCode="&quot;$&quot;#,##0_);[Red]\(&quot;$&quot;#,##0\)"/>
    <numFmt numFmtId="166" formatCode="&quot;$&quot;#,##0.00_);\(&quot;$&quot;#,##0.00\)"/>
    <numFmt numFmtId="167" formatCode="_-[$$-80A]* #,##0.00_-;\-[$$-80A]* #,##0.00_-;_-[$$-80A]* &quot;-&quot;??_-;_-@_-"/>
    <numFmt numFmtId="168" formatCode="_-[$$-80A]* #,##0_-;\-[$$-80A]* #,##0_-;_-[$$-80A]* &quot;-&quot;_-;_-@_-"/>
    <numFmt numFmtId="169" formatCode="[$$-80A]#,##0.0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30"/>
      <color theme="1"/>
      <name val="Adobe Arabic"/>
      <family val="1"/>
    </font>
    <font>
      <b/>
      <sz val="30"/>
      <color theme="1"/>
      <name val="Adobe Arabic"/>
      <family val="1"/>
    </font>
    <font>
      <b/>
      <sz val="30"/>
      <color rgb="FF000000"/>
      <name val="Adobe Arabic"/>
      <family val="1"/>
    </font>
    <font>
      <b/>
      <sz val="11"/>
      <color theme="0"/>
      <name val="Calibri"/>
      <family val="2"/>
      <scheme val="minor"/>
    </font>
    <font>
      <b/>
      <sz val="11"/>
      <color rgb="FF000000"/>
      <name val="Times New Roman"/>
      <family val="1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1"/>
      <name val="Adobe Arabic"/>
      <family val="1"/>
    </font>
    <font>
      <b/>
      <sz val="32"/>
      <color theme="1"/>
      <name val="Adobe Arabic"/>
      <family val="1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FFFFFF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2" xfId="0" applyFont="1" applyFill="1" applyBorder="1"/>
    <xf numFmtId="0" fontId="5" fillId="2" borderId="3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164" fontId="0" fillId="0" borderId="0" xfId="1" applyFont="1" applyBorder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7" fontId="0" fillId="0" borderId="0" xfId="0" applyNumberFormat="1"/>
    <xf numFmtId="168" fontId="0" fillId="0" borderId="0" xfId="0" applyNumberFormat="1"/>
    <xf numFmtId="0" fontId="0" fillId="0" borderId="0" xfId="0" applyAlignment="1">
      <alignment horizontal="center"/>
    </xf>
    <xf numFmtId="0" fontId="8" fillId="0" borderId="4" xfId="0" applyFont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9" fontId="0" fillId="3" borderId="4" xfId="0" applyNumberForma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9" fontId="0" fillId="3" borderId="5" xfId="0" applyNumberFormat="1" applyFill="1" applyBorder="1" applyAlignment="1">
      <alignment horizontal="center"/>
    </xf>
    <xf numFmtId="0" fontId="0" fillId="0" borderId="0" xfId="0" applyNumberFormat="1"/>
    <xf numFmtId="169" fontId="0" fillId="0" borderId="0" xfId="0" applyNumberFormat="1"/>
    <xf numFmtId="0" fontId="0" fillId="4" borderId="0" xfId="0" applyFill="1"/>
    <xf numFmtId="0" fontId="2" fillId="4" borderId="0" xfId="0" applyFont="1" applyFill="1"/>
    <xf numFmtId="0" fontId="3" fillId="4" borderId="0" xfId="0" applyFont="1" applyFill="1" applyAlignment="1">
      <alignment horizontal="center"/>
    </xf>
    <xf numFmtId="0" fontId="2" fillId="4" borderId="0" xfId="0" applyFont="1" applyFill="1" applyAlignment="1"/>
    <xf numFmtId="0" fontId="4" fillId="5" borderId="0" xfId="0" applyFont="1" applyFill="1" applyAlignment="1">
      <alignment horizontal="center"/>
    </xf>
    <xf numFmtId="0" fontId="9" fillId="0" borderId="0" xfId="0" applyFont="1"/>
    <xf numFmtId="14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NumberFormat="1" applyFont="1"/>
    <xf numFmtId="165" fontId="0" fillId="0" borderId="0" xfId="0" applyNumberFormat="1" applyAlignment="1">
      <alignment horizontal="center"/>
    </xf>
    <xf numFmtId="0" fontId="0" fillId="0" borderId="0" xfId="0" applyBorder="1" applyAlignment="1">
      <alignment horizontal="center" wrapText="1"/>
    </xf>
    <xf numFmtId="164" fontId="0" fillId="0" borderId="0" xfId="1" applyFont="1" applyAlignment="1">
      <alignment horizontal="center"/>
    </xf>
    <xf numFmtId="14" fontId="0" fillId="0" borderId="0" xfId="0" applyNumberFormat="1" applyBorder="1" applyAlignment="1">
      <alignment horizontal="center" wrapText="1"/>
    </xf>
    <xf numFmtId="21" fontId="0" fillId="0" borderId="0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21" fontId="0" fillId="0" borderId="0" xfId="0" applyNumberFormat="1" applyBorder="1" applyAlignment="1">
      <alignment horizontal="center" wrapText="1"/>
    </xf>
    <xf numFmtId="0" fontId="9" fillId="0" borderId="0" xfId="0" applyFont="1" applyAlignment="1">
      <alignment horizontal="left"/>
    </xf>
    <xf numFmtId="0" fontId="10" fillId="4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top" wrapText="1"/>
    </xf>
    <xf numFmtId="0" fontId="0" fillId="7" borderId="0" xfId="0" applyFill="1" applyAlignment="1">
      <alignment horizontal="center" vertical="center" wrapText="1"/>
    </xf>
    <xf numFmtId="0" fontId="0" fillId="6" borderId="0" xfId="0" applyFill="1" applyAlignment="1">
      <alignment horizontal="center" wrapText="1"/>
    </xf>
  </cellXfs>
  <cellStyles count="3">
    <cellStyle name="Moneda" xfId="1" builtinId="4"/>
    <cellStyle name="Normal" xfId="0" builtinId="0"/>
    <cellStyle name="Porcentaje" xfId="2" builtinId="5"/>
  </cellStyles>
  <dxfs count="39">
    <dxf>
      <numFmt numFmtId="166" formatCode="&quot;$&quot;#,##0.00_);\(&quot;$&quot;#,##0.00\)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6" formatCode="&quot;$&quot;#,##0.00_);\(&quot;$&quot;#,##0.00\)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6" formatCode="h:mm:ss"/>
      <alignment horizontal="center" vertical="bottom" textRotation="0" indent="0" justifyLastLine="0" shrinkToFit="0" readingOrder="0"/>
    </dxf>
    <dxf>
      <numFmt numFmtId="19" formatCode="dd/mm/yyyy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9" formatCode="[$$-80A]#,##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26" formatCode="h:mm:ss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[Equipo4-Proyecto-Final.xlsm]Informe!TablaDinámica4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45814693359939E-2"/>
          <c:y val="0.12034199696092016"/>
          <c:w val="0.67836997028372137"/>
          <c:h val="0.758667277436867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Informe!$B$3</c:f>
              <c:strCache>
                <c:ptCount val="1"/>
                <c:pt idx="0">
                  <c:v>Suma de Precio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Informe!$A$4:$A$11</c:f>
              <c:strCache>
                <c:ptCount val="7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Miercoles</c:v>
                </c:pt>
                <c:pt idx="4">
                  <c:v>Jueves</c:v>
                </c:pt>
                <c:pt idx="5">
                  <c:v>Viernes</c:v>
                </c:pt>
                <c:pt idx="6">
                  <c:v>Sabado</c:v>
                </c:pt>
              </c:strCache>
            </c:strRef>
          </c:cat>
          <c:val>
            <c:numRef>
              <c:f>Informe!$B$4:$B$11</c:f>
              <c:numCache>
                <c:formatCode>_-"$"* #,##0.00_-;\-"$"* #,##0.00_-;_-"$"* "-"??_-;_-@_-</c:formatCode>
                <c:ptCount val="7"/>
                <c:pt idx="0">
                  <c:v>470</c:v>
                </c:pt>
                <c:pt idx="1">
                  <c:v>520</c:v>
                </c:pt>
                <c:pt idx="2">
                  <c:v>285</c:v>
                </c:pt>
                <c:pt idx="3">
                  <c:v>700</c:v>
                </c:pt>
                <c:pt idx="4">
                  <c:v>255</c:v>
                </c:pt>
                <c:pt idx="5">
                  <c:v>570</c:v>
                </c:pt>
                <c:pt idx="6">
                  <c:v>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18-4EA5-9F31-286A4FD01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7"/>
        <c:axId val="712734272"/>
        <c:axId val="712728448"/>
      </c:barChart>
      <c:lineChart>
        <c:grouping val="standard"/>
        <c:varyColors val="0"/>
        <c:ser>
          <c:idx val="1"/>
          <c:order val="1"/>
          <c:tx>
            <c:strRef>
              <c:f>Informe!$C$3</c:f>
              <c:strCache>
                <c:ptCount val="1"/>
                <c:pt idx="0">
                  <c:v>Suma de Ganancia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Informe!$A$4:$A$11</c:f>
              <c:strCache>
                <c:ptCount val="7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Miercoles</c:v>
                </c:pt>
                <c:pt idx="4">
                  <c:v>Jueves</c:v>
                </c:pt>
                <c:pt idx="5">
                  <c:v>Viernes</c:v>
                </c:pt>
                <c:pt idx="6">
                  <c:v>Sabado</c:v>
                </c:pt>
              </c:strCache>
            </c:strRef>
          </c:cat>
          <c:val>
            <c:numRef>
              <c:f>Informe!$C$4:$C$11</c:f>
              <c:numCache>
                <c:formatCode>_-"$"* #,##0.00_-;\-"$"* #,##0.00_-;_-"$"* "-"??_-;_-@_-</c:formatCode>
                <c:ptCount val="7"/>
                <c:pt idx="0">
                  <c:v>114</c:v>
                </c:pt>
                <c:pt idx="1">
                  <c:v>116.5</c:v>
                </c:pt>
                <c:pt idx="2">
                  <c:v>67</c:v>
                </c:pt>
                <c:pt idx="3">
                  <c:v>115</c:v>
                </c:pt>
                <c:pt idx="4">
                  <c:v>69.25</c:v>
                </c:pt>
                <c:pt idx="5">
                  <c:v>128</c:v>
                </c:pt>
                <c:pt idx="6">
                  <c:v>122.5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18-4EA5-9F31-286A4FD01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734272"/>
        <c:axId val="712728448"/>
      </c:lineChart>
      <c:catAx>
        <c:axId val="71273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12728448"/>
        <c:crosses val="autoZero"/>
        <c:auto val="1"/>
        <c:lblAlgn val="ctr"/>
        <c:lblOffset val="100"/>
        <c:noMultiLvlLbl val="0"/>
      </c:catAx>
      <c:valAx>
        <c:axId val="7127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1273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[Equipo4-Proyecto-Final.xlsm]Informe!TablaDinámica5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asistentes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459483747928147"/>
          <c:y val="0.23849658792650918"/>
          <c:w val="0.73225415573053365"/>
          <c:h val="0.41046515018955965"/>
        </c:manualLayout>
      </c:layout>
      <c:line3DChart>
        <c:grouping val="standard"/>
        <c:varyColors val="0"/>
        <c:ser>
          <c:idx val="0"/>
          <c:order val="0"/>
          <c:tx>
            <c:strRef>
              <c:f>Informe!$B$14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Informe!$A$15:$A$23</c:f>
              <c:strCache>
                <c:ptCount val="8"/>
                <c:pt idx="0">
                  <c:v>22/05/2022</c:v>
                </c:pt>
                <c:pt idx="1">
                  <c:v>23/05/2022</c:v>
                </c:pt>
                <c:pt idx="2">
                  <c:v>24/05/2022</c:v>
                </c:pt>
                <c:pt idx="3">
                  <c:v>25/05/2022</c:v>
                </c:pt>
                <c:pt idx="4">
                  <c:v>27/05/2022</c:v>
                </c:pt>
                <c:pt idx="5">
                  <c:v>26/05/2022</c:v>
                </c:pt>
                <c:pt idx="6">
                  <c:v>29/05/2022</c:v>
                </c:pt>
                <c:pt idx="7">
                  <c:v>30/05/2022</c:v>
                </c:pt>
              </c:strCache>
            </c:strRef>
          </c:cat>
          <c:val>
            <c:numRef>
              <c:f>Informe!$B$15:$B$23</c:f>
              <c:numCache>
                <c:formatCode>General</c:formatCode>
                <c:ptCount val="8"/>
                <c:pt idx="0">
                  <c:v>3</c:v>
                </c:pt>
                <c:pt idx="1">
                  <c:v>9</c:v>
                </c:pt>
                <c:pt idx="2">
                  <c:v>1</c:v>
                </c:pt>
                <c:pt idx="3">
                  <c:v>2</c:v>
                </c:pt>
                <c:pt idx="4">
                  <c:v>25</c:v>
                </c:pt>
                <c:pt idx="5">
                  <c:v>4</c:v>
                </c:pt>
                <c:pt idx="6">
                  <c:v>1</c:v>
                </c:pt>
                <c:pt idx="7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6-4F26-9F3E-FE1FBC50F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710208"/>
        <c:axId val="962708128"/>
        <c:axId val="1308313936"/>
      </c:line3DChart>
      <c:catAx>
        <c:axId val="96271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62708128"/>
        <c:crosses val="autoZero"/>
        <c:auto val="1"/>
        <c:lblAlgn val="ctr"/>
        <c:lblOffset val="100"/>
        <c:noMultiLvlLbl val="0"/>
      </c:catAx>
      <c:valAx>
        <c:axId val="96270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62710208"/>
        <c:crosses val="autoZero"/>
        <c:crossBetween val="between"/>
      </c:valAx>
      <c:serAx>
        <c:axId val="13083139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62708128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9525</xdr:rowOff>
    </xdr:from>
    <xdr:to>
      <xdr:col>4</xdr:col>
      <xdr:colOff>304800</xdr:colOff>
      <xdr:row>27</xdr:row>
      <xdr:rowOff>114300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6675" y="9525"/>
          <a:ext cx="3286125" cy="5248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695325</xdr:colOff>
          <xdr:row>1</xdr:row>
          <xdr:rowOff>76200</xdr:rowOff>
        </xdr:from>
        <xdr:to>
          <xdr:col>3</xdr:col>
          <xdr:colOff>419100</xdr:colOff>
          <xdr:row>4</xdr:row>
          <xdr:rowOff>57150</xdr:rowOff>
        </xdr:to>
        <xdr:sp macro="" textlink="">
          <xdr:nvSpPr>
            <xdr:cNvPr id="1025" name="Button 1" descr="Reservacion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Mostrar programa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6</xdr:row>
          <xdr:rowOff>180975</xdr:rowOff>
        </xdr:from>
        <xdr:to>
          <xdr:col>2</xdr:col>
          <xdr:colOff>390525</xdr:colOff>
          <xdr:row>9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Mostrar todas las hojas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13</xdr:row>
          <xdr:rowOff>19050</xdr:rowOff>
        </xdr:from>
        <xdr:to>
          <xdr:col>2</xdr:col>
          <xdr:colOff>400050</xdr:colOff>
          <xdr:row>15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Ocultar todas las hojas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498637</xdr:colOff>
      <xdr:row>32</xdr:row>
      <xdr:rowOff>180976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8482" t="29301" r="33520" b="6368"/>
        <a:stretch/>
      </xdr:blipFill>
      <xdr:spPr>
        <a:xfrm>
          <a:off x="0" y="0"/>
          <a:ext cx="6594637" cy="62769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271461</xdr:colOff>
      <xdr:row>1</xdr:row>
      <xdr:rowOff>100012</xdr:rowOff>
    </xdr:from>
    <xdr:to>
      <xdr:col>15</xdr:col>
      <xdr:colOff>676275</xdr:colOff>
      <xdr:row>21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409574</xdr:colOff>
      <xdr:row>1</xdr:row>
      <xdr:rowOff>76200</xdr:rowOff>
    </xdr:from>
    <xdr:to>
      <xdr:col>23</xdr:col>
      <xdr:colOff>723900</xdr:colOff>
      <xdr:row>21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BAS" refreshedDate="44706.289084027776" createdVersion="6" refreshedVersion="7" minRefreshableVersion="3" recordCount="42" xr:uid="{00000000-000A-0000-FFFF-FFFF01000000}">
  <cacheSource type="worksheet">
    <worksheetSource name="Tabla1"/>
  </cacheSource>
  <cacheFields count="13">
    <cacheField name="Número de reservación" numFmtId="0">
      <sharedItems containsSemiMixedTypes="0" containsString="0" containsNumber="1" containsInteger="1" minValue="1" maxValue="43"/>
    </cacheField>
    <cacheField name="Nombre del cliente" numFmtId="0">
      <sharedItems/>
    </cacheField>
    <cacheField name="Número de personas" numFmtId="0">
      <sharedItems containsSemiMixedTypes="0" containsString="0" containsNumber="1" containsInteger="1" minValue="1" maxValue="10"/>
    </cacheField>
    <cacheField name="Día de reservación" numFmtId="14">
      <sharedItems containsDate="1" containsMixedTypes="1" minDate="2022-05-22T00:00:00" maxDate="2022-06-02T00:00:00" count="13">
        <d v="2022-05-22T00:00:00"/>
        <s v="27/05/2022"/>
        <d v="2022-05-27T00:00:00"/>
        <s v="23/05/2022"/>
        <s v="29/05/2022"/>
        <s v="22/05/2022"/>
        <s v="24/05/2022"/>
        <s v="25/05/2022"/>
        <s v="30/05/2022"/>
        <s v="26/05/2022"/>
        <d v="2022-06-01T00:00:00"/>
        <d v="2022-05-31T00:00:00"/>
        <d v="2022-05-28T00:00:00"/>
      </sharedItems>
    </cacheField>
    <cacheField name="Día" numFmtId="14">
      <sharedItems containsDate="1" containsMixedTypes="1" minDate="2022-05-23T00:00:00" maxDate="2022-05-24T00:00:00"/>
    </cacheField>
    <cacheField name="Hora" numFmtId="0">
      <sharedItems containsSemiMixedTypes="0" containsString="0" containsNumber="1" containsInteger="1" minValue="18" maxValue="22"/>
    </cacheField>
    <cacheField name="Mesa" numFmtId="0">
      <sharedItems containsSemiMixedTypes="0" containsString="0" containsNumber="1" containsInteger="1" minValue="1" maxValue="5"/>
    </cacheField>
    <cacheField name="Menú 1" numFmtId="0">
      <sharedItems containsString="0" containsBlank="1" containsNumber="1" containsInteger="1" minValue="0" maxValue="3"/>
    </cacheField>
    <cacheField name="Menú 2" numFmtId="0">
      <sharedItems containsString="0" containsBlank="1" containsNumber="1" containsInteger="1" minValue="0" maxValue="5"/>
    </cacheField>
    <cacheField name="Menú 3" numFmtId="0">
      <sharedItems containsString="0" containsBlank="1" containsNumber="1" containsInteger="1" minValue="0" maxValue="4"/>
    </cacheField>
    <cacheField name="Tipo de pago" numFmtId="0">
      <sharedItems/>
    </cacheField>
    <cacheField name="Subtotal" numFmtId="166">
      <sharedItems containsSemiMixedTypes="0" containsString="0" containsNumber="1" containsInteger="1" minValue="0" maxValue="1880"/>
    </cacheField>
    <cacheField name="Cuenta total" numFmtId="169">
      <sharedItems containsString="0" containsBlank="1" containsNumber="1" minValue="88" maxValue="17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BAS" refreshedDate="44706.289153587961" createdVersion="6" refreshedVersion="7" minRefreshableVersion="3" recordCount="21" xr:uid="{00000000-000A-0000-FFFF-FFFF00000000}">
  <cacheSource type="worksheet">
    <worksheetSource name="Tabla25"/>
  </cacheSource>
  <cacheFields count="9">
    <cacheField name="Número de Menu" numFmtId="0">
      <sharedItems containsSemiMixedTypes="0" containsString="0" containsNumber="1" containsInteger="1" minValue="1" maxValue="3"/>
    </cacheField>
    <cacheField name="Precio" numFmtId="165">
      <sharedItems containsSemiMixedTypes="0" containsString="0" containsNumber="1" containsInteger="1" minValue="75" maxValue="500"/>
    </cacheField>
    <cacheField name="Entrada" numFmtId="0">
      <sharedItems/>
    </cacheField>
    <cacheField name="Plato Fuerte" numFmtId="0">
      <sharedItems/>
    </cacheField>
    <cacheField name="Bebida" numFmtId="0">
      <sharedItems/>
    </cacheField>
    <cacheField name="Postre" numFmtId="0">
      <sharedItems/>
    </cacheField>
    <cacheField name="Días " numFmtId="0">
      <sharedItems count="8">
        <s v="Lunes"/>
        <s v="Martes"/>
        <s v="Miercoles"/>
        <s v="Miercoles "/>
        <s v="Jueves"/>
        <s v="Viernes"/>
        <s v="Sabado"/>
        <s v="Domingo"/>
      </sharedItems>
    </cacheField>
    <cacheField name="Ganancia" numFmtId="164">
      <sharedItems containsSemiMixedTypes="0" containsString="0" containsNumber="1" minValue="15" maxValue="105"/>
    </cacheField>
    <cacheField name="Utilidad" numFmtId="0" formula="Precio/Ganancia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n v="1"/>
    <s v="Gabriel  Hernandez"/>
    <n v="10"/>
    <x v="0"/>
    <s v="21/05/2022"/>
    <n v="20"/>
    <n v="2"/>
    <n v="3"/>
    <n v="4"/>
    <n v="3"/>
    <s v="Efectivo"/>
    <n v="1530"/>
    <m/>
  </r>
  <r>
    <n v="2"/>
    <s v="Gabriel  Hernandez"/>
    <n v="2"/>
    <x v="1"/>
    <s v="21/05/2022"/>
    <n v="18"/>
    <n v="5"/>
    <n v="1"/>
    <n v="1"/>
    <n v="0"/>
    <s v="Efectivo"/>
    <n v="220"/>
    <m/>
  </r>
  <r>
    <n v="3"/>
    <s v="Gabriel  Hernandez"/>
    <n v="2"/>
    <x v="2"/>
    <s v="21/05/2022"/>
    <n v="19"/>
    <n v="2"/>
    <n v="1"/>
    <n v="1"/>
    <n v="0"/>
    <s v="Efectivo"/>
    <n v="220"/>
    <m/>
  </r>
  <r>
    <n v="5"/>
    <s v="Gabriel  Martinez"/>
    <n v="3"/>
    <x v="1"/>
    <s v="21/05/2022"/>
    <n v="18"/>
    <n v="1"/>
    <m/>
    <m/>
    <m/>
    <s v="Efectivo"/>
    <n v="0"/>
    <m/>
  </r>
  <r>
    <n v="6"/>
    <s v="Gabriel  Garcia"/>
    <n v="2"/>
    <x v="1"/>
    <s v="21/05/2022"/>
    <n v="18"/>
    <n v="1"/>
    <m/>
    <m/>
    <m/>
    <s v="Efectivo"/>
    <n v="220"/>
    <m/>
  </r>
  <r>
    <n v="7"/>
    <s v="Gabriel  Perez"/>
    <n v="2"/>
    <x v="1"/>
    <s v="21/05/2022"/>
    <n v="20"/>
    <n v="2"/>
    <n v="1"/>
    <n v="1"/>
    <n v="0"/>
    <s v="Efectivo"/>
    <n v="220"/>
    <m/>
  </r>
  <r>
    <n v="8"/>
    <s v="Gabriel  Montero"/>
    <n v="1"/>
    <x v="2"/>
    <s v="21/05/2022"/>
    <n v="18"/>
    <n v="1"/>
    <n v="1"/>
    <n v="0"/>
    <n v="0"/>
    <s v="Efectivo"/>
    <n v="100"/>
    <m/>
  </r>
  <r>
    <n v="9"/>
    <s v="Gabriel  Hernandez"/>
    <n v="2"/>
    <x v="1"/>
    <s v="21/05/2022"/>
    <n v="18"/>
    <n v="1"/>
    <n v="1"/>
    <n v="0"/>
    <n v="1"/>
    <s v="Efectivo"/>
    <n v="350"/>
    <m/>
  </r>
  <r>
    <n v="10"/>
    <s v="Gabriel  Perez"/>
    <n v="10"/>
    <x v="1"/>
    <s v="21/05/2022"/>
    <n v="18"/>
    <n v="2"/>
    <n v="3"/>
    <n v="4"/>
    <n v="3"/>
    <s v="Efectivo"/>
    <n v="1530"/>
    <m/>
  </r>
  <r>
    <n v="11"/>
    <s v="Gabriel  Hernandez"/>
    <n v="1"/>
    <x v="3"/>
    <s v="22/05/2022"/>
    <n v="18"/>
    <n v="1"/>
    <n v="1"/>
    <n v="0"/>
    <n v="0"/>
    <s v="Efectivo"/>
    <n v="100"/>
    <m/>
  </r>
  <r>
    <n v="12"/>
    <s v="Gabriel  Hernandez"/>
    <n v="1"/>
    <x v="3"/>
    <s v="22/05/2022"/>
    <n v="18"/>
    <n v="1"/>
    <n v="1"/>
    <n v="0"/>
    <n v="0"/>
    <s v="Efectivo"/>
    <n v="100"/>
    <m/>
  </r>
  <r>
    <n v="13"/>
    <s v="Gabriel  Hernandez"/>
    <n v="1"/>
    <x v="4"/>
    <s v="22/05/2022"/>
    <n v="22"/>
    <n v="1"/>
    <n v="0"/>
    <n v="1"/>
    <n v="0"/>
    <s v="Efectivo"/>
    <n v="120"/>
    <m/>
  </r>
  <r>
    <n v="14"/>
    <s v="Gabriel  reyes"/>
    <n v="1"/>
    <x v="3"/>
    <s v="22/05/2022"/>
    <n v="18"/>
    <n v="1"/>
    <n v="1"/>
    <n v="0"/>
    <n v="0"/>
    <s v="Efectivo"/>
    <n v="100"/>
    <m/>
  </r>
  <r>
    <n v="15"/>
    <s v="Gabriel  Gonzaga"/>
    <n v="1"/>
    <x v="3"/>
    <s v="22/05/2022"/>
    <n v="18"/>
    <n v="1"/>
    <n v="1"/>
    <n v="0"/>
    <n v="0"/>
    <s v="Efectivo"/>
    <n v="100"/>
    <m/>
  </r>
  <r>
    <n v="16"/>
    <s v="Gabriel  Montero"/>
    <n v="1"/>
    <x v="0"/>
    <s v="22/05/2022"/>
    <n v="18"/>
    <n v="1"/>
    <n v="1"/>
    <n v="0"/>
    <n v="0"/>
    <s v="Efectivo"/>
    <n v="100"/>
    <m/>
  </r>
  <r>
    <n v="17"/>
    <s v="Gabriel  Hernandez"/>
    <n v="1"/>
    <x v="3"/>
    <s v="22/05/2022"/>
    <n v="18"/>
    <n v="1"/>
    <n v="1"/>
    <n v="0"/>
    <n v="0"/>
    <s v="Efectivo"/>
    <n v="100"/>
    <m/>
  </r>
  <r>
    <n v="18"/>
    <s v="Gabriel  Montero"/>
    <n v="1"/>
    <x v="3"/>
    <s v="22/05/2022"/>
    <n v="18"/>
    <n v="1"/>
    <n v="1"/>
    <n v="0"/>
    <n v="0"/>
    <s v="Efectivo"/>
    <n v="100"/>
    <m/>
  </r>
  <r>
    <n v="19"/>
    <s v="Gabriel  Montero"/>
    <n v="1"/>
    <x v="3"/>
    <s v="22/05/2022"/>
    <n v="18"/>
    <n v="1"/>
    <n v="1"/>
    <n v="0"/>
    <n v="0"/>
    <s v="Efectivo"/>
    <n v="100"/>
    <m/>
  </r>
  <r>
    <n v="20"/>
    <s v="Gabriel  Hernandez"/>
    <n v="1"/>
    <x v="3"/>
    <s v="22/05/2022"/>
    <n v="18"/>
    <n v="1"/>
    <n v="0"/>
    <n v="1"/>
    <n v="0"/>
    <s v="Efectivo"/>
    <n v="120"/>
    <m/>
  </r>
  <r>
    <n v="21"/>
    <s v="Gabriel  Hernadez"/>
    <n v="1"/>
    <x v="1"/>
    <s v="22/05/2022"/>
    <n v="18"/>
    <n v="1"/>
    <n v="1"/>
    <n v="0"/>
    <n v="0"/>
    <s v="Efectivo"/>
    <n v="100"/>
    <m/>
  </r>
  <r>
    <n v="22"/>
    <s v="Gabriel  Montero"/>
    <n v="1"/>
    <x v="1"/>
    <s v="22/05/2022"/>
    <n v="18"/>
    <n v="1"/>
    <n v="1"/>
    <n v="0"/>
    <n v="0"/>
    <s v="Tarjeta"/>
    <n v="100"/>
    <m/>
  </r>
  <r>
    <n v="23"/>
    <s v="Fernando  Apud"/>
    <n v="1"/>
    <x v="5"/>
    <s v="22/05/2022"/>
    <n v="18"/>
    <n v="1"/>
    <n v="1"/>
    <n v="0"/>
    <n v="0"/>
    <s v="Efectivo"/>
    <n v="100"/>
    <m/>
  </r>
  <r>
    <n v="24"/>
    <s v="Gabriel  Fernandez"/>
    <n v="2"/>
    <x v="5"/>
    <s v="22/05/2022"/>
    <n v="19"/>
    <n v="1"/>
    <n v="1"/>
    <n v="1"/>
    <n v="0"/>
    <s v="Efectivo"/>
    <n v="220"/>
    <m/>
  </r>
  <r>
    <n v="25"/>
    <s v="Gabriel  Gomez"/>
    <n v="1"/>
    <x v="3"/>
    <s v="22/05/2022"/>
    <n v="22"/>
    <n v="1"/>
    <n v="0"/>
    <n v="1"/>
    <n v="0"/>
    <s v="Efectivo"/>
    <n v="120"/>
    <m/>
  </r>
  <r>
    <n v="26"/>
    <s v="Alejandro  Ruiz"/>
    <n v="1"/>
    <x v="6"/>
    <s v="22/05/2022"/>
    <n v="18"/>
    <n v="1"/>
    <n v="1"/>
    <n v="0"/>
    <n v="0"/>
    <s v="Efectivo"/>
    <n v="100"/>
    <m/>
  </r>
  <r>
    <n v="27"/>
    <s v="Erick  Mulia"/>
    <n v="2"/>
    <x v="7"/>
    <d v="2022-05-23T00:00:00"/>
    <n v="20"/>
    <n v="5"/>
    <n v="0"/>
    <n v="1"/>
    <n v="1"/>
    <s v="Tarjeta"/>
    <n v="245"/>
    <m/>
  </r>
  <r>
    <n v="28"/>
    <s v="Jose  Estrada"/>
    <n v="1"/>
    <x v="8"/>
    <s v="24/05/2022"/>
    <n v="19"/>
    <n v="1"/>
    <n v="1"/>
    <n v="0"/>
    <n v="0"/>
    <s v="Efectivo"/>
    <n v="150"/>
    <n v="132"/>
  </r>
  <r>
    <n v="29"/>
    <s v="Gabriel  Garcia"/>
    <n v="9"/>
    <x v="8"/>
    <s v="24/05/2022"/>
    <n v="18"/>
    <n v="2"/>
    <n v="3"/>
    <n v="3"/>
    <n v="3"/>
    <s v="Efectivo"/>
    <n v="905"/>
    <n v="796.4"/>
  </r>
  <r>
    <n v="30"/>
    <s v="Gabriel  Hernandez"/>
    <n v="1"/>
    <x v="8"/>
    <s v="24/05/2022"/>
    <n v="18"/>
    <n v="1"/>
    <n v="1"/>
    <n v="0"/>
    <n v="0"/>
    <s v="Efectivo"/>
    <n v="150"/>
    <n v="132"/>
  </r>
  <r>
    <n v="31"/>
    <s v="Erick  Mullia"/>
    <n v="2"/>
    <x v="1"/>
    <s v="24/05/2022"/>
    <n v="21"/>
    <n v="1"/>
    <n v="1"/>
    <n v="0"/>
    <n v="1"/>
    <s v="Tarjeta"/>
    <n v="350"/>
    <n v="332.5"/>
  </r>
  <r>
    <n v="32"/>
    <s v="Ana  Toledo"/>
    <n v="4"/>
    <x v="9"/>
    <s v="25/05/2022"/>
    <n v="20"/>
    <n v="2"/>
    <n v="2"/>
    <n v="1"/>
    <n v="1"/>
    <s v="Efectivo"/>
    <n v="670"/>
    <n v="636.5"/>
  </r>
  <r>
    <n v="33"/>
    <s v="Carolina   Aranda"/>
    <n v="9"/>
    <x v="10"/>
    <s v="25/05/2022"/>
    <n v="18"/>
    <n v="5"/>
    <n v="3"/>
    <n v="4"/>
    <n v="2"/>
    <s v="Efectivo"/>
    <n v="1430"/>
    <n v="1215.5"/>
  </r>
  <r>
    <n v="34"/>
    <s v="Gabriel   Hernandez"/>
    <n v="1"/>
    <x v="10"/>
    <s v="25/05/2022"/>
    <n v="18"/>
    <n v="1"/>
    <n v="1"/>
    <n v="0"/>
    <n v="0"/>
    <s v="Efectivo"/>
    <n v="150"/>
    <n v="127.5"/>
  </r>
  <r>
    <n v="35"/>
    <s v="Gabriel  Mendez"/>
    <n v="6"/>
    <x v="10"/>
    <s v="25/05/2022"/>
    <n v="19"/>
    <n v="1"/>
    <n v="2"/>
    <n v="2"/>
    <n v="2"/>
    <s v="Tarjeta"/>
    <n v="790"/>
    <n v="671.5"/>
  </r>
  <r>
    <n v="36"/>
    <s v="Carolina  Aranda"/>
    <n v="5"/>
    <x v="11"/>
    <s v="25/05/2022"/>
    <n v="18"/>
    <n v="1"/>
    <n v="1"/>
    <n v="2"/>
    <n v="2"/>
    <s v="Efectivo"/>
    <n v="470"/>
    <n v="413.6"/>
  </r>
  <r>
    <n v="37"/>
    <s v="Gabriel  Villaseñor"/>
    <n v="10"/>
    <x v="10"/>
    <s v="25/05/2022"/>
    <n v="19"/>
    <n v="1"/>
    <n v="2"/>
    <n v="5"/>
    <n v="3"/>
    <s v="Efectivo"/>
    <n v="925"/>
    <n v="786.25"/>
  </r>
  <r>
    <n v="38"/>
    <s v="Gabriel  Medina"/>
    <n v="8"/>
    <x v="10"/>
    <s v="25/05/2022"/>
    <n v="21"/>
    <n v="1"/>
    <n v="3"/>
    <n v="4"/>
    <n v="1"/>
    <s v="Efectivo"/>
    <n v="640"/>
    <n v="544"/>
  </r>
  <r>
    <n v="39"/>
    <s v="Erik  Mulia"/>
    <n v="10"/>
    <x v="2"/>
    <s v="25/05/2022"/>
    <n v="22"/>
    <n v="1"/>
    <n v="2"/>
    <n v="4"/>
    <n v="4"/>
    <s v="Efectivo"/>
    <n v="1880"/>
    <n v="1786"/>
  </r>
  <r>
    <n v="40"/>
    <s v="Gabriel  Hernandez"/>
    <n v="10"/>
    <x v="12"/>
    <s v="25/05/2022"/>
    <n v="18"/>
    <n v="1"/>
    <n v="3"/>
    <n v="4"/>
    <n v="3"/>
    <s v="Efectivo"/>
    <n v="1530"/>
    <n v="1453.5"/>
  </r>
  <r>
    <n v="41"/>
    <s v="Carolina  Aranda"/>
    <n v="3"/>
    <x v="2"/>
    <s v="25/05/2022"/>
    <n v="22"/>
    <n v="2"/>
    <n v="1"/>
    <n v="1"/>
    <n v="1"/>
    <s v="Efectivo"/>
    <n v="570"/>
    <n v="541.5"/>
  </r>
  <r>
    <n v="42"/>
    <s v="Jose  Jose"/>
    <n v="1"/>
    <x v="10"/>
    <s v="25/05/2022"/>
    <n v="20"/>
    <n v="1"/>
    <n v="1"/>
    <n v="0"/>
    <n v="0"/>
    <s v="Tarjeta"/>
    <n v="200"/>
    <n v="170"/>
  </r>
  <r>
    <n v="43"/>
    <s v="Gabriel  Jimenez"/>
    <n v="1"/>
    <x v="11"/>
    <s v="25/05/2022"/>
    <n v="21"/>
    <n v="2"/>
    <m/>
    <m/>
    <n v="1"/>
    <s v="Efectivo"/>
    <n v="100"/>
    <n v="8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n v="1"/>
    <n v="150"/>
    <s v="Espaguettis"/>
    <s v="Tacos de Cecina adobada"/>
    <s v="Agua de Horchata"/>
    <s v="Tapioca"/>
    <x v="0"/>
    <n v="30"/>
  </r>
  <r>
    <n v="2"/>
    <n v="120"/>
    <s v="Consome de pollo"/>
    <s v="Niño Envuelto en caldillo de jitomate"/>
    <s v="Agua de Limon"/>
    <s v="pay de limon"/>
    <x v="0"/>
    <n v="24"/>
  </r>
  <r>
    <n v="3"/>
    <n v="250"/>
    <s v="Crema de Tomate"/>
    <s v="Costilla en salsa verde"/>
    <s v="Vino"/>
    <s v="Nieve de limon"/>
    <x v="0"/>
    <n v="62.5"/>
  </r>
  <r>
    <n v="1"/>
    <n v="100"/>
    <s v="Espaguettis"/>
    <s v="Tacos de Cecina adobada"/>
    <s v="Agua de Horchata"/>
    <s v="Tapioca"/>
    <x v="1"/>
    <n v="30"/>
  </r>
  <r>
    <n v="2"/>
    <n v="85"/>
    <s v="Consome"/>
    <s v="Milanesa de Res"/>
    <s v="Agua de Limon con Chia"/>
    <s v="pay de limon"/>
    <x v="1"/>
    <n v="17"/>
  </r>
  <r>
    <n v="3"/>
    <n v="100"/>
    <s v="Sopa de municiones"/>
    <s v="Enfrijoladas de pollo"/>
    <s v="Agua de Tuna"/>
    <s v="Nieve de chocolate"/>
    <x v="1"/>
    <n v="20"/>
  </r>
  <r>
    <n v="1"/>
    <n v="200"/>
    <s v="Arroz"/>
    <s v="Bistec en Pasilla y nopales"/>
    <s v="Agua de Horchata"/>
    <s v="Gelatina"/>
    <x v="2"/>
    <n v="40"/>
  </r>
  <r>
    <n v="2"/>
    <n v="300"/>
    <s v="Sopa de Estrellas"/>
    <s v="Tortas de pollo en salsa verde"/>
    <s v="Agua de Tamarindo"/>
    <s v="Arroz con leche"/>
    <x v="3"/>
    <n v="105"/>
  </r>
  <r>
    <n v="3"/>
    <n v="500"/>
    <s v="Arroz con huevo"/>
    <s v="Picadillo de Res"/>
    <s v="Agua de Limon"/>
    <s v="Pastel de Zanahoria"/>
    <x v="2"/>
    <n v="75"/>
  </r>
  <r>
    <n v="1"/>
    <n v="80"/>
    <s v="Ensalada"/>
    <s v="Tacos dorados de papa"/>
    <s v="Agua de guanabana"/>
    <s v="Pay de Zarzamora"/>
    <x v="4"/>
    <n v="28"/>
  </r>
  <r>
    <n v="2"/>
    <n v="75"/>
    <s v="Ensalada Cesar"/>
    <s v="Huarache con Bistec"/>
    <s v="Agua de Limon"/>
    <s v="Gelatina"/>
    <x v="4"/>
    <n v="26.25"/>
  </r>
  <r>
    <n v="3"/>
    <n v="100"/>
    <s v="Chilaquiles"/>
    <s v="Pollo a la crema de champiñones"/>
    <s v="Agua de Pepino/Limon"/>
    <s v="Flan"/>
    <x v="4"/>
    <n v="15"/>
  </r>
  <r>
    <n v="1"/>
    <n v="200"/>
    <s v="Crema de elote"/>
    <s v="Carne asada"/>
    <s v="Limonada"/>
    <s v="Pastel de Zanahoria"/>
    <x v="5"/>
    <n v="60"/>
  </r>
  <r>
    <n v="2"/>
    <n v="120"/>
    <s v="Consome de pollo"/>
    <s v="Niño Envuelto en caldillo de jitomate"/>
    <s v="Agua de Limon"/>
    <s v="pay de limon"/>
    <x v="5"/>
    <n v="18"/>
  </r>
  <r>
    <n v="3"/>
    <n v="250"/>
    <s v="Crema de Tomate"/>
    <s v="Costilla en salsa verde"/>
    <s v="Vino"/>
    <s v="Nieve de limon"/>
    <x v="5"/>
    <n v="50"/>
  </r>
  <r>
    <n v="1"/>
    <n v="100"/>
    <s v="Espaguetis"/>
    <s v="Tacos de Cecina adobada"/>
    <s v="Agua de Horchata"/>
    <s v="Tapioca"/>
    <x v="6"/>
    <n v="30"/>
  </r>
  <r>
    <n v="2"/>
    <n v="120"/>
    <s v="Consome de pollo"/>
    <s v="Niño Envuelto en caldillo de jitomate"/>
    <s v="Agua de Limon"/>
    <s v="pay de limon"/>
    <x v="6"/>
    <n v="30"/>
  </r>
  <r>
    <n v="3"/>
    <n v="250"/>
    <s v="Crema de Tomate"/>
    <s v="Costilla en salsa verde"/>
    <s v="Vino"/>
    <s v="Nieve de limon"/>
    <x v="6"/>
    <n v="62.5"/>
  </r>
  <r>
    <n v="1"/>
    <n v="100"/>
    <s v="Espaguetis"/>
    <s v="Tacos de Cecina adobada"/>
    <s v="Agua de Horchata"/>
    <s v="Tapioca"/>
    <x v="7"/>
    <n v="15"/>
  </r>
  <r>
    <n v="2"/>
    <n v="120"/>
    <s v="Consome de pollo"/>
    <s v="Niño Envuelto en caldillo de jitomate"/>
    <s v="Agua de Limon"/>
    <s v="pay de limon"/>
    <x v="7"/>
    <n v="24"/>
  </r>
  <r>
    <n v="3"/>
    <n v="250"/>
    <s v="Crema de Tomate"/>
    <s v="Costilla en salsa verde"/>
    <s v="Vino"/>
    <s v="Nieve de limon"/>
    <x v="7"/>
    <n v="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Dinámica5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1" rowHeaderCaption="">
  <location ref="A14:B23" firstHeaderRow="1" firstDataRow="1" firstDataCol="1"/>
  <pivotFields count="13">
    <pivotField showAll="0"/>
    <pivotField showAll="0"/>
    <pivotField dataField="1" showAll="0"/>
    <pivotField axis="axisRow" showAll="0">
      <items count="14">
        <item x="5"/>
        <item x="3"/>
        <item x="6"/>
        <item x="7"/>
        <item x="1"/>
        <item x="9"/>
        <item x="4"/>
        <item x="8"/>
        <item h="1" x="0"/>
        <item h="1" x="2"/>
        <item h="1" x="10"/>
        <item h="1" x="11"/>
        <item h="1"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6"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 de Número de personas" fld="2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Dinámica4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1">
  <location ref="A3:C11" firstHeaderRow="0" firstDataRow="1" firstDataCol="1"/>
  <pivotFields count="9">
    <pivotField showAll="0"/>
    <pivotField dataField="1" numFmtId="165" showAll="0"/>
    <pivotField showAll="0"/>
    <pivotField showAll="0"/>
    <pivotField showAll="0"/>
    <pivotField showAll="0"/>
    <pivotField axis="axisRow" showAll="0">
      <items count="9">
        <item x="7"/>
        <item x="0"/>
        <item x="1"/>
        <item x="2"/>
        <item x="4"/>
        <item x="5"/>
        <item x="6"/>
        <item h="1" x="3"/>
        <item t="default"/>
      </items>
    </pivotField>
    <pivotField dataField="1" numFmtId="164" showAll="0"/>
    <pivotField dragToRow="0" dragToCol="0" dragToPage="0" showAll="0" defaultSubtotal="0"/>
  </pivotFields>
  <rowFields count="1"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Precio" fld="1" baseField="0" baseItem="0"/>
    <dataField name="Suma de Ganancia" fld="7" baseField="0" baseItem="0"/>
  </dataFields>
  <formats count="3">
    <format dxfId="11">
      <pivotArea collapsedLevelsAreSubtotals="1" fieldPosition="0">
        <references count="1">
          <reference field="6" count="7">
            <x v="0"/>
            <x v="1"/>
            <x v="2"/>
            <x v="3"/>
            <x v="4"/>
            <x v="5"/>
            <x v="6"/>
          </reference>
        </references>
      </pivotArea>
    </format>
    <format dxfId="10">
      <pivotArea collapsedLevelsAreSubtotals="1" fieldPosition="0">
        <references count="1">
          <reference field="6" count="1">
            <x v="7"/>
          </reference>
        </references>
      </pivotArea>
    </format>
    <format dxfId="9">
      <pivotArea grandRow="1" outline="0" collapsedLevelsAreSubtotals="1" fieldPosition="0"/>
    </format>
  </formats>
  <conditionalFormats count="1">
    <conditionalFormat priority="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6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</conditionalFormat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C1:O2" totalsRowShown="0" headerRowDxfId="38" headerRowBorderDxfId="37" tableBorderDxfId="36">
  <autoFilter ref="C1:O2" xr:uid="{00000000-0009-0000-0100-000002000000}"/>
  <tableColumns count="13">
    <tableColumn id="1" xr3:uid="{00000000-0010-0000-0000-000001000000}" name="Número de reservación"/>
    <tableColumn id="2" xr3:uid="{00000000-0010-0000-0000-000002000000}" name="Nombre del cliente"/>
    <tableColumn id="3" xr3:uid="{00000000-0010-0000-0000-000003000000}" name="Número de personas"/>
    <tableColumn id="4" xr3:uid="{00000000-0010-0000-0000-000004000000}" name="Día de reservación" dataDxfId="35"/>
    <tableColumn id="5" xr3:uid="{00000000-0010-0000-0000-000005000000}" name="Día" dataDxfId="34"/>
    <tableColumn id="6" xr3:uid="{00000000-0010-0000-0000-000006000000}" name="Hora"/>
    <tableColumn id="7" xr3:uid="{00000000-0010-0000-0000-000007000000}" name="Mesa"/>
    <tableColumn id="8" xr3:uid="{00000000-0010-0000-0000-000008000000}" name="Menú 1"/>
    <tableColumn id="9" xr3:uid="{00000000-0010-0000-0000-000009000000}" name="Menú 2"/>
    <tableColumn id="10" xr3:uid="{00000000-0010-0000-0000-00000A000000}" name="Menú 3"/>
    <tableColumn id="11" xr3:uid="{00000000-0010-0000-0000-00000B000000}" name="Tipo de pago"/>
    <tableColumn id="12" xr3:uid="{00000000-0010-0000-0000-00000C000000}" name="Subtotal"/>
    <tableColumn id="13" xr3:uid="{00000000-0010-0000-0000-00000D000000}" name="Cuenta total" dataDxfId="33">
      <calculatedColumnFormula>Tabla2[[#This Row],[Subtotal]]*P13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C3:O49" totalsRowShown="0" headerRowDxfId="32" headerRowBorderDxfId="31">
  <autoFilter ref="C3:O49" xr:uid="{00000000-0009-0000-0100-000001000000}"/>
  <tableColumns count="13">
    <tableColumn id="1" xr3:uid="{00000000-0010-0000-0100-000001000000}" name="Número de reservación"/>
    <tableColumn id="2" xr3:uid="{00000000-0010-0000-0100-000002000000}" name="Nombre del cliente"/>
    <tableColumn id="3" xr3:uid="{00000000-0010-0000-0100-000003000000}" name="Número de personas"/>
    <tableColumn id="4" xr3:uid="{00000000-0010-0000-0100-000004000000}" name="Día de reservación" dataDxfId="30"/>
    <tableColumn id="5" xr3:uid="{00000000-0010-0000-0100-000005000000}" name="Día" dataDxfId="29"/>
    <tableColumn id="6" xr3:uid="{00000000-0010-0000-0100-000006000000}" name="Hora" dataDxfId="28"/>
    <tableColumn id="7" xr3:uid="{00000000-0010-0000-0100-000007000000}" name="Mesa" dataDxfId="27"/>
    <tableColumn id="8" xr3:uid="{00000000-0010-0000-0100-000008000000}" name="Menú 1" dataDxfId="26"/>
    <tableColumn id="9" xr3:uid="{00000000-0010-0000-0100-000009000000}" name="Menú 2"/>
    <tableColumn id="10" xr3:uid="{00000000-0010-0000-0100-00000A000000}" name="Menú 3"/>
    <tableColumn id="11" xr3:uid="{00000000-0010-0000-0100-00000B000000}" name="Tipo de pago" dataDxfId="25"/>
    <tableColumn id="12" xr3:uid="{00000000-0010-0000-0100-00000C000000}" name="Subtotal"/>
    <tableColumn id="13" xr3:uid="{00000000-0010-0000-0100-00000D000000}" name="Cuenta total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25" displayName="Tabla25" ref="B7:I28" totalsRowShown="0" headerRowDxfId="23" dataDxfId="21" headerRowBorderDxfId="22" tableBorderDxfId="20">
  <autoFilter ref="B7:I28" xr:uid="{00000000-0009-0000-0100-000004000000}"/>
  <tableColumns count="8">
    <tableColumn id="1" xr3:uid="{00000000-0010-0000-0200-000001000000}" name="Número de Menu" dataDxfId="19"/>
    <tableColumn id="2" xr3:uid="{00000000-0010-0000-0200-000002000000}" name="Precio" dataDxfId="18"/>
    <tableColumn id="3" xr3:uid="{00000000-0010-0000-0200-000003000000}" name="Entrada" dataDxfId="17"/>
    <tableColumn id="4" xr3:uid="{00000000-0010-0000-0200-000004000000}" name="Plato Fuerte" dataDxfId="16"/>
    <tableColumn id="5" xr3:uid="{00000000-0010-0000-0200-000005000000}" name="Bebida" dataDxfId="15"/>
    <tableColumn id="6" xr3:uid="{00000000-0010-0000-0200-000006000000}" name="Postre" dataDxfId="14"/>
    <tableColumn id="7" xr3:uid="{00000000-0010-0000-0200-000007000000}" name="Días " dataDxfId="13"/>
    <tableColumn id="8" xr3:uid="{00000000-0010-0000-0200-000008000000}" name="Ganancia" dataDxfId="12" dataCellStyle="Moneda">
      <calculatedColumnFormula>Tabla25[[#This Row],[Precio]]*VLOOKUP(RANDBETWEEN(1,5),PorcentajeGanancia[],2,FALSE)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PorcentajeGanancia" displayName="PorcentajeGanancia" ref="N11:O16" totalsRowShown="0">
  <autoFilter ref="N11:O16" xr:uid="{00000000-0009-0000-0100-000005000000}">
    <filterColumn colId="0" hiddenButton="1"/>
    <filterColumn colId="1" hiddenButton="1"/>
  </autoFilter>
  <tableColumns count="2">
    <tableColumn id="1" xr3:uid="{00000000-0010-0000-0300-000001000000}" name="Opción"/>
    <tableColumn id="2" xr3:uid="{00000000-0010-0000-0300-000002000000}" name="Porcentaje" dataCellStyle="Porcentaje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a3" displayName="Tabla3" ref="A1:I2" totalsRowShown="0" headerRowDxfId="8">
  <autoFilter ref="A1:I2" xr:uid="{00000000-0009-0000-0100-000003000000}"/>
  <tableColumns count="9">
    <tableColumn id="1" xr3:uid="{00000000-0010-0000-0400-000001000000}" name="Número de personas"/>
    <tableColumn id="2" xr3:uid="{00000000-0010-0000-0400-000002000000}" name="Menú 1" dataDxfId="7"/>
    <tableColumn id="3" xr3:uid="{00000000-0010-0000-0400-000003000000}" name="Menú 2" dataDxfId="6"/>
    <tableColumn id="4" xr3:uid="{00000000-0010-0000-0400-000004000000}" name="Menú 3" dataDxfId="5"/>
    <tableColumn id="5" xr3:uid="{00000000-0010-0000-0400-000005000000}" name="Total de menus" dataDxfId="4">
      <calculatedColumnFormula>SUM(Tabla3[[#This Row],[Menú 1]:[Menú 3]])</calculatedColumnFormula>
    </tableColumn>
    <tableColumn id="6" xr3:uid="{00000000-0010-0000-0400-000006000000}" name="Menú 12" dataDxfId="3"/>
    <tableColumn id="7" xr3:uid="{00000000-0010-0000-0400-000007000000}" name="Menú 22" dataDxfId="2"/>
    <tableColumn id="8" xr3:uid="{00000000-0010-0000-0400-000008000000}" name="Menú 32" dataDxfId="1"/>
    <tableColumn id="9" xr3:uid="{00000000-0010-0000-0400-000009000000}" name="Total a pagar" dataDxfId="0">
      <calculatedColumnFormula>SUM(F2:H2)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4:U9"/>
  <sheetViews>
    <sheetView topLeftCell="D6" workbookViewId="0">
      <selection activeCell="A11" sqref="A11"/>
    </sheetView>
  </sheetViews>
  <sheetFormatPr baseColWidth="10" defaultRowHeight="15"/>
  <cols>
    <col min="1" max="8" width="11.42578125" style="32"/>
    <col min="9" max="9" width="13.42578125" style="32" customWidth="1"/>
    <col min="10" max="21" width="11.42578125" style="32"/>
  </cols>
  <sheetData>
    <row r="4" spans="3:12" ht="45">
      <c r="D4" s="33"/>
      <c r="E4" s="34"/>
      <c r="F4" s="35"/>
      <c r="G4" s="35"/>
      <c r="H4" s="49" t="s">
        <v>16</v>
      </c>
      <c r="I4" s="35"/>
      <c r="J4" s="35"/>
      <c r="K4" s="35"/>
      <c r="L4" s="33"/>
    </row>
    <row r="5" spans="3:12" ht="40.5">
      <c r="D5" s="33"/>
      <c r="E5" s="34"/>
      <c r="F5" s="35"/>
      <c r="G5" s="35"/>
      <c r="H5" s="50" t="s">
        <v>43</v>
      </c>
      <c r="I5" s="35"/>
      <c r="J5" s="35"/>
      <c r="K5" s="35"/>
      <c r="L5" s="33"/>
    </row>
    <row r="6" spans="3:12" ht="38.25">
      <c r="D6" s="33"/>
      <c r="E6" s="34"/>
      <c r="F6" s="35"/>
      <c r="G6" s="35"/>
      <c r="H6" s="34" t="s">
        <v>17</v>
      </c>
      <c r="I6" s="35"/>
      <c r="J6" s="35"/>
      <c r="K6" s="35"/>
      <c r="L6" s="33"/>
    </row>
    <row r="7" spans="3:12" ht="38.25">
      <c r="D7" s="33"/>
      <c r="E7" s="34"/>
      <c r="F7" s="35"/>
      <c r="G7" s="35"/>
      <c r="H7" s="34" t="s">
        <v>19</v>
      </c>
      <c r="I7" s="35"/>
      <c r="J7" s="35"/>
      <c r="K7" s="35"/>
      <c r="L7" s="33"/>
    </row>
    <row r="8" spans="3:12" ht="38.25">
      <c r="D8" s="33"/>
      <c r="F8" s="35"/>
      <c r="G8" s="35"/>
      <c r="H8" s="34" t="s">
        <v>18</v>
      </c>
      <c r="I8" s="35"/>
      <c r="J8" s="35"/>
      <c r="K8" s="35"/>
      <c r="L8" s="33"/>
    </row>
    <row r="9" spans="3:12" ht="38.25">
      <c r="C9" s="33"/>
      <c r="D9" s="33"/>
      <c r="E9" s="34"/>
      <c r="F9" s="35"/>
      <c r="G9" s="35"/>
      <c r="H9" s="36" t="s">
        <v>20</v>
      </c>
      <c r="I9" s="35"/>
      <c r="J9" s="35"/>
      <c r="K9" s="35"/>
      <c r="L9" s="3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otón1_Reservación"/>
  <dimension ref="K6:O6"/>
  <sheetViews>
    <sheetView showGridLines="0" tabSelected="1" workbookViewId="0">
      <selection activeCell="E5" sqref="E5"/>
    </sheetView>
  </sheetViews>
  <sheetFormatPr baseColWidth="10" defaultRowHeight="15"/>
  <sheetData>
    <row r="6" spans="11:15">
      <c r="K6" s="63"/>
      <c r="L6" s="63"/>
      <c r="M6" s="63"/>
      <c r="N6" s="63"/>
      <c r="O6" s="63"/>
    </row>
  </sheetData>
  <mergeCells count="1">
    <mergeCell ref="K6:O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 altText="Reservaciones">
                <anchor moveWithCells="1" sizeWithCells="1">
                  <from>
                    <xdr:col>0</xdr:col>
                    <xdr:colOff>695325</xdr:colOff>
                    <xdr:row>1</xdr:row>
                    <xdr:rowOff>76200</xdr:rowOff>
                  </from>
                  <to>
                    <xdr:col>3</xdr:col>
                    <xdr:colOff>419100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">
                <anchor moveWithCells="1" sizeWithCells="1">
                  <from>
                    <xdr:col>0</xdr:col>
                    <xdr:colOff>114300</xdr:colOff>
                    <xdr:row>6</xdr:row>
                    <xdr:rowOff>180975</xdr:rowOff>
                  </from>
                  <to>
                    <xdr:col>2</xdr:col>
                    <xdr:colOff>390525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acro1">
                <anchor moveWithCells="1" sizeWithCells="1">
                  <from>
                    <xdr:col>0</xdr:col>
                    <xdr:colOff>123825</xdr:colOff>
                    <xdr:row>13</xdr:row>
                    <xdr:rowOff>19050</xdr:rowOff>
                  </from>
                  <to>
                    <xdr:col>2</xdr:col>
                    <xdr:colOff>400050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"/>
  <sheetViews>
    <sheetView workbookViewId="0"/>
  </sheetViews>
  <sheetFormatPr baseColWidth="10"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T49"/>
  <sheetViews>
    <sheetView showGridLines="0" topLeftCell="C26" zoomScale="80" zoomScaleNormal="80" workbookViewId="0">
      <selection activeCell="G45" sqref="G45"/>
    </sheetView>
  </sheetViews>
  <sheetFormatPr baseColWidth="10" defaultRowHeight="15"/>
  <cols>
    <col min="2" max="2" width="7.85546875" customWidth="1"/>
    <col min="3" max="3" width="23.7109375" customWidth="1"/>
    <col min="4" max="4" width="22.85546875" customWidth="1"/>
    <col min="5" max="5" width="21.42578125" customWidth="1"/>
    <col min="6" max="6" width="19" customWidth="1"/>
    <col min="7" max="7" width="26.5703125" customWidth="1"/>
    <col min="8" max="9" width="11.85546875" customWidth="1"/>
    <col min="10" max="10" width="12.28515625" customWidth="1"/>
    <col min="11" max="11" width="12.7109375" customWidth="1"/>
    <col min="12" max="12" width="13" customWidth="1"/>
    <col min="13" max="13" width="14.140625" customWidth="1"/>
    <col min="14" max="14" width="14" customWidth="1"/>
    <col min="15" max="15" width="17" customWidth="1"/>
    <col min="16" max="16" width="19" customWidth="1"/>
    <col min="17" max="17" width="21.28515625" customWidth="1"/>
    <col min="18" max="18" width="13.7109375" customWidth="1"/>
    <col min="19" max="19" width="8.5703125" customWidth="1"/>
  </cols>
  <sheetData>
    <row r="1" spans="1:20">
      <c r="A1" s="37"/>
      <c r="B1" s="37"/>
      <c r="C1" s="4" t="s">
        <v>0</v>
      </c>
      <c r="D1" s="5" t="s">
        <v>1</v>
      </c>
      <c r="E1" s="6" t="s">
        <v>4</v>
      </c>
      <c r="F1" s="6" t="s">
        <v>14</v>
      </c>
      <c r="G1" s="5" t="s">
        <v>5</v>
      </c>
      <c r="H1" s="5" t="s">
        <v>2</v>
      </c>
      <c r="I1" s="5" t="s">
        <v>3</v>
      </c>
      <c r="J1" s="5" t="s">
        <v>10</v>
      </c>
      <c r="K1" s="5" t="s">
        <v>11</v>
      </c>
      <c r="L1" s="5" t="s">
        <v>12</v>
      </c>
      <c r="M1" s="5" t="s">
        <v>9</v>
      </c>
      <c r="N1" s="7" t="s">
        <v>106</v>
      </c>
      <c r="O1" s="5" t="s">
        <v>13</v>
      </c>
      <c r="P1" s="39" t="s">
        <v>23</v>
      </c>
      <c r="Q1" s="37" t="s">
        <v>4</v>
      </c>
      <c r="R1" s="39" t="s">
        <v>9</v>
      </c>
      <c r="S1" s="39" t="s">
        <v>2</v>
      </c>
    </row>
    <row r="2" spans="1:20">
      <c r="A2" s="37" t="s">
        <v>145</v>
      </c>
      <c r="B2" s="37" t="s">
        <v>146</v>
      </c>
      <c r="F2" s="2"/>
      <c r="G2" s="2"/>
      <c r="N2" s="13"/>
      <c r="O2" s="30">
        <f>Tabla2[[#This Row],[Subtotal]]*P13</f>
        <v>0</v>
      </c>
      <c r="P2" s="37">
        <v>1</v>
      </c>
      <c r="Q2" s="37">
        <v>1</v>
      </c>
      <c r="R2" s="37" t="s">
        <v>22</v>
      </c>
      <c r="S2" s="37">
        <v>18</v>
      </c>
    </row>
    <row r="3" spans="1:20">
      <c r="A3" s="37">
        <v>48</v>
      </c>
      <c r="B3" s="37"/>
      <c r="C3" s="4" t="s">
        <v>0</v>
      </c>
      <c r="D3" s="5" t="s">
        <v>1</v>
      </c>
      <c r="E3" s="6" t="s">
        <v>4</v>
      </c>
      <c r="F3" s="6" t="s">
        <v>14</v>
      </c>
      <c r="G3" s="5" t="s">
        <v>5</v>
      </c>
      <c r="H3" s="5" t="s">
        <v>2</v>
      </c>
      <c r="I3" s="5" t="s">
        <v>3</v>
      </c>
      <c r="J3" s="5" t="s">
        <v>10</v>
      </c>
      <c r="K3" s="5" t="s">
        <v>11</v>
      </c>
      <c r="L3" s="5" t="s">
        <v>12</v>
      </c>
      <c r="M3" s="5" t="s">
        <v>9</v>
      </c>
      <c r="N3" s="7" t="s">
        <v>106</v>
      </c>
      <c r="O3" s="5" t="s">
        <v>13</v>
      </c>
      <c r="P3" s="37">
        <v>2</v>
      </c>
      <c r="Q3" s="37">
        <v>2</v>
      </c>
      <c r="R3" s="37" t="s">
        <v>15</v>
      </c>
      <c r="S3" s="37">
        <v>19</v>
      </c>
    </row>
    <row r="4" spans="1:20">
      <c r="A4" s="38">
        <v>45017</v>
      </c>
      <c r="B4" s="37">
        <v>11</v>
      </c>
      <c r="C4">
        <v>1</v>
      </c>
      <c r="D4" t="s">
        <v>27</v>
      </c>
      <c r="E4">
        <v>10</v>
      </c>
      <c r="F4" s="16">
        <v>44703</v>
      </c>
      <c r="G4" s="16" t="s">
        <v>28</v>
      </c>
      <c r="H4" s="3">
        <v>20</v>
      </c>
      <c r="I4" s="15">
        <v>2</v>
      </c>
      <c r="J4" s="15">
        <v>3</v>
      </c>
      <c r="K4">
        <v>4</v>
      </c>
      <c r="L4">
        <v>3</v>
      </c>
      <c r="M4" s="15" t="s">
        <v>22</v>
      </c>
      <c r="N4" s="14">
        <v>1530</v>
      </c>
      <c r="O4" s="31"/>
      <c r="P4" s="37">
        <v>3</v>
      </c>
      <c r="Q4" s="37">
        <v>3</v>
      </c>
      <c r="R4" s="37"/>
      <c r="S4" s="37">
        <v>20</v>
      </c>
    </row>
    <row r="5" spans="1:20">
      <c r="A5" s="37"/>
      <c r="B5" s="37">
        <v>3</v>
      </c>
      <c r="C5">
        <v>2</v>
      </c>
      <c r="D5" t="s">
        <v>27</v>
      </c>
      <c r="E5">
        <v>2</v>
      </c>
      <c r="F5" s="16" t="s">
        <v>54</v>
      </c>
      <c r="G5" s="16" t="s">
        <v>28</v>
      </c>
      <c r="H5" s="3">
        <v>18</v>
      </c>
      <c r="I5" s="17">
        <v>5</v>
      </c>
      <c r="J5" s="17">
        <v>1</v>
      </c>
      <c r="K5">
        <v>1</v>
      </c>
      <c r="L5">
        <v>0</v>
      </c>
      <c r="M5" s="17" t="s">
        <v>22</v>
      </c>
      <c r="N5" s="14">
        <v>220</v>
      </c>
      <c r="O5" s="31"/>
      <c r="P5" s="37">
        <v>4</v>
      </c>
      <c r="Q5" s="37">
        <v>4</v>
      </c>
      <c r="R5" s="37"/>
      <c r="S5" s="37">
        <v>21</v>
      </c>
    </row>
    <row r="6" spans="1:20">
      <c r="A6" s="37"/>
      <c r="B6" s="37">
        <v>1</v>
      </c>
      <c r="C6">
        <v>3</v>
      </c>
      <c r="D6" t="s">
        <v>27</v>
      </c>
      <c r="E6">
        <v>2</v>
      </c>
      <c r="F6" s="16">
        <v>44708</v>
      </c>
      <c r="G6" s="16" t="s">
        <v>28</v>
      </c>
      <c r="H6" s="3">
        <v>19</v>
      </c>
      <c r="I6" s="17">
        <v>2</v>
      </c>
      <c r="J6" s="17">
        <v>1</v>
      </c>
      <c r="K6">
        <v>1</v>
      </c>
      <c r="L6">
        <v>0</v>
      </c>
      <c r="M6" s="17" t="s">
        <v>22</v>
      </c>
      <c r="N6" s="14">
        <v>220</v>
      </c>
      <c r="O6" s="31"/>
      <c r="P6" s="37">
        <v>5</v>
      </c>
      <c r="Q6" s="37">
        <v>5</v>
      </c>
      <c r="R6" s="37"/>
      <c r="S6" s="37">
        <v>22</v>
      </c>
    </row>
    <row r="7" spans="1:20">
      <c r="A7" s="37"/>
      <c r="B7" s="37">
        <v>3</v>
      </c>
      <c r="C7">
        <v>5</v>
      </c>
      <c r="D7" t="s">
        <v>26</v>
      </c>
      <c r="E7">
        <v>3</v>
      </c>
      <c r="F7" s="16" t="s">
        <v>54</v>
      </c>
      <c r="G7" s="16" t="s">
        <v>28</v>
      </c>
      <c r="H7" s="3">
        <v>18</v>
      </c>
      <c r="I7" s="17">
        <v>1</v>
      </c>
      <c r="J7" s="17"/>
      <c r="M7" s="17" t="s">
        <v>22</v>
      </c>
      <c r="N7" s="14">
        <v>0</v>
      </c>
      <c r="O7" s="31"/>
      <c r="P7" s="37"/>
      <c r="Q7" s="37">
        <v>6</v>
      </c>
      <c r="R7" s="37"/>
      <c r="S7" s="37"/>
    </row>
    <row r="8" spans="1:20">
      <c r="A8" s="37"/>
      <c r="B8" s="37">
        <v>1</v>
      </c>
      <c r="C8">
        <v>6</v>
      </c>
      <c r="D8" t="s">
        <v>24</v>
      </c>
      <c r="E8">
        <v>2</v>
      </c>
      <c r="F8" s="16" t="s">
        <v>54</v>
      </c>
      <c r="G8" s="16" t="s">
        <v>28</v>
      </c>
      <c r="H8" s="3">
        <v>18</v>
      </c>
      <c r="I8" s="17">
        <v>1</v>
      </c>
      <c r="J8" s="17"/>
      <c r="M8" s="17" t="s">
        <v>22</v>
      </c>
      <c r="N8" s="14">
        <v>220</v>
      </c>
      <c r="O8" s="31"/>
      <c r="P8" s="37"/>
      <c r="Q8" s="37">
        <v>7</v>
      </c>
      <c r="R8" s="37"/>
      <c r="S8" s="37"/>
    </row>
    <row r="9" spans="1:20">
      <c r="A9" s="38">
        <v>45018</v>
      </c>
      <c r="B9" s="37">
        <v>2</v>
      </c>
      <c r="C9">
        <v>7</v>
      </c>
      <c r="D9" t="s">
        <v>29</v>
      </c>
      <c r="E9">
        <v>2</v>
      </c>
      <c r="F9" s="16" t="s">
        <v>54</v>
      </c>
      <c r="G9" s="16" t="s">
        <v>28</v>
      </c>
      <c r="H9" s="3">
        <v>20</v>
      </c>
      <c r="I9" s="17">
        <v>2</v>
      </c>
      <c r="J9" s="17">
        <v>1</v>
      </c>
      <c r="K9">
        <v>1</v>
      </c>
      <c r="L9">
        <v>0</v>
      </c>
      <c r="M9" s="17" t="s">
        <v>22</v>
      </c>
      <c r="N9" s="14">
        <v>220</v>
      </c>
      <c r="O9" s="31"/>
      <c r="P9" s="37"/>
      <c r="Q9" s="37">
        <v>8</v>
      </c>
      <c r="R9" s="37"/>
      <c r="S9" s="37"/>
    </row>
    <row r="10" spans="1:20">
      <c r="A10" s="37"/>
      <c r="B10" s="37">
        <v>3</v>
      </c>
      <c r="C10">
        <v>8</v>
      </c>
      <c r="D10" t="s">
        <v>25</v>
      </c>
      <c r="E10">
        <v>1</v>
      </c>
      <c r="F10" s="16">
        <v>44708</v>
      </c>
      <c r="G10" s="16" t="s">
        <v>28</v>
      </c>
      <c r="H10" s="3">
        <v>18</v>
      </c>
      <c r="I10" s="17">
        <v>1</v>
      </c>
      <c r="J10" s="17">
        <v>1</v>
      </c>
      <c r="K10">
        <v>0</v>
      </c>
      <c r="L10">
        <v>0</v>
      </c>
      <c r="M10" s="17" t="s">
        <v>22</v>
      </c>
      <c r="N10" s="14">
        <v>100</v>
      </c>
      <c r="O10" s="31"/>
      <c r="P10" s="37"/>
      <c r="Q10" s="37">
        <v>9</v>
      </c>
      <c r="R10" s="37"/>
      <c r="S10" s="37"/>
    </row>
    <row r="11" spans="1:20">
      <c r="A11" s="37"/>
      <c r="B11" s="37">
        <v>1</v>
      </c>
      <c r="C11">
        <v>9</v>
      </c>
      <c r="D11" t="s">
        <v>27</v>
      </c>
      <c r="E11">
        <v>2</v>
      </c>
      <c r="F11" s="16" t="s">
        <v>54</v>
      </c>
      <c r="G11" s="16" t="s">
        <v>28</v>
      </c>
      <c r="H11" s="3">
        <v>18</v>
      </c>
      <c r="I11" s="18">
        <v>1</v>
      </c>
      <c r="J11" s="18">
        <v>1</v>
      </c>
      <c r="K11">
        <v>0</v>
      </c>
      <c r="L11">
        <v>1</v>
      </c>
      <c r="M11" s="18" t="s">
        <v>22</v>
      </c>
      <c r="N11" s="14">
        <v>350</v>
      </c>
      <c r="O11" s="31"/>
      <c r="P11" s="37"/>
      <c r="Q11" s="37">
        <v>10</v>
      </c>
      <c r="R11" s="37"/>
      <c r="S11" s="37"/>
      <c r="T11" t="s">
        <v>115</v>
      </c>
    </row>
    <row r="12" spans="1:20">
      <c r="A12" s="37"/>
      <c r="B12" s="37">
        <v>3</v>
      </c>
      <c r="C12">
        <v>10</v>
      </c>
      <c r="D12" t="s">
        <v>29</v>
      </c>
      <c r="E12">
        <v>10</v>
      </c>
      <c r="F12" s="16" t="s">
        <v>54</v>
      </c>
      <c r="G12" s="16" t="s">
        <v>28</v>
      </c>
      <c r="H12" s="3">
        <v>18</v>
      </c>
      <c r="I12" s="18">
        <v>2</v>
      </c>
      <c r="J12" s="18">
        <v>3</v>
      </c>
      <c r="K12">
        <v>4</v>
      </c>
      <c r="L12">
        <v>3</v>
      </c>
      <c r="M12" s="18" t="s">
        <v>22</v>
      </c>
      <c r="N12" s="14">
        <v>1530</v>
      </c>
      <c r="O12" s="31"/>
      <c r="T12" t="s">
        <v>116</v>
      </c>
    </row>
    <row r="13" spans="1:20" ht="15.75">
      <c r="A13" s="38"/>
      <c r="B13" s="37">
        <v>3</v>
      </c>
      <c r="C13">
        <v>11</v>
      </c>
      <c r="D13" t="s">
        <v>27</v>
      </c>
      <c r="E13">
        <v>1</v>
      </c>
      <c r="F13" s="16" t="s">
        <v>60</v>
      </c>
      <c r="G13" s="16" t="s">
        <v>61</v>
      </c>
      <c r="H13" s="3">
        <v>18</v>
      </c>
      <c r="I13" s="18">
        <v>1</v>
      </c>
      <c r="J13" s="18">
        <v>1</v>
      </c>
      <c r="K13">
        <v>0</v>
      </c>
      <c r="L13">
        <v>0</v>
      </c>
      <c r="M13" s="18" t="s">
        <v>22</v>
      </c>
      <c r="N13" s="14">
        <v>100</v>
      </c>
      <c r="O13" s="31"/>
      <c r="P13" s="40">
        <f>1-VLOOKUP(DATEDIF(G2,F2,"md"),$Q$14:$R$21,2,FALSE)</f>
        <v>1</v>
      </c>
      <c r="Q13" s="25" t="s">
        <v>103</v>
      </c>
      <c r="R13" s="25" t="s">
        <v>104</v>
      </c>
    </row>
    <row r="14" spans="1:20" ht="15.75">
      <c r="A14" s="38">
        <v>45019</v>
      </c>
      <c r="B14" s="37">
        <v>2</v>
      </c>
      <c r="C14">
        <v>12</v>
      </c>
      <c r="D14" t="s">
        <v>27</v>
      </c>
      <c r="E14">
        <v>1</v>
      </c>
      <c r="F14" s="16" t="s">
        <v>60</v>
      </c>
      <c r="G14" s="16" t="s">
        <v>61</v>
      </c>
      <c r="H14" s="3">
        <v>18</v>
      </c>
      <c r="I14" s="18">
        <v>1</v>
      </c>
      <c r="J14" s="18">
        <v>1</v>
      </c>
      <c r="K14">
        <v>0</v>
      </c>
      <c r="L14">
        <v>0</v>
      </c>
      <c r="M14" s="18" t="s">
        <v>22</v>
      </c>
      <c r="N14" s="14">
        <v>100</v>
      </c>
      <c r="O14" s="31"/>
      <c r="P14" s="37" t="s">
        <v>144</v>
      </c>
      <c r="Q14" s="26">
        <v>7</v>
      </c>
      <c r="R14" s="27">
        <v>0.15</v>
      </c>
    </row>
    <row r="15" spans="1:20" ht="15.75">
      <c r="A15" s="37"/>
      <c r="B15" s="37">
        <v>2</v>
      </c>
      <c r="C15">
        <v>13</v>
      </c>
      <c r="D15" t="s">
        <v>27</v>
      </c>
      <c r="E15">
        <v>1</v>
      </c>
      <c r="F15" s="16" t="s">
        <v>62</v>
      </c>
      <c r="G15" s="16" t="s">
        <v>61</v>
      </c>
      <c r="H15" s="3">
        <v>22</v>
      </c>
      <c r="I15" s="18">
        <v>1</v>
      </c>
      <c r="J15" s="18">
        <v>0</v>
      </c>
      <c r="K15">
        <v>1</v>
      </c>
      <c r="L15">
        <v>0</v>
      </c>
      <c r="M15" s="18" t="s">
        <v>22</v>
      </c>
      <c r="N15" s="14">
        <v>120</v>
      </c>
      <c r="O15" s="31"/>
      <c r="Q15" s="26">
        <v>6</v>
      </c>
      <c r="R15" s="27">
        <v>0.12</v>
      </c>
    </row>
    <row r="16" spans="1:20" ht="15.75">
      <c r="A16" s="37"/>
      <c r="B16" s="37">
        <v>1</v>
      </c>
      <c r="C16">
        <v>14</v>
      </c>
      <c r="D16" t="s">
        <v>63</v>
      </c>
      <c r="E16">
        <v>1</v>
      </c>
      <c r="F16" s="16" t="s">
        <v>60</v>
      </c>
      <c r="G16" s="16" t="s">
        <v>61</v>
      </c>
      <c r="H16" s="3">
        <v>18</v>
      </c>
      <c r="I16" s="18">
        <v>1</v>
      </c>
      <c r="J16" s="18">
        <v>1</v>
      </c>
      <c r="K16">
        <v>0</v>
      </c>
      <c r="L16">
        <v>0</v>
      </c>
      <c r="M16" s="18" t="s">
        <v>22</v>
      </c>
      <c r="N16" s="14">
        <v>100</v>
      </c>
      <c r="O16" s="31"/>
      <c r="Q16" s="26">
        <v>5</v>
      </c>
      <c r="R16" s="27">
        <v>0.1</v>
      </c>
    </row>
    <row r="17" spans="1:19" ht="15.75">
      <c r="A17" s="37"/>
      <c r="B17" s="37">
        <v>2</v>
      </c>
      <c r="C17">
        <v>15</v>
      </c>
      <c r="D17" t="s">
        <v>64</v>
      </c>
      <c r="E17">
        <v>1</v>
      </c>
      <c r="F17" s="16" t="s">
        <v>60</v>
      </c>
      <c r="G17" s="16" t="s">
        <v>61</v>
      </c>
      <c r="H17" s="3">
        <v>18</v>
      </c>
      <c r="I17" s="18">
        <v>1</v>
      </c>
      <c r="J17" s="18">
        <v>1</v>
      </c>
      <c r="K17">
        <v>0</v>
      </c>
      <c r="L17">
        <v>0</v>
      </c>
      <c r="M17" s="18" t="s">
        <v>22</v>
      </c>
      <c r="N17" s="14">
        <v>100</v>
      </c>
      <c r="O17" s="31"/>
      <c r="Q17" s="26">
        <v>4</v>
      </c>
      <c r="R17" s="27">
        <v>0.05</v>
      </c>
    </row>
    <row r="18" spans="1:19" ht="15.75">
      <c r="A18" s="38"/>
      <c r="B18" s="37">
        <v>3</v>
      </c>
      <c r="C18">
        <v>16</v>
      </c>
      <c r="D18" t="s">
        <v>25</v>
      </c>
      <c r="E18">
        <v>1</v>
      </c>
      <c r="F18" s="16">
        <v>44703</v>
      </c>
      <c r="G18" s="16" t="s">
        <v>61</v>
      </c>
      <c r="H18" s="3">
        <v>18</v>
      </c>
      <c r="I18" s="18">
        <v>1</v>
      </c>
      <c r="J18" s="18">
        <v>1</v>
      </c>
      <c r="K18">
        <v>0</v>
      </c>
      <c r="L18">
        <v>0</v>
      </c>
      <c r="M18" s="18" t="s">
        <v>22</v>
      </c>
      <c r="N18" s="14">
        <v>100</v>
      </c>
      <c r="O18" s="31"/>
      <c r="Q18" s="26">
        <v>3</v>
      </c>
      <c r="R18" s="27">
        <v>0.05</v>
      </c>
    </row>
    <row r="19" spans="1:19" ht="15.75">
      <c r="A19" s="38">
        <v>45020</v>
      </c>
      <c r="B19" s="37">
        <v>2</v>
      </c>
      <c r="C19">
        <v>17</v>
      </c>
      <c r="D19" t="s">
        <v>65</v>
      </c>
      <c r="E19">
        <v>1</v>
      </c>
      <c r="F19" s="16" t="s">
        <v>60</v>
      </c>
      <c r="G19" s="16" t="s">
        <v>61</v>
      </c>
      <c r="H19" s="3">
        <v>18</v>
      </c>
      <c r="I19" s="18">
        <v>1</v>
      </c>
      <c r="J19" s="18">
        <v>1</v>
      </c>
      <c r="K19">
        <v>0</v>
      </c>
      <c r="L19">
        <v>0</v>
      </c>
      <c r="M19" s="18" t="s">
        <v>22</v>
      </c>
      <c r="N19" s="14">
        <v>100</v>
      </c>
      <c r="O19" s="31"/>
      <c r="Q19" s="26">
        <v>2</v>
      </c>
      <c r="R19" s="27">
        <v>0.05</v>
      </c>
    </row>
    <row r="20" spans="1:19" ht="15.75">
      <c r="A20" s="37"/>
      <c r="B20" s="37">
        <v>2</v>
      </c>
      <c r="C20">
        <v>18</v>
      </c>
      <c r="D20" t="s">
        <v>25</v>
      </c>
      <c r="E20">
        <v>1</v>
      </c>
      <c r="F20" s="16" t="s">
        <v>60</v>
      </c>
      <c r="G20" s="16" t="s">
        <v>61</v>
      </c>
      <c r="H20" s="3">
        <v>18</v>
      </c>
      <c r="I20" s="18">
        <v>1</v>
      </c>
      <c r="J20" s="18">
        <v>1</v>
      </c>
      <c r="K20">
        <v>0</v>
      </c>
      <c r="L20">
        <v>0</v>
      </c>
      <c r="M20" s="18" t="s">
        <v>22</v>
      </c>
      <c r="N20" s="14">
        <v>100</v>
      </c>
      <c r="O20" s="31"/>
      <c r="Q20" s="26">
        <v>1</v>
      </c>
      <c r="R20" s="27">
        <v>0.05</v>
      </c>
    </row>
    <row r="21" spans="1:19" ht="15.75">
      <c r="A21" s="37"/>
      <c r="B21" s="37">
        <v>1</v>
      </c>
      <c r="C21">
        <v>19</v>
      </c>
      <c r="D21" t="s">
        <v>25</v>
      </c>
      <c r="E21">
        <v>1</v>
      </c>
      <c r="F21" s="16" t="s">
        <v>60</v>
      </c>
      <c r="G21" s="16" t="s">
        <v>61</v>
      </c>
      <c r="H21" s="3">
        <v>18</v>
      </c>
      <c r="I21" s="18">
        <v>1</v>
      </c>
      <c r="J21" s="18">
        <v>1</v>
      </c>
      <c r="K21">
        <v>0</v>
      </c>
      <c r="L21">
        <v>0</v>
      </c>
      <c r="M21" s="18" t="s">
        <v>22</v>
      </c>
      <c r="N21" s="14">
        <v>100</v>
      </c>
      <c r="O21" s="31"/>
      <c r="Q21" s="28">
        <v>0</v>
      </c>
      <c r="R21" s="29">
        <v>0</v>
      </c>
    </row>
    <row r="22" spans="1:19">
      <c r="A22" s="37"/>
      <c r="B22" s="37">
        <v>1</v>
      </c>
      <c r="C22">
        <v>20</v>
      </c>
      <c r="D22" t="s">
        <v>27</v>
      </c>
      <c r="E22">
        <v>1</v>
      </c>
      <c r="F22" s="16" t="s">
        <v>60</v>
      </c>
      <c r="G22" s="16" t="s">
        <v>61</v>
      </c>
      <c r="H22" s="3">
        <v>18</v>
      </c>
      <c r="I22" s="18">
        <v>1</v>
      </c>
      <c r="J22" s="18">
        <v>0</v>
      </c>
      <c r="K22">
        <v>1</v>
      </c>
      <c r="L22">
        <v>0</v>
      </c>
      <c r="M22" s="18" t="s">
        <v>22</v>
      </c>
      <c r="N22" s="14">
        <v>120</v>
      </c>
      <c r="O22" s="31"/>
    </row>
    <row r="23" spans="1:19" ht="15" customHeight="1">
      <c r="A23" s="38"/>
      <c r="B23" s="37">
        <v>1</v>
      </c>
      <c r="C23">
        <v>21</v>
      </c>
      <c r="D23" t="s">
        <v>66</v>
      </c>
      <c r="E23">
        <v>1</v>
      </c>
      <c r="F23" s="16" t="s">
        <v>54</v>
      </c>
      <c r="G23" s="16" t="s">
        <v>61</v>
      </c>
      <c r="H23" s="3">
        <v>18</v>
      </c>
      <c r="I23" s="18">
        <v>1</v>
      </c>
      <c r="J23" s="18">
        <v>1</v>
      </c>
      <c r="K23">
        <v>0</v>
      </c>
      <c r="L23">
        <v>0</v>
      </c>
      <c r="M23" s="18" t="s">
        <v>22</v>
      </c>
      <c r="N23" s="14">
        <v>100</v>
      </c>
      <c r="O23" s="31"/>
      <c r="Q23" s="64" t="s">
        <v>105</v>
      </c>
      <c r="R23" s="64"/>
      <c r="S23" s="64"/>
    </row>
    <row r="24" spans="1:19">
      <c r="A24" s="38">
        <v>45021</v>
      </c>
      <c r="B24" s="37">
        <v>2</v>
      </c>
      <c r="C24">
        <v>22</v>
      </c>
      <c r="D24" t="s">
        <v>25</v>
      </c>
      <c r="E24">
        <v>1</v>
      </c>
      <c r="F24" s="16" t="s">
        <v>54</v>
      </c>
      <c r="G24" s="16" t="s">
        <v>61</v>
      </c>
      <c r="H24" s="3">
        <v>18</v>
      </c>
      <c r="I24" s="18">
        <v>1</v>
      </c>
      <c r="J24" s="18">
        <v>1</v>
      </c>
      <c r="K24">
        <v>0</v>
      </c>
      <c r="L24">
        <v>0</v>
      </c>
      <c r="M24" s="18" t="s">
        <v>15</v>
      </c>
      <c r="N24" s="14">
        <v>100</v>
      </c>
      <c r="O24" s="31"/>
      <c r="Q24" s="64"/>
      <c r="R24" s="64"/>
      <c r="S24" s="64"/>
    </row>
    <row r="25" spans="1:19">
      <c r="A25" s="37"/>
      <c r="B25" s="37">
        <v>1</v>
      </c>
      <c r="C25">
        <v>23</v>
      </c>
      <c r="D25" t="s">
        <v>67</v>
      </c>
      <c r="E25">
        <v>1</v>
      </c>
      <c r="F25" s="16" t="s">
        <v>61</v>
      </c>
      <c r="G25" s="16" t="s">
        <v>61</v>
      </c>
      <c r="H25" s="3">
        <v>18</v>
      </c>
      <c r="I25" s="18">
        <v>1</v>
      </c>
      <c r="J25" s="18">
        <v>1</v>
      </c>
      <c r="K25">
        <v>0</v>
      </c>
      <c r="L25">
        <v>0</v>
      </c>
      <c r="M25" s="18" t="s">
        <v>22</v>
      </c>
      <c r="N25" s="14">
        <v>100</v>
      </c>
      <c r="O25" s="31"/>
      <c r="Q25" s="64"/>
      <c r="R25" s="64"/>
      <c r="S25" s="64"/>
    </row>
    <row r="26" spans="1:19">
      <c r="A26" s="37"/>
      <c r="B26" s="37">
        <v>2</v>
      </c>
      <c r="C26">
        <v>24</v>
      </c>
      <c r="D26" t="s">
        <v>68</v>
      </c>
      <c r="E26">
        <v>2</v>
      </c>
      <c r="F26" s="16" t="s">
        <v>61</v>
      </c>
      <c r="G26" s="16" t="s">
        <v>61</v>
      </c>
      <c r="H26" s="3">
        <v>19</v>
      </c>
      <c r="I26" s="18">
        <v>1</v>
      </c>
      <c r="J26" s="18">
        <v>1</v>
      </c>
      <c r="K26">
        <v>1</v>
      </c>
      <c r="L26">
        <v>0</v>
      </c>
      <c r="M26" s="18" t="s">
        <v>22</v>
      </c>
      <c r="N26" s="14">
        <v>220</v>
      </c>
      <c r="O26" s="31"/>
      <c r="Q26" s="64"/>
      <c r="R26" s="64"/>
      <c r="S26" s="64"/>
    </row>
    <row r="27" spans="1:19">
      <c r="A27" s="37"/>
      <c r="B27" s="37">
        <v>1</v>
      </c>
      <c r="C27">
        <v>25</v>
      </c>
      <c r="D27" t="s">
        <v>69</v>
      </c>
      <c r="E27">
        <v>1</v>
      </c>
      <c r="F27" s="16" t="s">
        <v>60</v>
      </c>
      <c r="G27" s="16" t="s">
        <v>61</v>
      </c>
      <c r="H27" s="3">
        <v>22</v>
      </c>
      <c r="I27" s="18">
        <v>1</v>
      </c>
      <c r="J27" s="18">
        <v>0</v>
      </c>
      <c r="K27">
        <v>1</v>
      </c>
      <c r="L27">
        <v>0</v>
      </c>
      <c r="M27" s="18" t="s">
        <v>22</v>
      </c>
      <c r="N27" s="14">
        <v>120</v>
      </c>
      <c r="O27" s="31"/>
      <c r="Q27" s="64"/>
      <c r="R27" s="64"/>
      <c r="S27" s="64"/>
    </row>
    <row r="28" spans="1:19">
      <c r="A28" s="38"/>
      <c r="B28" s="37">
        <v>1</v>
      </c>
      <c r="C28">
        <v>26</v>
      </c>
      <c r="D28" t="s">
        <v>70</v>
      </c>
      <c r="E28">
        <v>1</v>
      </c>
      <c r="F28" s="16" t="s">
        <v>71</v>
      </c>
      <c r="G28" s="16" t="s">
        <v>61</v>
      </c>
      <c r="H28" s="3">
        <v>18</v>
      </c>
      <c r="I28" s="18">
        <v>1</v>
      </c>
      <c r="J28" s="18">
        <v>1</v>
      </c>
      <c r="K28">
        <v>0</v>
      </c>
      <c r="L28">
        <v>0</v>
      </c>
      <c r="M28" s="18" t="s">
        <v>22</v>
      </c>
      <c r="N28" s="14">
        <v>100</v>
      </c>
      <c r="O28" s="31"/>
      <c r="Q28" s="64"/>
      <c r="R28" s="64"/>
      <c r="S28" s="64"/>
    </row>
    <row r="29" spans="1:19">
      <c r="A29" s="38">
        <v>45022</v>
      </c>
      <c r="B29" s="37">
        <v>3</v>
      </c>
      <c r="C29">
        <v>27</v>
      </c>
      <c r="D29" t="s">
        <v>101</v>
      </c>
      <c r="E29">
        <v>2</v>
      </c>
      <c r="F29" s="20" t="s">
        <v>102</v>
      </c>
      <c r="G29" s="20">
        <v>44704</v>
      </c>
      <c r="H29" s="3">
        <v>20</v>
      </c>
      <c r="I29" s="19">
        <v>5</v>
      </c>
      <c r="J29" s="19">
        <v>0</v>
      </c>
      <c r="K29">
        <v>1</v>
      </c>
      <c r="L29">
        <v>1</v>
      </c>
      <c r="M29" s="19" t="s">
        <v>15</v>
      </c>
      <c r="N29" s="14">
        <v>245</v>
      </c>
      <c r="O29" s="31"/>
      <c r="Q29" s="64"/>
      <c r="R29" s="64"/>
      <c r="S29" s="64"/>
    </row>
    <row r="30" spans="1:19">
      <c r="A30" s="37"/>
      <c r="B30" s="37">
        <v>1</v>
      </c>
      <c r="C30">
        <v>28</v>
      </c>
      <c r="D30" t="s">
        <v>107</v>
      </c>
      <c r="E30">
        <v>1</v>
      </c>
      <c r="F30" s="20" t="s">
        <v>108</v>
      </c>
      <c r="G30" s="20" t="s">
        <v>71</v>
      </c>
      <c r="H30" s="3">
        <v>19</v>
      </c>
      <c r="I30" s="21">
        <v>1</v>
      </c>
      <c r="J30" s="21">
        <v>1</v>
      </c>
      <c r="K30">
        <v>0</v>
      </c>
      <c r="L30">
        <v>0</v>
      </c>
      <c r="M30" s="21" t="s">
        <v>22</v>
      </c>
      <c r="N30" s="14">
        <v>150</v>
      </c>
      <c r="O30" s="31">
        <v>132</v>
      </c>
      <c r="Q30" s="64"/>
      <c r="R30" s="64"/>
      <c r="S30" s="64"/>
    </row>
    <row r="31" spans="1:19">
      <c r="A31" s="37"/>
      <c r="B31" s="37">
        <v>1</v>
      </c>
      <c r="C31">
        <v>29</v>
      </c>
      <c r="D31" t="s">
        <v>24</v>
      </c>
      <c r="E31">
        <v>9</v>
      </c>
      <c r="F31" s="20" t="s">
        <v>108</v>
      </c>
      <c r="G31" s="20" t="s">
        <v>71</v>
      </c>
      <c r="H31" s="3">
        <v>18</v>
      </c>
      <c r="I31" s="21">
        <v>2</v>
      </c>
      <c r="J31" s="21">
        <v>3</v>
      </c>
      <c r="K31">
        <v>3</v>
      </c>
      <c r="L31">
        <v>3</v>
      </c>
      <c r="M31" s="21" t="s">
        <v>22</v>
      </c>
      <c r="N31" s="14">
        <v>905</v>
      </c>
      <c r="O31" s="31">
        <v>796.4</v>
      </c>
      <c r="Q31" s="64"/>
      <c r="R31" s="64"/>
      <c r="S31" s="64"/>
    </row>
    <row r="32" spans="1:19">
      <c r="A32" s="37"/>
      <c r="B32" s="37">
        <v>2</v>
      </c>
      <c r="C32">
        <v>30</v>
      </c>
      <c r="D32" t="s">
        <v>27</v>
      </c>
      <c r="E32">
        <v>1</v>
      </c>
      <c r="F32" s="20" t="s">
        <v>108</v>
      </c>
      <c r="G32" s="20" t="s">
        <v>71</v>
      </c>
      <c r="H32" s="3">
        <v>18</v>
      </c>
      <c r="I32" s="21">
        <v>1</v>
      </c>
      <c r="J32" s="21">
        <v>1</v>
      </c>
      <c r="K32">
        <v>0</v>
      </c>
      <c r="L32">
        <v>0</v>
      </c>
      <c r="M32" s="21" t="s">
        <v>22</v>
      </c>
      <c r="N32" s="14">
        <v>150</v>
      </c>
      <c r="O32" s="31">
        <v>132</v>
      </c>
      <c r="Q32" s="64"/>
      <c r="R32" s="64"/>
      <c r="S32" s="64"/>
    </row>
    <row r="33" spans="1:19">
      <c r="A33" s="38"/>
      <c r="B33" s="37">
        <v>1</v>
      </c>
      <c r="C33">
        <v>31</v>
      </c>
      <c r="D33" t="s">
        <v>109</v>
      </c>
      <c r="E33">
        <v>2</v>
      </c>
      <c r="F33" s="20" t="s">
        <v>54</v>
      </c>
      <c r="G33" s="20" t="s">
        <v>71</v>
      </c>
      <c r="H33" s="3">
        <v>21</v>
      </c>
      <c r="I33" s="24">
        <v>1</v>
      </c>
      <c r="J33" s="24">
        <v>1</v>
      </c>
      <c r="K33">
        <v>0</v>
      </c>
      <c r="L33">
        <v>1</v>
      </c>
      <c r="M33" s="24" t="s">
        <v>15</v>
      </c>
      <c r="N33" s="14">
        <v>350</v>
      </c>
      <c r="O33" s="31">
        <v>332.5</v>
      </c>
      <c r="Q33" s="64"/>
      <c r="R33" s="64"/>
      <c r="S33" s="64"/>
    </row>
    <row r="34" spans="1:19">
      <c r="A34" s="38">
        <v>45023</v>
      </c>
      <c r="B34" s="37">
        <v>3</v>
      </c>
      <c r="C34">
        <v>32</v>
      </c>
      <c r="D34" t="s">
        <v>127</v>
      </c>
      <c r="E34">
        <v>4</v>
      </c>
      <c r="F34" s="20" t="s">
        <v>128</v>
      </c>
      <c r="G34" s="20" t="s">
        <v>102</v>
      </c>
      <c r="H34" s="3">
        <v>20</v>
      </c>
      <c r="I34" s="51">
        <v>2</v>
      </c>
      <c r="J34" s="51">
        <v>2</v>
      </c>
      <c r="K34">
        <v>1</v>
      </c>
      <c r="L34">
        <v>1</v>
      </c>
      <c r="M34" s="51" t="s">
        <v>22</v>
      </c>
      <c r="N34" s="14">
        <v>670</v>
      </c>
      <c r="O34" s="31">
        <v>636.5</v>
      </c>
      <c r="Q34" s="64"/>
      <c r="R34" s="64"/>
      <c r="S34" s="64"/>
    </row>
    <row r="35" spans="1:19">
      <c r="A35" s="37"/>
      <c r="B35" s="37">
        <v>3</v>
      </c>
      <c r="C35">
        <v>33</v>
      </c>
      <c r="D35" t="s">
        <v>130</v>
      </c>
      <c r="E35">
        <v>9</v>
      </c>
      <c r="F35" s="20">
        <v>44713</v>
      </c>
      <c r="G35" s="20" t="s">
        <v>102</v>
      </c>
      <c r="H35" s="3">
        <v>18</v>
      </c>
      <c r="I35" s="56">
        <v>5</v>
      </c>
      <c r="J35" s="56">
        <v>3</v>
      </c>
      <c r="K35">
        <v>4</v>
      </c>
      <c r="L35">
        <v>2</v>
      </c>
      <c r="M35" s="56" t="s">
        <v>22</v>
      </c>
      <c r="N35" s="14">
        <v>1430</v>
      </c>
      <c r="O35" s="31">
        <v>1215.5</v>
      </c>
      <c r="Q35" s="64"/>
      <c r="R35" s="64"/>
      <c r="S35" s="64"/>
    </row>
    <row r="36" spans="1:19">
      <c r="A36" s="37"/>
      <c r="B36" s="37">
        <v>2</v>
      </c>
      <c r="C36">
        <v>34</v>
      </c>
      <c r="D36" t="s">
        <v>131</v>
      </c>
      <c r="E36">
        <v>1</v>
      </c>
      <c r="F36" s="20">
        <v>44713</v>
      </c>
      <c r="G36" s="20" t="s">
        <v>102</v>
      </c>
      <c r="H36" s="3">
        <v>18</v>
      </c>
      <c r="I36" s="56">
        <v>1</v>
      </c>
      <c r="J36" s="56">
        <v>1</v>
      </c>
      <c r="K36">
        <v>0</v>
      </c>
      <c r="L36">
        <v>0</v>
      </c>
      <c r="M36" s="56" t="s">
        <v>22</v>
      </c>
      <c r="N36" s="14">
        <v>150</v>
      </c>
      <c r="O36" s="31">
        <v>127.5</v>
      </c>
      <c r="Q36" s="64"/>
      <c r="R36" s="64"/>
      <c r="S36" s="64"/>
    </row>
    <row r="37" spans="1:19">
      <c r="B37" s="37">
        <v>2</v>
      </c>
      <c r="C37">
        <v>35</v>
      </c>
      <c r="D37" t="s">
        <v>132</v>
      </c>
      <c r="E37">
        <v>6</v>
      </c>
      <c r="F37" s="20">
        <v>44713</v>
      </c>
      <c r="G37" s="20" t="s">
        <v>102</v>
      </c>
      <c r="H37" s="3">
        <v>19</v>
      </c>
      <c r="I37" s="56">
        <v>1</v>
      </c>
      <c r="J37" s="56">
        <v>2</v>
      </c>
      <c r="K37">
        <v>2</v>
      </c>
      <c r="L37">
        <v>2</v>
      </c>
      <c r="M37" s="56" t="s">
        <v>15</v>
      </c>
      <c r="N37" s="14">
        <v>790</v>
      </c>
      <c r="O37" s="31">
        <v>671.5</v>
      </c>
      <c r="Q37" s="64"/>
      <c r="R37" s="64"/>
      <c r="S37" s="64"/>
    </row>
    <row r="38" spans="1:19">
      <c r="B38" s="37">
        <v>1</v>
      </c>
      <c r="C38">
        <v>36</v>
      </c>
      <c r="D38" t="s">
        <v>129</v>
      </c>
      <c r="E38">
        <v>5</v>
      </c>
      <c r="F38" s="20">
        <v>44712</v>
      </c>
      <c r="G38" s="20" t="s">
        <v>102</v>
      </c>
      <c r="H38" s="3">
        <v>18</v>
      </c>
      <c r="I38" s="56">
        <v>1</v>
      </c>
      <c r="J38" s="56">
        <v>1</v>
      </c>
      <c r="K38">
        <v>2</v>
      </c>
      <c r="L38">
        <v>2</v>
      </c>
      <c r="M38" s="56" t="s">
        <v>22</v>
      </c>
      <c r="N38" s="14">
        <v>470</v>
      </c>
      <c r="O38" s="31">
        <v>413.6</v>
      </c>
      <c r="Q38" s="64"/>
      <c r="R38" s="64"/>
      <c r="S38" s="64"/>
    </row>
    <row r="39" spans="1:19">
      <c r="B39" s="58"/>
      <c r="C39">
        <v>37</v>
      </c>
      <c r="D39" t="s">
        <v>134</v>
      </c>
      <c r="E39">
        <v>10</v>
      </c>
      <c r="F39" s="20">
        <v>44713</v>
      </c>
      <c r="G39" s="20" t="s">
        <v>102</v>
      </c>
      <c r="H39" s="3">
        <v>19</v>
      </c>
      <c r="I39" s="56">
        <v>1</v>
      </c>
      <c r="J39" s="56">
        <v>2</v>
      </c>
      <c r="K39">
        <v>5</v>
      </c>
      <c r="L39">
        <v>3</v>
      </c>
      <c r="M39" s="56" t="s">
        <v>22</v>
      </c>
      <c r="N39" s="14">
        <v>925</v>
      </c>
      <c r="O39" s="31">
        <v>786.25</v>
      </c>
    </row>
    <row r="40" spans="1:19">
      <c r="B40" s="58"/>
      <c r="C40">
        <v>38</v>
      </c>
      <c r="D40" t="s">
        <v>135</v>
      </c>
      <c r="E40">
        <v>8</v>
      </c>
      <c r="F40" s="20">
        <v>44713</v>
      </c>
      <c r="G40" s="20" t="s">
        <v>102</v>
      </c>
      <c r="H40" s="3">
        <v>21</v>
      </c>
      <c r="I40" s="56">
        <v>1</v>
      </c>
      <c r="J40" s="56">
        <v>3</v>
      </c>
      <c r="K40">
        <v>4</v>
      </c>
      <c r="L40">
        <v>1</v>
      </c>
      <c r="M40" s="56" t="s">
        <v>22</v>
      </c>
      <c r="N40" s="14">
        <v>640</v>
      </c>
      <c r="O40" s="31">
        <v>544</v>
      </c>
    </row>
    <row r="41" spans="1:19">
      <c r="C41">
        <v>39</v>
      </c>
      <c r="D41" t="s">
        <v>136</v>
      </c>
      <c r="E41">
        <v>10</v>
      </c>
      <c r="F41" s="20">
        <v>44708</v>
      </c>
      <c r="G41" s="20" t="s">
        <v>102</v>
      </c>
      <c r="H41" s="3">
        <v>22</v>
      </c>
      <c r="I41" s="56">
        <v>1</v>
      </c>
      <c r="J41" s="56">
        <v>2</v>
      </c>
      <c r="K41">
        <v>4</v>
      </c>
      <c r="L41">
        <v>4</v>
      </c>
      <c r="M41" s="56" t="s">
        <v>22</v>
      </c>
      <c r="N41" s="14">
        <v>1880</v>
      </c>
      <c r="O41" s="31">
        <v>1786</v>
      </c>
    </row>
    <row r="42" spans="1:19">
      <c r="C42">
        <v>40</v>
      </c>
      <c r="D42" t="s">
        <v>27</v>
      </c>
      <c r="E42">
        <v>10</v>
      </c>
      <c r="F42" s="20">
        <v>44709</v>
      </c>
      <c r="G42" s="20" t="s">
        <v>102</v>
      </c>
      <c r="H42" s="3">
        <v>18</v>
      </c>
      <c r="I42" s="56">
        <v>1</v>
      </c>
      <c r="J42" s="56">
        <v>3</v>
      </c>
      <c r="K42">
        <v>4</v>
      </c>
      <c r="L42">
        <v>3</v>
      </c>
      <c r="M42" s="56" t="s">
        <v>22</v>
      </c>
      <c r="N42" s="14">
        <v>1530</v>
      </c>
      <c r="O42" s="31">
        <v>1453.5</v>
      </c>
    </row>
    <row r="43" spans="1:19">
      <c r="C43">
        <v>41</v>
      </c>
      <c r="D43" t="s">
        <v>137</v>
      </c>
      <c r="E43">
        <v>3</v>
      </c>
      <c r="F43" s="20">
        <v>44708</v>
      </c>
      <c r="G43" s="20" t="s">
        <v>102</v>
      </c>
      <c r="H43" s="3">
        <v>22</v>
      </c>
      <c r="I43" s="56">
        <v>2</v>
      </c>
      <c r="J43" s="56">
        <v>1</v>
      </c>
      <c r="K43">
        <v>1</v>
      </c>
      <c r="L43">
        <v>1</v>
      </c>
      <c r="M43" s="56" t="s">
        <v>22</v>
      </c>
      <c r="N43" s="14">
        <v>570</v>
      </c>
      <c r="O43" s="31">
        <v>541.5</v>
      </c>
    </row>
    <row r="44" spans="1:19">
      <c r="C44">
        <v>42</v>
      </c>
      <c r="D44" t="s">
        <v>138</v>
      </c>
      <c r="E44">
        <v>1</v>
      </c>
      <c r="F44" s="20">
        <v>44713</v>
      </c>
      <c r="G44" s="20" t="s">
        <v>102</v>
      </c>
      <c r="H44" s="3">
        <v>20</v>
      </c>
      <c r="I44" s="56">
        <v>1</v>
      </c>
      <c r="J44" s="56">
        <v>1</v>
      </c>
      <c r="K44">
        <v>0</v>
      </c>
      <c r="L44">
        <v>0</v>
      </c>
      <c r="M44" s="56" t="s">
        <v>15</v>
      </c>
      <c r="N44" s="14">
        <v>200</v>
      </c>
      <c r="O44" s="31">
        <v>170</v>
      </c>
    </row>
    <row r="45" spans="1:19">
      <c r="C45">
        <v>43</v>
      </c>
      <c r="D45" t="s">
        <v>139</v>
      </c>
      <c r="E45">
        <v>1</v>
      </c>
      <c r="F45" s="20">
        <v>44712</v>
      </c>
      <c r="G45" s="20" t="s">
        <v>102</v>
      </c>
      <c r="H45" s="3">
        <v>21</v>
      </c>
      <c r="I45" s="57">
        <v>2</v>
      </c>
      <c r="J45" s="57"/>
      <c r="L45">
        <v>1</v>
      </c>
      <c r="M45" s="57" t="s">
        <v>22</v>
      </c>
      <c r="N45" s="14">
        <v>100</v>
      </c>
      <c r="O45" s="31">
        <v>88</v>
      </c>
    </row>
    <row r="46" spans="1:19">
      <c r="C46">
        <v>44</v>
      </c>
      <c r="D46" t="s">
        <v>140</v>
      </c>
      <c r="E46">
        <v>1</v>
      </c>
      <c r="F46" s="20">
        <v>44883</v>
      </c>
      <c r="G46" s="20" t="s">
        <v>141</v>
      </c>
      <c r="H46" s="3">
        <v>19</v>
      </c>
      <c r="I46" s="59">
        <v>2</v>
      </c>
      <c r="J46" s="59">
        <v>1</v>
      </c>
      <c r="K46">
        <v>0</v>
      </c>
      <c r="L46">
        <v>0</v>
      </c>
      <c r="M46" s="59" t="s">
        <v>22</v>
      </c>
      <c r="N46" s="14">
        <v>200</v>
      </c>
      <c r="O46" s="31">
        <v>190</v>
      </c>
    </row>
    <row r="47" spans="1:19">
      <c r="C47">
        <v>45</v>
      </c>
      <c r="D47" t="s">
        <v>142</v>
      </c>
      <c r="E47">
        <v>2</v>
      </c>
      <c r="F47" s="20">
        <v>44882</v>
      </c>
      <c r="G47" s="20" t="s">
        <v>141</v>
      </c>
      <c r="H47" s="3">
        <v>18</v>
      </c>
      <c r="I47" s="60">
        <v>1</v>
      </c>
      <c r="J47" s="60">
        <v>1</v>
      </c>
      <c r="K47">
        <v>1</v>
      </c>
      <c r="L47">
        <v>0</v>
      </c>
      <c r="M47" s="60" t="s">
        <v>22</v>
      </c>
      <c r="N47" s="14">
        <v>270</v>
      </c>
      <c r="O47" s="31">
        <v>270</v>
      </c>
    </row>
    <row r="48" spans="1:19">
      <c r="C48">
        <v>46</v>
      </c>
      <c r="D48" t="s">
        <v>143</v>
      </c>
      <c r="E48">
        <v>3</v>
      </c>
      <c r="F48" s="20">
        <v>44883</v>
      </c>
      <c r="G48" s="20" t="s">
        <v>141</v>
      </c>
      <c r="H48" s="3">
        <v>19</v>
      </c>
      <c r="I48" s="61">
        <v>2</v>
      </c>
      <c r="J48" s="61">
        <v>1</v>
      </c>
      <c r="K48">
        <v>1</v>
      </c>
      <c r="L48">
        <v>1</v>
      </c>
      <c r="M48" s="61" t="s">
        <v>22</v>
      </c>
      <c r="N48" s="14">
        <v>570</v>
      </c>
      <c r="O48" s="31">
        <v>541.5</v>
      </c>
    </row>
    <row r="49" spans="3:15">
      <c r="C49">
        <v>47</v>
      </c>
      <c r="D49" t="s">
        <v>147</v>
      </c>
      <c r="E49">
        <v>8</v>
      </c>
      <c r="F49" s="20">
        <v>45018</v>
      </c>
      <c r="G49" s="20" t="s">
        <v>148</v>
      </c>
      <c r="H49" s="3">
        <v>18</v>
      </c>
      <c r="I49" s="62">
        <v>1</v>
      </c>
      <c r="J49" s="62">
        <v>2</v>
      </c>
      <c r="K49">
        <v>4</v>
      </c>
      <c r="L49">
        <v>2</v>
      </c>
      <c r="M49" s="62" t="s">
        <v>22</v>
      </c>
      <c r="N49" s="14">
        <v>660</v>
      </c>
      <c r="O49" s="31">
        <v>627</v>
      </c>
    </row>
  </sheetData>
  <mergeCells count="1">
    <mergeCell ref="Q23:S38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B1:O28"/>
  <sheetViews>
    <sheetView showGridLines="0" topLeftCell="A8" workbookViewId="0">
      <selection activeCell="A4" sqref="A4"/>
    </sheetView>
  </sheetViews>
  <sheetFormatPr baseColWidth="10" defaultRowHeight="15"/>
  <cols>
    <col min="2" max="2" width="21.140625" customWidth="1"/>
    <col min="4" max="4" width="21" customWidth="1"/>
    <col min="5" max="5" width="25.28515625" customWidth="1"/>
    <col min="6" max="6" width="25" customWidth="1"/>
    <col min="7" max="7" width="17.42578125" customWidth="1"/>
    <col min="8" max="8" width="13.85546875" customWidth="1"/>
    <col min="10" max="10" width="17.42578125" customWidth="1"/>
    <col min="14" max="14" width="12" customWidth="1"/>
    <col min="15" max="15" width="12.7109375" customWidth="1"/>
  </cols>
  <sheetData>
    <row r="1" spans="2:15">
      <c r="J1" s="37" t="s">
        <v>72</v>
      </c>
    </row>
    <row r="2" spans="2:15">
      <c r="B2" s="10"/>
      <c r="C2" s="10"/>
      <c r="D2" s="10"/>
      <c r="E2" s="9"/>
      <c r="F2" s="9"/>
      <c r="G2" s="9"/>
      <c r="H2" s="1"/>
      <c r="J2" s="48" t="s">
        <v>46</v>
      </c>
    </row>
    <row r="3" spans="2:15">
      <c r="B3" s="8"/>
      <c r="C3" s="11"/>
      <c r="D3" s="8"/>
      <c r="E3" s="8"/>
      <c r="F3" s="8"/>
      <c r="G3" s="9"/>
      <c r="J3" s="37" t="s">
        <v>47</v>
      </c>
    </row>
    <row r="4" spans="2:15">
      <c r="B4" s="8"/>
      <c r="C4" s="11"/>
      <c r="D4" s="8"/>
      <c r="E4" s="8"/>
      <c r="F4" s="8"/>
      <c r="G4" s="9"/>
      <c r="J4" s="37" t="s">
        <v>48</v>
      </c>
    </row>
    <row r="5" spans="2:15">
      <c r="B5" s="8"/>
      <c r="C5" s="11"/>
      <c r="D5" s="8"/>
      <c r="E5" s="8"/>
      <c r="F5" s="8"/>
      <c r="G5" s="9"/>
      <c r="J5" s="37" t="s">
        <v>50</v>
      </c>
    </row>
    <row r="6" spans="2:15">
      <c r="J6" s="37" t="s">
        <v>51</v>
      </c>
    </row>
    <row r="7" spans="2:15">
      <c r="B7" s="4" t="s">
        <v>30</v>
      </c>
      <c r="C7" s="5" t="s">
        <v>6</v>
      </c>
      <c r="D7" s="6" t="s">
        <v>31</v>
      </c>
      <c r="E7" s="6" t="s">
        <v>32</v>
      </c>
      <c r="F7" s="5" t="s">
        <v>8</v>
      </c>
      <c r="G7" s="5" t="s">
        <v>7</v>
      </c>
      <c r="H7" s="5" t="s">
        <v>45</v>
      </c>
      <c r="I7" s="5" t="s">
        <v>114</v>
      </c>
      <c r="J7" s="37" t="s">
        <v>52</v>
      </c>
    </row>
    <row r="8" spans="2:15">
      <c r="B8" s="24">
        <v>1</v>
      </c>
      <c r="C8" s="41">
        <v>250</v>
      </c>
      <c r="D8" s="9" t="s">
        <v>92</v>
      </c>
      <c r="E8" s="42" t="s">
        <v>39</v>
      </c>
      <c r="F8" s="9" t="s">
        <v>40</v>
      </c>
      <c r="G8" s="9" t="s">
        <v>41</v>
      </c>
      <c r="H8" s="24" t="s">
        <v>46</v>
      </c>
      <c r="I8" s="43">
        <f ca="1">Tabla25[[#This Row],[Precio]]*VLOOKUP(RANDBETWEEN(1,5),PorcentajeGanancia[],2,FALSE)</f>
        <v>87.5</v>
      </c>
      <c r="J8" s="37" t="s">
        <v>53</v>
      </c>
    </row>
    <row r="9" spans="2:15" ht="30">
      <c r="B9" s="24">
        <v>2</v>
      </c>
      <c r="C9" s="41">
        <v>120</v>
      </c>
      <c r="D9" s="9" t="s">
        <v>34</v>
      </c>
      <c r="E9" s="42" t="s">
        <v>35</v>
      </c>
      <c r="F9" s="9" t="s">
        <v>42</v>
      </c>
      <c r="G9" s="9" t="s">
        <v>36</v>
      </c>
      <c r="H9" s="24" t="s">
        <v>46</v>
      </c>
      <c r="I9" s="43">
        <f ca="1">Tabla25[[#This Row],[Precio]]*VLOOKUP(RANDBETWEEN(1,5),PorcentajeGanancia[],2,FALSE)</f>
        <v>42</v>
      </c>
      <c r="J9" s="37"/>
    </row>
    <row r="10" spans="2:15">
      <c r="B10" s="24">
        <v>3</v>
      </c>
      <c r="C10" s="41">
        <v>250</v>
      </c>
      <c r="D10" s="9" t="s">
        <v>37</v>
      </c>
      <c r="E10" s="9" t="s">
        <v>21</v>
      </c>
      <c r="F10" s="9" t="s">
        <v>38</v>
      </c>
      <c r="G10" s="9" t="s">
        <v>33</v>
      </c>
      <c r="H10" s="24" t="s">
        <v>46</v>
      </c>
      <c r="I10" s="43">
        <f ca="1">Tabla25[[#This Row],[Precio]]*VLOOKUP(RANDBETWEEN(1,5),PorcentajeGanancia[],2,FALSE)</f>
        <v>75</v>
      </c>
      <c r="J10" s="37"/>
    </row>
    <row r="11" spans="2:15">
      <c r="B11" s="24">
        <v>1</v>
      </c>
      <c r="C11" s="41">
        <v>100</v>
      </c>
      <c r="D11" s="9" t="s">
        <v>92</v>
      </c>
      <c r="E11" s="44" t="s">
        <v>39</v>
      </c>
      <c r="F11" s="45" t="s">
        <v>40</v>
      </c>
      <c r="G11" s="9" t="s">
        <v>41</v>
      </c>
      <c r="H11" s="24" t="s">
        <v>47</v>
      </c>
      <c r="I11" s="43">
        <f ca="1">Tabla25[[#This Row],[Precio]]*VLOOKUP(RANDBETWEEN(1,5),PorcentajeGanancia[],2,FALSE)</f>
        <v>25</v>
      </c>
      <c r="J11" s="37"/>
      <c r="N11" t="s">
        <v>119</v>
      </c>
      <c r="O11" t="s">
        <v>118</v>
      </c>
    </row>
    <row r="12" spans="2:15">
      <c r="B12" s="24">
        <v>2</v>
      </c>
      <c r="C12" s="41">
        <v>85</v>
      </c>
      <c r="D12" s="9" t="s">
        <v>76</v>
      </c>
      <c r="E12" s="44" t="s">
        <v>74</v>
      </c>
      <c r="F12" s="45" t="s">
        <v>75</v>
      </c>
      <c r="G12" s="9" t="s">
        <v>36</v>
      </c>
      <c r="H12" s="24" t="s">
        <v>47</v>
      </c>
      <c r="I12" s="43">
        <f ca="1">Tabla25[[#This Row],[Precio]]*VLOOKUP(RANDBETWEEN(1,5),PorcentajeGanancia[],2,FALSE)</f>
        <v>21.25</v>
      </c>
      <c r="J12" s="37"/>
      <c r="N12">
        <v>1</v>
      </c>
      <c r="O12" s="52">
        <v>0.15</v>
      </c>
    </row>
    <row r="13" spans="2:15">
      <c r="B13" s="24">
        <v>3</v>
      </c>
      <c r="C13" s="41">
        <v>100</v>
      </c>
      <c r="D13" s="9" t="s">
        <v>80</v>
      </c>
      <c r="E13" s="46" t="s">
        <v>79</v>
      </c>
      <c r="F13" s="45" t="s">
        <v>77</v>
      </c>
      <c r="G13" s="9" t="s">
        <v>78</v>
      </c>
      <c r="H13" s="24" t="s">
        <v>47</v>
      </c>
      <c r="I13" s="43">
        <f ca="1">Tabla25[[#This Row],[Precio]]*VLOOKUP(RANDBETWEEN(1,5),PorcentajeGanancia[],2,FALSE)</f>
        <v>20</v>
      </c>
      <c r="J13" s="37"/>
      <c r="N13">
        <v>2</v>
      </c>
      <c r="O13" s="52">
        <v>0.2</v>
      </c>
    </row>
    <row r="14" spans="2:15">
      <c r="B14" s="24">
        <v>1</v>
      </c>
      <c r="C14" s="41">
        <v>200</v>
      </c>
      <c r="D14" s="9" t="s">
        <v>81</v>
      </c>
      <c r="E14" s="44" t="s">
        <v>83</v>
      </c>
      <c r="F14" s="45" t="s">
        <v>40</v>
      </c>
      <c r="G14" s="9" t="s">
        <v>73</v>
      </c>
      <c r="H14" s="24" t="s">
        <v>48</v>
      </c>
      <c r="I14" s="43">
        <f ca="1">Tabla25[[#This Row],[Precio]]*VLOOKUP(RANDBETWEEN(1,5),PorcentajeGanancia[],2,FALSE)</f>
        <v>50</v>
      </c>
      <c r="J14" s="37" t="s">
        <v>117</v>
      </c>
      <c r="N14">
        <v>3</v>
      </c>
      <c r="O14" s="52">
        <v>0.25</v>
      </c>
    </row>
    <row r="15" spans="2:15" ht="30">
      <c r="B15" s="24">
        <v>2</v>
      </c>
      <c r="C15" s="41">
        <v>300</v>
      </c>
      <c r="D15" s="9" t="s">
        <v>82</v>
      </c>
      <c r="E15" s="44" t="s">
        <v>84</v>
      </c>
      <c r="F15" s="45" t="s">
        <v>85</v>
      </c>
      <c r="G15" s="9" t="s">
        <v>86</v>
      </c>
      <c r="H15" s="24" t="s">
        <v>49</v>
      </c>
      <c r="I15" s="43">
        <f ca="1">Tabla25[[#This Row],[Precio]]*VLOOKUP(RANDBETWEEN(1,5),PorcentajeGanancia[],2,FALSE)</f>
        <v>75</v>
      </c>
      <c r="N15">
        <v>4</v>
      </c>
      <c r="O15" s="52">
        <v>0.3</v>
      </c>
    </row>
    <row r="16" spans="2:15">
      <c r="B16" s="24">
        <v>3</v>
      </c>
      <c r="C16" s="41">
        <v>500</v>
      </c>
      <c r="D16" s="9" t="s">
        <v>87</v>
      </c>
      <c r="E16" s="46" t="s">
        <v>88</v>
      </c>
      <c r="F16" s="45" t="s">
        <v>42</v>
      </c>
      <c r="G16" s="9" t="s">
        <v>89</v>
      </c>
      <c r="H16" s="24" t="s">
        <v>48</v>
      </c>
      <c r="I16" s="43">
        <f ca="1">Tabla25[[#This Row],[Precio]]*VLOOKUP(RANDBETWEEN(1,5),PorcentajeGanancia[],2,FALSE)</f>
        <v>150</v>
      </c>
      <c r="N16">
        <v>5</v>
      </c>
      <c r="O16" s="52">
        <v>0.35</v>
      </c>
    </row>
    <row r="17" spans="2:9">
      <c r="B17" s="24">
        <v>1</v>
      </c>
      <c r="C17" s="41">
        <v>80</v>
      </c>
      <c r="D17" s="9" t="s">
        <v>93</v>
      </c>
      <c r="E17" s="44" t="s">
        <v>90</v>
      </c>
      <c r="F17" s="45" t="s">
        <v>91</v>
      </c>
      <c r="G17" s="9" t="s">
        <v>99</v>
      </c>
      <c r="H17" s="24" t="s">
        <v>50</v>
      </c>
      <c r="I17" s="43">
        <f ca="1">Tabla25[[#This Row],[Precio]]*VLOOKUP(RANDBETWEEN(1,5),PorcentajeGanancia[],2,FALSE)</f>
        <v>16</v>
      </c>
    </row>
    <row r="18" spans="2:9">
      <c r="B18" s="24">
        <v>2</v>
      </c>
      <c r="C18" s="41">
        <v>75</v>
      </c>
      <c r="D18" s="9" t="s">
        <v>94</v>
      </c>
      <c r="E18" s="44" t="s">
        <v>95</v>
      </c>
      <c r="F18" s="45" t="s">
        <v>42</v>
      </c>
      <c r="G18" s="9" t="s">
        <v>73</v>
      </c>
      <c r="H18" s="24" t="s">
        <v>50</v>
      </c>
      <c r="I18" s="43">
        <f ca="1">Tabla25[[#This Row],[Precio]]*VLOOKUP(RANDBETWEEN(1,5),PorcentajeGanancia[],2,FALSE)</f>
        <v>11.25</v>
      </c>
    </row>
    <row r="19" spans="2:9" ht="30">
      <c r="B19" s="24">
        <v>3</v>
      </c>
      <c r="C19" s="41">
        <v>100</v>
      </c>
      <c r="D19" s="9" t="s">
        <v>96</v>
      </c>
      <c r="E19" s="44" t="s">
        <v>97</v>
      </c>
      <c r="F19" s="47" t="s">
        <v>98</v>
      </c>
      <c r="G19" s="9" t="s">
        <v>100</v>
      </c>
      <c r="H19" s="24" t="s">
        <v>50</v>
      </c>
      <c r="I19" s="43">
        <f ca="1">Tabla25[[#This Row],[Precio]]*VLOOKUP(RANDBETWEEN(1,5),PorcentajeGanancia[],2,FALSE)</f>
        <v>20</v>
      </c>
    </row>
    <row r="20" spans="2:9">
      <c r="B20" s="24">
        <v>1</v>
      </c>
      <c r="C20" s="41">
        <v>200</v>
      </c>
      <c r="D20" s="9" t="s">
        <v>110</v>
      </c>
      <c r="E20" s="44" t="s">
        <v>111</v>
      </c>
      <c r="F20" s="45" t="s">
        <v>112</v>
      </c>
      <c r="G20" s="9" t="s">
        <v>113</v>
      </c>
      <c r="H20" s="24" t="s">
        <v>51</v>
      </c>
      <c r="I20" s="43">
        <f ca="1">Tabla25[[#This Row],[Precio]]*VLOOKUP(RANDBETWEEN(1,5),PorcentajeGanancia[],2,FALSE)</f>
        <v>30</v>
      </c>
    </row>
    <row r="21" spans="2:9" ht="30">
      <c r="B21" s="24">
        <v>2</v>
      </c>
      <c r="C21" s="41">
        <v>120</v>
      </c>
      <c r="D21" s="9" t="s">
        <v>34</v>
      </c>
      <c r="E21" s="44" t="s">
        <v>35</v>
      </c>
      <c r="F21" s="45" t="s">
        <v>42</v>
      </c>
      <c r="G21" s="9" t="s">
        <v>36</v>
      </c>
      <c r="H21" s="24" t="s">
        <v>51</v>
      </c>
      <c r="I21" s="43">
        <f ca="1">Tabla25[[#This Row],[Precio]]*VLOOKUP(RANDBETWEEN(1,5),PorcentajeGanancia[],2,FALSE)</f>
        <v>18</v>
      </c>
    </row>
    <row r="22" spans="2:9">
      <c r="B22" s="24">
        <v>3</v>
      </c>
      <c r="C22" s="41">
        <v>250</v>
      </c>
      <c r="D22" s="9" t="s">
        <v>37</v>
      </c>
      <c r="E22" s="46" t="s">
        <v>21</v>
      </c>
      <c r="F22" s="45" t="s">
        <v>38</v>
      </c>
      <c r="G22" s="9" t="s">
        <v>33</v>
      </c>
      <c r="H22" s="24" t="s">
        <v>51</v>
      </c>
      <c r="I22" s="43">
        <f ca="1">Tabla25[[#This Row],[Precio]]*VLOOKUP(RANDBETWEEN(1,5),PorcentajeGanancia[],2,FALSE)</f>
        <v>62.5</v>
      </c>
    </row>
    <row r="23" spans="2:9">
      <c r="B23" s="24">
        <v>1</v>
      </c>
      <c r="C23" s="41">
        <v>100</v>
      </c>
      <c r="D23" s="9" t="s">
        <v>44</v>
      </c>
      <c r="E23" s="44" t="s">
        <v>39</v>
      </c>
      <c r="F23" s="45" t="s">
        <v>40</v>
      </c>
      <c r="G23" s="9" t="s">
        <v>41</v>
      </c>
      <c r="H23" s="24" t="s">
        <v>52</v>
      </c>
      <c r="I23" s="43">
        <f ca="1">Tabla25[[#This Row],[Precio]]*VLOOKUP(RANDBETWEEN(1,5),PorcentajeGanancia[],2,FALSE)</f>
        <v>30</v>
      </c>
    </row>
    <row r="24" spans="2:9" ht="30">
      <c r="B24" s="24">
        <v>2</v>
      </c>
      <c r="C24" s="41">
        <v>120</v>
      </c>
      <c r="D24" s="9" t="s">
        <v>34</v>
      </c>
      <c r="E24" s="44" t="s">
        <v>35</v>
      </c>
      <c r="F24" s="45" t="s">
        <v>42</v>
      </c>
      <c r="G24" s="9" t="s">
        <v>36</v>
      </c>
      <c r="H24" s="24" t="s">
        <v>52</v>
      </c>
      <c r="I24" s="43">
        <f ca="1">Tabla25[[#This Row],[Precio]]*VLOOKUP(RANDBETWEEN(1,5),PorcentajeGanancia[],2,FALSE)</f>
        <v>36</v>
      </c>
    </row>
    <row r="25" spans="2:9">
      <c r="B25" s="24">
        <v>3</v>
      </c>
      <c r="C25" s="41">
        <v>250</v>
      </c>
      <c r="D25" s="9" t="s">
        <v>37</v>
      </c>
      <c r="E25" s="46" t="s">
        <v>21</v>
      </c>
      <c r="F25" s="45" t="s">
        <v>38</v>
      </c>
      <c r="G25" s="9" t="s">
        <v>33</v>
      </c>
      <c r="H25" s="24" t="s">
        <v>52</v>
      </c>
      <c r="I25" s="43">
        <f ca="1">Tabla25[[#This Row],[Precio]]*VLOOKUP(RANDBETWEEN(1,5),PorcentajeGanancia[],2,FALSE)</f>
        <v>87.5</v>
      </c>
    </row>
    <row r="26" spans="2:9">
      <c r="B26" s="24">
        <v>1</v>
      </c>
      <c r="C26" s="41">
        <v>100</v>
      </c>
      <c r="D26" s="9" t="s">
        <v>44</v>
      </c>
      <c r="E26" s="44" t="s">
        <v>39</v>
      </c>
      <c r="F26" s="45" t="s">
        <v>40</v>
      </c>
      <c r="G26" s="9" t="s">
        <v>41</v>
      </c>
      <c r="H26" s="24" t="s">
        <v>53</v>
      </c>
      <c r="I26" s="43">
        <f ca="1">Tabla25[[#This Row],[Precio]]*VLOOKUP(RANDBETWEEN(1,5),PorcentajeGanancia[],2,FALSE)</f>
        <v>25</v>
      </c>
    </row>
    <row r="27" spans="2:9" ht="30">
      <c r="B27" s="24">
        <v>2</v>
      </c>
      <c r="C27" s="41">
        <v>120</v>
      </c>
      <c r="D27" s="9" t="s">
        <v>34</v>
      </c>
      <c r="E27" s="44" t="s">
        <v>35</v>
      </c>
      <c r="F27" s="45" t="s">
        <v>42</v>
      </c>
      <c r="G27" s="9" t="s">
        <v>36</v>
      </c>
      <c r="H27" s="24" t="s">
        <v>53</v>
      </c>
      <c r="I27" s="43">
        <f ca="1">Tabla25[[#This Row],[Precio]]*VLOOKUP(RANDBETWEEN(1,5),PorcentajeGanancia[],2,FALSE)</f>
        <v>30</v>
      </c>
    </row>
    <row r="28" spans="2:9">
      <c r="B28" s="24">
        <v>3</v>
      </c>
      <c r="C28" s="41">
        <v>250</v>
      </c>
      <c r="D28" s="9" t="s">
        <v>37</v>
      </c>
      <c r="E28" s="46" t="s">
        <v>21</v>
      </c>
      <c r="F28" s="45" t="s">
        <v>38</v>
      </c>
      <c r="G28" s="9" t="s">
        <v>33</v>
      </c>
      <c r="H28" s="24" t="s">
        <v>53</v>
      </c>
      <c r="I28" s="43">
        <f ca="1">Tabla25[[#This Row],[Precio]]*VLOOKUP(RANDBETWEEN(1,5),PorcentajeGanancia[],2,FALSE)</f>
        <v>87.5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3:H23"/>
  <sheetViews>
    <sheetView workbookViewId="0">
      <selection activeCell="A3" sqref="A3"/>
    </sheetView>
  </sheetViews>
  <sheetFormatPr baseColWidth="10" defaultRowHeight="15"/>
  <cols>
    <col min="1" max="1" width="17.5703125" bestFit="1" customWidth="1"/>
    <col min="2" max="2" width="14.5703125" bestFit="1" customWidth="1"/>
    <col min="3" max="3" width="17.140625" bestFit="1" customWidth="1"/>
    <col min="4" max="10" width="10.7109375" customWidth="1"/>
    <col min="11" max="11" width="12.5703125" customWidth="1"/>
    <col min="12" max="13" width="17.28515625" bestFit="1" customWidth="1"/>
  </cols>
  <sheetData>
    <row r="3" spans="1:8">
      <c r="A3" s="53" t="s">
        <v>120</v>
      </c>
      <c r="B3" t="s">
        <v>123</v>
      </c>
      <c r="C3" t="s">
        <v>122</v>
      </c>
      <c r="E3" s="66" t="s">
        <v>126</v>
      </c>
      <c r="F3" s="66"/>
      <c r="G3" s="66"/>
      <c r="H3" s="66"/>
    </row>
    <row r="4" spans="1:8">
      <c r="A4" s="54" t="s">
        <v>53</v>
      </c>
      <c r="B4" s="55">
        <v>470</v>
      </c>
      <c r="C4" s="55">
        <v>114</v>
      </c>
      <c r="E4" s="66"/>
      <c r="F4" s="66"/>
      <c r="G4" s="66"/>
      <c r="H4" s="66"/>
    </row>
    <row r="5" spans="1:8">
      <c r="A5" s="54" t="s">
        <v>46</v>
      </c>
      <c r="B5" s="55">
        <v>520</v>
      </c>
      <c r="C5" s="55">
        <v>116.5</v>
      </c>
      <c r="E5" s="66"/>
      <c r="F5" s="66"/>
      <c r="G5" s="66"/>
      <c r="H5" s="66"/>
    </row>
    <row r="6" spans="1:8">
      <c r="A6" s="54" t="s">
        <v>47</v>
      </c>
      <c r="B6" s="55">
        <v>285</v>
      </c>
      <c r="C6" s="55">
        <v>67</v>
      </c>
      <c r="E6" s="66"/>
      <c r="F6" s="66"/>
      <c r="G6" s="66"/>
      <c r="H6" s="66"/>
    </row>
    <row r="7" spans="1:8">
      <c r="A7" s="54" t="s">
        <v>48</v>
      </c>
      <c r="B7" s="55">
        <v>700</v>
      </c>
      <c r="C7" s="55">
        <v>115</v>
      </c>
      <c r="E7" s="66"/>
      <c r="F7" s="66"/>
      <c r="G7" s="66"/>
      <c r="H7" s="66"/>
    </row>
    <row r="8" spans="1:8">
      <c r="A8" s="54" t="s">
        <v>50</v>
      </c>
      <c r="B8" s="55">
        <v>255</v>
      </c>
      <c r="C8" s="55">
        <v>69.25</v>
      </c>
      <c r="E8" s="66"/>
      <c r="F8" s="66"/>
      <c r="G8" s="66"/>
      <c r="H8" s="66"/>
    </row>
    <row r="9" spans="1:8">
      <c r="A9" s="54" t="s">
        <v>51</v>
      </c>
      <c r="B9" s="55">
        <v>570</v>
      </c>
      <c r="C9" s="55">
        <v>128</v>
      </c>
      <c r="E9" s="66"/>
      <c r="F9" s="66"/>
      <c r="G9" s="66"/>
      <c r="H9" s="66"/>
    </row>
    <row r="10" spans="1:8">
      <c r="A10" s="54" t="s">
        <v>52</v>
      </c>
      <c r="B10" s="55">
        <v>470</v>
      </c>
      <c r="C10" s="55">
        <v>122.5</v>
      </c>
      <c r="E10" s="66"/>
      <c r="F10" s="66"/>
      <c r="G10" s="66"/>
      <c r="H10" s="66"/>
    </row>
    <row r="11" spans="1:8">
      <c r="A11" s="54" t="s">
        <v>121</v>
      </c>
      <c r="B11" s="55">
        <v>3270</v>
      </c>
      <c r="C11" s="55">
        <v>732.25</v>
      </c>
    </row>
    <row r="14" spans="1:8">
      <c r="A14" s="53" t="s">
        <v>133</v>
      </c>
      <c r="B14" t="s">
        <v>124</v>
      </c>
      <c r="D14" s="65" t="s">
        <v>125</v>
      </c>
      <c r="E14" s="65"/>
      <c r="F14" s="65"/>
      <c r="G14" s="65"/>
      <c r="H14" s="65"/>
    </row>
    <row r="15" spans="1:8">
      <c r="A15" s="54" t="s">
        <v>61</v>
      </c>
      <c r="B15" s="30">
        <v>3</v>
      </c>
      <c r="D15" s="65"/>
      <c r="E15" s="65"/>
      <c r="F15" s="65"/>
      <c r="G15" s="65"/>
      <c r="H15" s="65"/>
    </row>
    <row r="16" spans="1:8">
      <c r="A16" s="54" t="s">
        <v>60</v>
      </c>
      <c r="B16" s="30">
        <v>9</v>
      </c>
      <c r="D16" s="65"/>
      <c r="E16" s="65"/>
      <c r="F16" s="65"/>
      <c r="G16" s="65"/>
      <c r="H16" s="65"/>
    </row>
    <row r="17" spans="1:8">
      <c r="A17" s="54" t="s">
        <v>71</v>
      </c>
      <c r="B17" s="30">
        <v>1</v>
      </c>
      <c r="D17" s="65"/>
      <c r="E17" s="65"/>
      <c r="F17" s="65"/>
      <c r="G17" s="65"/>
      <c r="H17" s="65"/>
    </row>
    <row r="18" spans="1:8">
      <c r="A18" s="54" t="s">
        <v>102</v>
      </c>
      <c r="B18" s="30">
        <v>2</v>
      </c>
      <c r="D18" s="65"/>
      <c r="E18" s="65"/>
      <c r="F18" s="65"/>
      <c r="G18" s="65"/>
      <c r="H18" s="65"/>
    </row>
    <row r="19" spans="1:8">
      <c r="A19" s="54" t="s">
        <v>54</v>
      </c>
      <c r="B19" s="30">
        <v>25</v>
      </c>
      <c r="D19" s="65"/>
      <c r="E19" s="65"/>
      <c r="F19" s="65"/>
      <c r="G19" s="65"/>
      <c r="H19" s="65"/>
    </row>
    <row r="20" spans="1:8">
      <c r="A20" s="54" t="s">
        <v>128</v>
      </c>
      <c r="B20" s="30">
        <v>4</v>
      </c>
      <c r="D20" s="65"/>
      <c r="E20" s="65"/>
      <c r="F20" s="65"/>
      <c r="G20" s="65"/>
      <c r="H20" s="65"/>
    </row>
    <row r="21" spans="1:8">
      <c r="A21" s="54" t="s">
        <v>62</v>
      </c>
      <c r="B21" s="30">
        <v>1</v>
      </c>
      <c r="D21" s="65"/>
      <c r="E21" s="65"/>
      <c r="F21" s="65"/>
      <c r="G21" s="65"/>
      <c r="H21" s="65"/>
    </row>
    <row r="22" spans="1:8">
      <c r="A22" s="54" t="s">
        <v>108</v>
      </c>
      <c r="B22" s="30">
        <v>11</v>
      </c>
      <c r="D22" s="65"/>
      <c r="E22" s="65"/>
      <c r="F22" s="65"/>
      <c r="G22" s="65"/>
      <c r="H22" s="65"/>
    </row>
    <row r="23" spans="1:8" ht="15" customHeight="1">
      <c r="A23" s="54" t="s">
        <v>121</v>
      </c>
      <c r="B23" s="30">
        <v>56</v>
      </c>
    </row>
  </sheetData>
  <mergeCells count="2">
    <mergeCell ref="D14:H22"/>
    <mergeCell ref="E3:H10"/>
  </mergeCells>
  <conditionalFormatting pivot="1" sqref="C4:C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"/>
  <dimension ref="A1:M2"/>
  <sheetViews>
    <sheetView workbookViewId="0">
      <selection activeCell="B18" sqref="B18"/>
    </sheetView>
  </sheetViews>
  <sheetFormatPr baseColWidth="10" defaultRowHeight="15"/>
  <cols>
    <col min="1" max="1" width="21.85546875" customWidth="1"/>
    <col min="2" max="2" width="13.85546875" customWidth="1"/>
    <col min="3" max="4" width="12" customWidth="1"/>
    <col min="5" max="5" width="18.7109375" customWidth="1"/>
    <col min="6" max="8" width="12" customWidth="1"/>
    <col min="9" max="9" width="17" customWidth="1"/>
    <col min="10" max="10" width="13" customWidth="1"/>
  </cols>
  <sheetData>
    <row r="1" spans="1:13">
      <c r="A1" s="6" t="s">
        <v>4</v>
      </c>
      <c r="B1" s="5" t="s">
        <v>10</v>
      </c>
      <c r="C1" s="5" t="s">
        <v>11</v>
      </c>
      <c r="D1" s="5" t="s">
        <v>12</v>
      </c>
      <c r="E1" s="12" t="s">
        <v>55</v>
      </c>
      <c r="F1" s="5" t="s">
        <v>56</v>
      </c>
      <c r="G1" s="5" t="s">
        <v>59</v>
      </c>
      <c r="H1" s="5" t="s">
        <v>58</v>
      </c>
      <c r="I1" s="14" t="s">
        <v>57</v>
      </c>
      <c r="K1" s="23">
        <v>80</v>
      </c>
      <c r="L1" s="23">
        <v>75</v>
      </c>
      <c r="M1" s="23">
        <v>100</v>
      </c>
    </row>
    <row r="2" spans="1:13">
      <c r="A2">
        <v>8</v>
      </c>
      <c r="B2" s="12">
        <v>0</v>
      </c>
      <c r="C2" s="12">
        <v>0</v>
      </c>
      <c r="D2" s="12">
        <v>0</v>
      </c>
      <c r="E2" s="12">
        <f>SUM(Tabla3[[#This Row],[Menú 1]:[Menú 3]])</f>
        <v>0</v>
      </c>
      <c r="F2" s="22">
        <v>0</v>
      </c>
      <c r="G2" s="22">
        <v>0</v>
      </c>
      <c r="H2" s="22">
        <v>0</v>
      </c>
      <c r="I2" s="14">
        <f>SUM(F2:H2)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Portada</vt:lpstr>
      <vt:lpstr>Principal</vt:lpstr>
      <vt:lpstr>Descripción del programa</vt:lpstr>
      <vt:lpstr>Reservaciones</vt:lpstr>
      <vt:lpstr>Menus</vt:lpstr>
      <vt:lpstr>Informe</vt:lpstr>
      <vt:lpstr>Contador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marcosaranda</dc:creator>
  <cp:lastModifiedBy>BABAS</cp:lastModifiedBy>
  <dcterms:created xsi:type="dcterms:W3CDTF">2022-05-06T20:18:19Z</dcterms:created>
  <dcterms:modified xsi:type="dcterms:W3CDTF">2023-03-31T07:18:20Z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2140095b-f34a-4e38-b94b-8609f8989a41</vt:lpwstr>
  </property>
</Properties>
</file>