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gabriel\proyectos\SQL\input-for-participants-6\"/>
    </mc:Choice>
  </mc:AlternateContent>
  <xr:revisionPtr revIDLastSave="0" documentId="13_ncr:1_{70001E95-C642-4960-AE51-D96FF7AB3D96}" xr6:coauthVersionLast="47" xr6:coauthVersionMax="47" xr10:uidLastSave="{00000000-0000-0000-0000-000000000000}"/>
  <bookViews>
    <workbookView xWindow="-120" yWindow="-120" windowWidth="20730" windowHeight="11040" activeTab="4" xr2:uid="{E8F59302-9504-489F-B62F-AB7A70531043}"/>
  </bookViews>
  <sheets>
    <sheet name="geograficamente" sheetId="2" r:id="rId1"/>
    <sheet name="insights 1" sheetId="6" r:id="rId2"/>
    <sheet name="insights 2" sheetId="7" r:id="rId3"/>
    <sheet name="insights 3" sheetId="8" r:id="rId4"/>
    <sheet name="calculos" sheetId="1" r:id="rId5"/>
  </sheets>
  <calcPr calcId="191029"/>
  <pivotCaches>
    <pivotCache cacheId="0" r:id="rId6"/>
    <pivotCache cacheId="1" r:id="rId7"/>
    <pivotCache cacheId="2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2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_4a0d63aa-40be-4a99-b9dc-419a2d5bc984" name="dim_customer" connection="Consulta - dim_customer"/>
          <x15:modelTable id="dim_product_e1dc6d56-4529-4a69-8063-abc4d392bd47" name="dim_product" connection="Consulta - dim_product"/>
          <x15:modelTable id="fact_gross_price_43ec4de2-3735-46fb-babc-df6a83c034da" name="fact_gross_price" connection="Consulta - fact_gross_price"/>
          <x15:modelTable id="fact_manufacturing_cost_84751f26-083d-49fe-bd4c-dcfd53c30751" name="fact_manufacturing_cost" connection="Consulta - fact_manufacturing_cost"/>
          <x15:modelTable id="fact_pre_invoice_deduction_fea6b7d7-ab75-45d2-ad6d-a74d2ab8a52f" name="fact_pre_invoice_deduction" connection="Consulta - fact_pre_invoice_deduction"/>
          <x15:modelTable id="fact_sales_monthly_f350f2fa-8e00-4460-9206-021c3de3479e" name="fact_sales_monthly" connection="Consulta - fact_sales_monthly"/>
        </x15:modelTables>
        <x15:modelRelationships>
          <x15:modelRelationship fromTable="fact_gross_price" fromColumn="product_code" toTable="dim_product" toColumn="product_code"/>
          <x15:modelRelationship fromTable="fact_manufacturing_cost" fromColumn="product_code" toTable="dim_product" toColumn="product_code"/>
          <x15:modelRelationship fromTable="fact_pre_invoice_deduction" fromColumn="customer_code" toTable="dim_customer" toColumn="customer_code"/>
          <x15:modelRelationship fromTable="fact_sales_monthly" fromColumn="customer_code" toTable="dim_customer" toColumn="customer_code"/>
          <x15:modelRelationship fromTable="fact_sales_monthly" fromColumn="product_code" toTable="dim_product" toColumn="product_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manufacturing_cost" columnName="cost_year" columnId="cost_year">
                <x16:calculatedTimeColumn columnName="cost_year (año)" columnId="cost_year (año)" contentType="years" isSelected="1"/>
                <x16:calculatedTimeColumn columnName="cost_year (trimestre)" columnId="cost_year (trimestre)" contentType="quarters" isSelected="1"/>
                <x16:calculatedTimeColumn columnName="cost_year (índice de meses)" columnId="cost_year (índice de meses)" contentType="monthsindex" isSelected="1"/>
                <x16:calculatedTimeColumn columnName="cost_year (mes)" columnId="cost_year (mes)" contentType="months" isSelected="1"/>
              </x16:modelTimeGrouping>
              <x16:modelTimeGrouping tableName="fact_sales_monthly" columnName="date" columnId="date">
                <x16:calculatedTimeColumn columnName="date (año)" columnId="date (año)" contentType="years" isSelected="1"/>
                <x16:calculatedTimeColumn columnName="date (índice de meses)" columnId="date (índice de meses)" contentType="monthsindex" isSelected="1"/>
                <x16:calculatedTimeColumn columnName="date (mes)" columnId="date (mes)" contentType="months" isSelected="1"/>
              </x16:modelTimeGrouping>
              <x16:modelTimeGrouping tableName="fact_gross_price" columnName="fiscal_year" columnId="fiscal_year">
                <x16:calculatedTimeColumn columnName="fiscal_year (año)" columnId="fiscal_year (año)" contentType="years" isSelected="1"/>
                <x16:calculatedTimeColumn columnName="fiscal_year (trimestre)" columnId="fiscal_year (trimestre)" contentType="quarters" isSelected="1"/>
                <x16:calculatedTimeColumn columnName="fiscal_year (índice de meses)" columnId="fiscal_year (índice de meses)" contentType="monthsindex" isSelected="1"/>
                <x16:calculatedTimeColumn columnName="fiscal_year (mes)" columnId="fiscal_year (mes)" contentType="months" isSelected="1"/>
              </x16:modelTimeGrouping>
              <x16:modelTimeGrouping tableName="fact_pre_invoice_deduction" columnName="fiscal_year" columnId="fiscal_year">
                <x16:calculatedTimeColumn columnName="fiscal_year (año)" columnId="fiscal_year (año)" contentType="years" isSelected="1"/>
                <x16:calculatedTimeColumn columnName="fiscal_year (trimestre)" columnId="fiscal_year (trimestre)" contentType="quarters" isSelected="1"/>
                <x16:calculatedTimeColumn columnName="fiscal_year (índice de meses)" columnId="fiscal_year (índice de meses)" contentType="monthsindex" isSelected="1"/>
                <x16:calculatedTimeColumn columnName="fiscal_year (mes)" columnId="fiscal_year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J52" i="1"/>
  <c r="J84" i="1"/>
  <c r="J82" i="1"/>
  <c r="D20" i="1"/>
  <c r="E50" i="1"/>
  <c r="E49" i="1"/>
  <c r="E48" i="1"/>
  <c r="E47" i="1"/>
  <c r="E46" i="1"/>
  <c r="E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B011EA-365E-4A41-92E5-87802DD372E2}" keepAlive="1" name="Consulta - Consulta1" description="Conexión a la consulta 'Consulta1' en el libr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768D03C1-865B-4654-A6C1-219B43E0B872}" keepAlive="1" name="Consulta - Consulta2" description="Conexión a la consulta 'Consulta2' en el libro." type="5" refreshedVersion="7" background="1">
    <dbPr connection="Provider=Microsoft.Mashup.OleDb.1;Data Source=$Workbook$;Location=Consulta2;Extended Properties=&quot;&quot;" command="SELECT * FROM [Consulta2]"/>
  </connection>
  <connection id="3" xr16:uid="{923B6721-63F6-4BD0-A43A-813537E477BA}" keepAlive="1" name="Consulta - consulta7 (2)" description="Conexión a la consulta 'consulta7 (2)' en el libro." type="5" refreshedVersion="7" background="1">
    <dbPr connection="Provider=Microsoft.Mashup.OleDb.1;Data Source=$Workbook$;Location=&quot;consulta7 (2)&quot;;Extended Properties=&quot;&quot;" command="SELECT * FROM [consulta7 (2)]"/>
  </connection>
  <connection id="4" xr16:uid="{F9F1A6C5-226F-4DEA-AE88-381F17261B6C}" name="Consulta - dim_customer" description="Conexión a la consulta 'dim_customer' en el libro." type="100" refreshedVersion="7" minRefreshableVersion="5">
    <extLst>
      <ext xmlns:x15="http://schemas.microsoft.com/office/spreadsheetml/2010/11/main" uri="{DE250136-89BD-433C-8126-D09CA5730AF9}">
        <x15:connection id="2335841d-9b75-49da-9feb-24ecdb65b857"/>
      </ext>
    </extLst>
  </connection>
  <connection id="5" xr16:uid="{C881AC7F-6855-4965-BC2B-B2E98CFD3491}" name="Consulta - dim_product" description="Conexión a la consulta 'dim_product' en el libro." type="100" refreshedVersion="7" minRefreshableVersion="5">
    <extLst>
      <ext xmlns:x15="http://schemas.microsoft.com/office/spreadsheetml/2010/11/main" uri="{DE250136-89BD-433C-8126-D09CA5730AF9}">
        <x15:connection id="ebeb6f38-dfd2-4820-be55-66132e2985e6"/>
      </ext>
    </extLst>
  </connection>
  <connection id="6" xr16:uid="{E1AE006E-DFC5-41D2-818C-9AB1F352D773}" name="Consulta - fact_gross_price" description="Conexión a la consulta 'fact_gross_price' en el libro." type="100" refreshedVersion="7" minRefreshableVersion="5">
    <extLst>
      <ext xmlns:x15="http://schemas.microsoft.com/office/spreadsheetml/2010/11/main" uri="{DE250136-89BD-433C-8126-D09CA5730AF9}">
        <x15:connection id="1e82fbbf-e48a-42b2-9999-152a2efb62f7"/>
      </ext>
    </extLst>
  </connection>
  <connection id="7" xr16:uid="{FF140442-5A12-41A7-9EB0-918766CAB415}" name="Consulta - fact_manufacturing_cost" description="Conexión a la consulta 'fact_manufacturing_cost' en el libro." type="100" refreshedVersion="7" minRefreshableVersion="5">
    <extLst>
      <ext xmlns:x15="http://schemas.microsoft.com/office/spreadsheetml/2010/11/main" uri="{DE250136-89BD-433C-8126-D09CA5730AF9}">
        <x15:connection id="6e2579f6-8517-467e-b1a3-7417c1d2826d"/>
      </ext>
    </extLst>
  </connection>
  <connection id="8" xr16:uid="{5C8EF7BA-D923-4DEC-B275-5B6DA86BCD7A}" name="Consulta - fact_pre_invoice_deduction" description="Conexión a la consulta 'fact_pre_invoice_deduction' en el libro." type="100" refreshedVersion="7" minRefreshableVersion="5">
    <extLst>
      <ext xmlns:x15="http://schemas.microsoft.com/office/spreadsheetml/2010/11/main" uri="{DE250136-89BD-433C-8126-D09CA5730AF9}">
        <x15:connection id="e99c839d-2b5e-49fe-807c-18ebe97c7e3f"/>
      </ext>
    </extLst>
  </connection>
  <connection id="9" xr16:uid="{226B192A-90F8-4D3A-8BE6-C2572C9ED007}" name="Consulta - fact_sales_monthly" description="Conexión a la consulta 'fact_sales_monthly' en el libro." type="100" refreshedVersion="7" minRefreshableVersion="5">
    <extLst>
      <ext xmlns:x15="http://schemas.microsoft.com/office/spreadsheetml/2010/11/main" uri="{DE250136-89BD-433C-8126-D09CA5730AF9}">
        <x15:connection id="4285f977-1492-4eff-a523-3f4d85439d8c"/>
      </ext>
    </extLst>
  </connection>
  <connection id="10" xr16:uid="{98A72625-81B8-4560-A889-A38ECEDF2F1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dim_customer].[customer].&amp;[Atliq Exclusive]}"/>
    <s v="{[dim_customer].[region].&amp;[APAC]}"/>
    <s v="{[fact_pre_invoice_deduction].[fiscal_year (año)].&amp;[2021]}"/>
    <s v="{[dim_customer].[market].&amp;[India]}"/>
    <s v="{[fact_sales_monthly].[fiscal_year].&amp;[2020]}"/>
    <s v="{[fact_sales_monthly].[fiscal_year].&amp;[2021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<sst xmlns="http://schemas.openxmlformats.org/spreadsheetml/2006/main" count="211" uniqueCount="140">
  <si>
    <t>Provide the list of markets in which customer "Atliq Exclusive" operates its business in the APAC region.</t>
  </si>
  <si>
    <t>Etiquetas de fila</t>
  </si>
  <si>
    <t>Australia</t>
  </si>
  <si>
    <t>Bangladesh</t>
  </si>
  <si>
    <t>India</t>
  </si>
  <si>
    <t>Indonesia</t>
  </si>
  <si>
    <t>Japan</t>
  </si>
  <si>
    <t>Newzealand</t>
  </si>
  <si>
    <t>Philiphines</t>
  </si>
  <si>
    <t>South Korea</t>
  </si>
  <si>
    <t>Total general</t>
  </si>
  <si>
    <t>customer</t>
  </si>
  <si>
    <t>Atliq Exclusive</t>
  </si>
  <si>
    <t>region</t>
  </si>
  <si>
    <t>APAC</t>
  </si>
  <si>
    <t xml:space="preserve">What is the percentage of unique product increase in 2021 vs. 2020? </t>
  </si>
  <si>
    <t>The final output contains these fields, unique_products_2020 unique_products_2021 percentage_chg</t>
  </si>
  <si>
    <t>Recuento de product_code</t>
  </si>
  <si>
    <t>porcentaje</t>
  </si>
  <si>
    <t>Provide a report with all the unique product counts for each segment and sort them in descending order of product counts.</t>
  </si>
  <si>
    <t>Accessories</t>
  </si>
  <si>
    <t>Desktop</t>
  </si>
  <si>
    <t>Networking</t>
  </si>
  <si>
    <t>Notebook</t>
  </si>
  <si>
    <t>Peripherals</t>
  </si>
  <si>
    <t>Storage</t>
  </si>
  <si>
    <t>The final output contains 2 fields: segment, product_count</t>
  </si>
  <si>
    <t xml:space="preserve"> The final output contains these fields: segment product_count_2020 product_count_2021, difference</t>
  </si>
  <si>
    <t>Follow-up: Which segment had the most increase in unique products in 2021 vs 2020?</t>
  </si>
  <si>
    <t>Get the products that have the highest and lowest manufacturing costs</t>
  </si>
  <si>
    <t>. The final output should contain these fields, product_code product manufacturing_cost</t>
  </si>
  <si>
    <t>2020</t>
  </si>
  <si>
    <t>2021</t>
  </si>
  <si>
    <t>segmento</t>
  </si>
  <si>
    <t>diferencia</t>
  </si>
  <si>
    <t>AQ HOME Allin1 Gen 2</t>
  </si>
  <si>
    <t>Máx. de manufacturing_cost</t>
  </si>
  <si>
    <t>Mín. de manufacturing_cost</t>
  </si>
  <si>
    <t xml:space="preserve"> The final output contains these fields: --customer_code, customer, average_discount_percentage</t>
  </si>
  <si>
    <t xml:space="preserve">Generate a report which contains the top 5 customers who received an average high pre_invoice_discount_pct --for the fiscal year 2021 and in the Indian market. </t>
  </si>
  <si>
    <t>Amazon</t>
  </si>
  <si>
    <t>Croma</t>
  </si>
  <si>
    <t>Ezone</t>
  </si>
  <si>
    <t>Flipkart</t>
  </si>
  <si>
    <t>Viveks</t>
  </si>
  <si>
    <t>market</t>
  </si>
  <si>
    <t>pre_invoice_discount_pct</t>
  </si>
  <si>
    <t>fiscal_year</t>
  </si>
  <si>
    <t xml:space="preserve">Get the complete report of the Gross sales amount for the customer “Atliq Exclusive” for each month. </t>
  </si>
  <si>
    <t xml:space="preserve">This analysis helps to get an idea of low and high-performing months and take strategic decisions. </t>
  </si>
  <si>
    <t>The final report contains these columns:Month,Year,Gross sales Amoun</t>
  </si>
  <si>
    <t>Suma de gross_sales_amount</t>
  </si>
  <si>
    <t xml:space="preserve">In which quarter of 2020, got the maximum total_sold_quantity? </t>
  </si>
  <si>
    <t>The finaloutput contains these fields sorted by the total_sold_quantity: Quarter, total_sold_quantity</t>
  </si>
  <si>
    <t>Which channel helped to bring more gross sales in the fiscal year 2021 and the percentage of contribution? --</t>
  </si>
  <si>
    <t>The final output contains these fields: channel,gross_sales_mln,percentage</t>
  </si>
  <si>
    <t>Direct</t>
  </si>
  <si>
    <t>Distributor</t>
  </si>
  <si>
    <t>Retailer</t>
  </si>
  <si>
    <t>Suma de Percentage</t>
  </si>
  <si>
    <t xml:space="preserve"> gross_sale_mln</t>
  </si>
  <si>
    <t>Get the Top 3 products in each division that have a high total_sold_quantity in the fiscal_year 2021?</t>
  </si>
  <si>
    <t>The final output contains these fields: division,product_code,product,total_sold_quantity,rank_order</t>
  </si>
  <si>
    <t>P &amp; A</t>
  </si>
  <si>
    <t>N &amp; S</t>
  </si>
  <si>
    <t>PC</t>
  </si>
  <si>
    <t>AQ Master wired x1 Ms</t>
  </si>
  <si>
    <t>September</t>
  </si>
  <si>
    <t>October</t>
  </si>
  <si>
    <t>November</t>
  </si>
  <si>
    <t>December</t>
  </si>
  <si>
    <t>AQ Pen Drive 2 IN 1</t>
  </si>
  <si>
    <t>AQ Pen Drive DRC</t>
  </si>
  <si>
    <t>AQ Digit</t>
  </si>
  <si>
    <t>AQ Velocity</t>
  </si>
  <si>
    <t>AQ Gamers Ms</t>
  </si>
  <si>
    <t>AQ Maxima Ms</t>
  </si>
  <si>
    <t>A6818160202</t>
  </si>
  <si>
    <t>A6819160203</t>
  </si>
  <si>
    <t>A2319150302</t>
  </si>
  <si>
    <t>A2520150501</t>
  </si>
  <si>
    <t>A2520150504</t>
  </si>
  <si>
    <t>A4218110202</t>
  </si>
  <si>
    <t>A4218110208</t>
  </si>
  <si>
    <t>A6720160103</t>
  </si>
  <si>
    <t>A4319110306</t>
  </si>
  <si>
    <t>division</t>
  </si>
  <si>
    <t>product_code</t>
  </si>
  <si>
    <t>product</t>
  </si>
  <si>
    <t>cost_year (año)</t>
  </si>
  <si>
    <t>segment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</si>
  <si>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</si>
  <si>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</si>
  <si>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</si>
  <si>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</si>
  <si>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</si>
  <si>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</si>
  <si>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</si>
  <si>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</si>
  <si>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</t>
  </si>
  <si>
    <t>month</t>
  </si>
  <si>
    <t>Total 2019</t>
  </si>
  <si>
    <t>Total 2020</t>
  </si>
  <si>
    <t>Total 2021</t>
  </si>
  <si>
    <t>País</t>
  </si>
  <si>
    <t>unique 2020</t>
  </si>
  <si>
    <t>unique 2021</t>
  </si>
  <si>
    <t>gross_sales_amount (thousands)</t>
  </si>
  <si>
    <t>total fiscal year 2020</t>
  </si>
  <si>
    <t>sold_quantity</t>
  </si>
  <si>
    <t>% sold_quantity</t>
  </si>
  <si>
    <t>Quarter 1</t>
  </si>
  <si>
    <t>Quarter 2</t>
  </si>
  <si>
    <t>Quarter 3</t>
  </si>
  <si>
    <t>Quarter 4</t>
  </si>
  <si>
    <t>sold_quantity (in thousands)</t>
  </si>
  <si>
    <t>1.- Provide the list of markets in which customer "Atliq Exclusive" operates its business in the APAC region.</t>
  </si>
  <si>
    <t xml:space="preserve">increase in 2021 vs. 2020? </t>
  </si>
  <si>
    <t>and sort them in descending order of product counts.</t>
  </si>
  <si>
    <t xml:space="preserve">2.- What is the percentage of unique product </t>
  </si>
  <si>
    <t xml:space="preserve">3.- Provide a report with all the unique product counts for each segment </t>
  </si>
  <si>
    <t>notebooks, accesories and peripherals constitues the 83% of the products</t>
  </si>
  <si>
    <t>meaning that there is only an alarming 17% of desktops, storage and</t>
  </si>
  <si>
    <t>storage manufacturing</t>
  </si>
  <si>
    <t>in unique products in 2021 vs 2020?</t>
  </si>
  <si>
    <t>in 2021 with a diference of 34 unique products</t>
  </si>
  <si>
    <t>In this graph we can see that Accesories had the most increase</t>
  </si>
  <si>
    <t xml:space="preserve">4. Follow-up: Which segment had the most increase </t>
  </si>
  <si>
    <t xml:space="preserve"> and lowest manufacturing costs</t>
  </si>
  <si>
    <t>5. Get the products that have the highest</t>
  </si>
  <si>
    <t xml:space="preserve"> who received an average high pre_invoice_discount_pct </t>
  </si>
  <si>
    <t>for the fiscal year 2021 and in the Indian market.</t>
  </si>
  <si>
    <t>6. Generate a report which contains the top 5 customers</t>
  </si>
  <si>
    <t>however, the customer with highest discount was flipkart</t>
  </si>
  <si>
    <t>The diference of pre invoice discount between clients was very low</t>
  </si>
  <si>
    <t>theres an alarming drop down in the 3erd quarter of the fiscal year</t>
  </si>
  <si>
    <t>Retailer is the channel with the most gross sales with the 73% of the sales and distributor</t>
  </si>
  <si>
    <t xml:space="preserve">has the lowest gross sales with 11%, however theres only 4% of difference between this channel </t>
  </si>
  <si>
    <t>and Direct, meaning that the most gross sales are made in the retailer channel</t>
  </si>
  <si>
    <t>9. Which channel helped to bring more gross sales in the fiscal year 2021 and the percentage of contribution?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</si>
</sst>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,"/>
    <numFmt numFmtId="165" formatCode="0.000,,"/>
    <numFmt numFmtId="166" formatCode="0.0,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9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9" fontId="0" fillId="0" borderId="0" xfId="0" applyNumberFormat="1"/>
    <xf numFmtId="0" fontId="4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0" fillId="0" borderId="0" xfId="0" pivotButton="1" applyFont="1"/>
    <xf numFmtId="0" fontId="3" fillId="6" borderId="0" xfId="0" applyFont="1" applyFill="1" applyAlignment="1">
      <alignment horizontal="left"/>
    </xf>
    <xf numFmtId="0" fontId="3" fillId="8" borderId="1" xfId="0" applyFont="1" applyFill="1" applyBorder="1"/>
    <xf numFmtId="9" fontId="1" fillId="0" borderId="0" xfId="1" applyFont="1"/>
    <xf numFmtId="0" fontId="1" fillId="2" borderId="0" xfId="0" applyFont="1" applyFill="1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6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6" fillId="0" borderId="0" xfId="0" applyNumberFormat="1" applyFont="1"/>
  </cellXfs>
  <cellStyles count="2">
    <cellStyle name="Normal" xfId="0" builtinId="0"/>
    <cellStyle name="Porcentaje" xfId="1" builtinId="5"/>
  </cellStyles>
  <dxfs count="152"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</dxf>
    <dxf>
      <numFmt numFmtId="166" formatCode="0.0,"/>
    </dxf>
    <dxf>
      <numFmt numFmtId="167" formatCode="_-[$$-540A]* #,##0.00_ ;_-[$$-540A]* \-#,##0.00\ ;_-[$$-540A]* &quot;-&quot;??_ ;_-@_ "/>
    </dxf>
    <dxf>
      <numFmt numFmtId="166" formatCode="0.0,"/>
    </dxf>
    <dxf>
      <numFmt numFmtId="167" formatCode="_-[$$-540A]* #,##0.00_ ;_-[$$-540A]* \-#,##0.00\ ;_-[$$-540A]* &quot;-&quot;??_ ;_-@_ "/>
    </dxf>
    <dxf>
      <font>
        <b/>
      </font>
    </dxf>
    <dxf>
      <font>
        <b/>
      </font>
    </dxf>
    <dxf>
      <font>
        <b/>
      </font>
    </dxf>
    <dxf>
      <numFmt numFmtId="166" formatCode="0.0,"/>
    </dxf>
    <dxf>
      <numFmt numFmtId="167" formatCode="_-[$$-540A]* #,##0.00_ ;_-[$$-540A]* \-#,##0.00\ ;_-[$$-540A]* &quot;-&quot;??_ ;_-@_ "/>
    </dxf>
    <dxf>
      <numFmt numFmtId="165" formatCode="0.000,,"/>
    </dxf>
    <dxf>
      <numFmt numFmtId="167" formatCode="_-[$$-540A]* #,##0.00_ ;_-[$$-540A]* \-#,##0.00\ ;_-[$$-540A]* &quot;-&quot;??_ ;_-@_ "/>
    </dxf>
    <dxf>
      <numFmt numFmtId="2" formatCode="0.00"/>
    </dxf>
    <dxf>
      <numFmt numFmtId="13" formatCode="0%"/>
    </dxf>
    <dxf>
      <numFmt numFmtId="13" formatCode="0%"/>
    </dxf>
    <dxf>
      <font>
        <b/>
      </font>
    </dxf>
    <dxf>
      <font>
        <color theme="0"/>
      </font>
    </dxf>
    <dxf>
      <fill>
        <patternFill>
          <bgColor theme="1"/>
        </patternFill>
      </fill>
    </dxf>
    <dxf>
      <font>
        <color theme="1"/>
      </font>
    </dxf>
    <dxf>
      <fill>
        <patternFill>
          <bgColor theme="0"/>
        </patternFill>
      </fill>
    </dxf>
    <dxf>
      <font>
        <color theme="0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ont>
        <b/>
      </font>
    </dxf>
    <dxf>
      <numFmt numFmtId="164" formatCode="0.00,"/>
    </dxf>
    <dxf>
      <numFmt numFmtId="2" formatCode="0.00"/>
    </dxf>
    <dxf>
      <font>
        <b/>
        <i val="0"/>
        <color theme="0"/>
      </font>
      <fill>
        <patternFill>
          <bgColor rgb="FFA86ED4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B17ED8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Estilo de tabla dinámica 1" table="0" count="7" xr9:uid="{02027B12-6C80-48B5-834C-6A6FA7B1AFAC}">
      <tableStyleElement type="headerRow" dxfId="151"/>
      <tableStyleElement type="totalRow" dxfId="150"/>
      <tableStyleElement type="firstRowStripe" dxfId="149"/>
      <tableStyleElement type="secondRowStripe" dxfId="148"/>
      <tableStyleElement type="firstSubtotalRow" dxfId="147"/>
      <tableStyleElement type="pageFieldLabels" dxfId="146"/>
      <tableStyleElement type="pageFieldValues" dxfId="145"/>
    </tableStyle>
  </tableStyles>
  <colors>
    <mruColors>
      <color rgb="FFB686DA"/>
      <color rgb="FF72287A"/>
      <color rgb="FF934BC9"/>
      <color rgb="FF34164A"/>
      <color rgb="FF7030A0"/>
      <color rgb="FFFF33CC"/>
      <color rgb="FFB17ED8"/>
      <color rgb="FF401D06"/>
      <color rgb="FF271203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63" Type="http://schemas.openxmlformats.org/officeDocument/2006/relationships/customXml" Target="../customXml/item4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8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8.xml"/><Relationship Id="rId19" Type="http://schemas.openxmlformats.org/officeDocument/2006/relationships/styles" Target="styles.xml"/><Relationship Id="rId14" Type="http://schemas.openxmlformats.org/officeDocument/2006/relationships/pivotCacheDefinition" Target="pivotCache/pivotCacheDefinition9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56" Type="http://schemas.openxmlformats.org/officeDocument/2006/relationships/customXml" Target="../customXml/item33.xml"/><Relationship Id="rId64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theme" Target="theme/them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59" Type="http://schemas.openxmlformats.org/officeDocument/2006/relationships/customXml" Target="../customXml/item36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62" Type="http://schemas.openxmlformats.org/officeDocument/2006/relationships/customXml" Target="../customXml/item3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57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60" Type="http://schemas.openxmlformats.org/officeDocument/2006/relationships/customXml" Target="../customXml/item3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[solucion_excel.xlsx]calculos!TablaDinámica2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VE"/>
              <a:t>product increase 2021 vs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calculos!$B$19</c:f>
              <c:strCache>
                <c:ptCount val="1"/>
                <c:pt idx="0">
                  <c:v>unique 2020</c:v>
                </c:pt>
              </c:strCache>
            </c:strRef>
          </c:tx>
          <c:spPr>
            <a:gradFill rotWithShape="1">
              <a:gsLst>
                <a:gs pos="71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</a:schemeClr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97-4775-8B3C-65819EE2F525}"/>
              </c:ext>
            </c:extLst>
          </c:dPt>
          <c:dLbls>
            <c:dLbl>
              <c:idx val="0"/>
              <c:layout>
                <c:manualLayout>
                  <c:x val="-3.4721821112781798E-17"/>
                  <c:y val="0.308588064046579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97-4775-8B3C-65819EE2F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calculos!$B$20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calculos!$B$20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7-4775-8B3C-65819EE2F525}"/>
            </c:ext>
          </c:extLst>
        </c:ser>
        <c:ser>
          <c:idx val="1"/>
          <c:order val="1"/>
          <c:tx>
            <c:strRef>
              <c:f>calculos!$C$19</c:f>
              <c:strCache>
                <c:ptCount val="1"/>
                <c:pt idx="0">
                  <c:v>unique 2021</c:v>
                </c:pt>
              </c:strCache>
            </c:strRef>
          </c:tx>
          <c:spPr>
            <a:gradFill rotWithShape="1">
              <a:gsLst>
                <a:gs pos="14000">
                  <a:srgbClr val="B686DA"/>
                </a:gs>
                <a:gs pos="100000">
                  <a:srgbClr val="7030A0"/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97-4775-8B3C-65819EE2F525}"/>
              </c:ext>
            </c:extLst>
          </c:dPt>
          <c:dLbls>
            <c:dLbl>
              <c:idx val="0"/>
              <c:layout>
                <c:manualLayout>
                  <c:x val="3.787878787878788E-3"/>
                  <c:y val="0.337554814381826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97-4775-8B3C-65819EE2F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calculos!$B$20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calculos!$C$20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7-4775-8B3C-65819EE2F5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4"/>
        <c:overlap val="-24"/>
        <c:axId val="671339039"/>
        <c:axId val="663150927"/>
      </c:barChart>
      <c:catAx>
        <c:axId val="67133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150927"/>
        <c:crosses val="autoZero"/>
        <c:auto val="1"/>
        <c:lblAlgn val="ctr"/>
        <c:lblOffset val="100"/>
        <c:noMultiLvlLbl val="0"/>
      </c:catAx>
      <c:valAx>
        <c:axId val="663150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shade val="50000"/>
                  <a:alpha val="16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13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[solucion_excel.xlsx]calculos!TablaDinámica4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unique products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3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4"/>
        <c:spPr>
          <a:gradFill>
            <a:gsLst>
              <a:gs pos="42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5"/>
        <c:spPr>
          <a:gradFill>
            <a:gsLst>
              <a:gs pos="44000">
                <a:srgbClr val="FF0000"/>
              </a:gs>
              <a:gs pos="74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6"/>
        <c:spPr>
          <a:gradFill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43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8"/>
        <c:spPr>
          <a:gradFill>
            <a:gsLst>
              <a:gs pos="42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9"/>
        <c:spPr>
          <a:gradFill>
            <a:gsLst>
              <a:gs pos="44000">
                <a:srgbClr val="FF0000"/>
              </a:gs>
              <a:gs pos="74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10"/>
        <c:spPr>
          <a:gradFill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43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12"/>
        <c:spPr>
          <a:gradFill>
            <a:gsLst>
              <a:gs pos="42000">
                <a:srgbClr val="FF0000"/>
              </a:gs>
              <a:gs pos="78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  <c:pivotFmt>
        <c:idx val="13"/>
        <c:spPr>
          <a:gradFill>
            <a:gsLst>
              <a:gs pos="44000">
                <a:srgbClr val="FF0000"/>
              </a:gs>
              <a:gs pos="74000">
                <a:srgbClr val="C00000"/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calculos!$C$27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4000">
                  <a:srgbClr val="B686DA"/>
                </a:gs>
                <a:gs pos="100000">
                  <a:srgbClr val="7030A0"/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43000">
                    <a:srgbClr val="FF0000"/>
                  </a:gs>
                  <a:gs pos="78000">
                    <a:srgbClr val="C0000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34-443E-80CB-A2B9579E2F2F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42000">
                    <a:srgbClr val="FF0000"/>
                  </a:gs>
                  <a:gs pos="78000">
                    <a:srgbClr val="C0000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34-443E-80CB-A2B9579E2F2F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44000">
                    <a:srgbClr val="FF0000"/>
                  </a:gs>
                  <a:gs pos="74000">
                    <a:srgbClr val="C00000"/>
                  </a:gs>
                </a:gsLst>
                <a:path path="circle">
                  <a:fillToRect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34-443E-80CB-A2B9579E2F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calculos!$B$28:$B$34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calculos!$C$28:$C$34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4-443E-80CB-A2B9579E2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4256"/>
        <c:axId val="2648832"/>
      </c:barChart>
      <c:catAx>
        <c:axId val="26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48832"/>
        <c:crosses val="autoZero"/>
        <c:auto val="1"/>
        <c:lblAlgn val="ctr"/>
        <c:lblOffset val="100"/>
        <c:noMultiLvlLbl val="0"/>
      </c:catAx>
      <c:valAx>
        <c:axId val="264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shade val="50000"/>
                  <a:alpha val="26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VE"/>
              <a:t>unique</a:t>
            </a:r>
            <a:r>
              <a:rPr lang="es-VE" baseline="0"/>
              <a:t> product increase per segment 2020vs2021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2020</c:v>
          </c:tx>
          <c:spPr>
            <a:gradFill rotWithShape="1">
              <a:gsLst>
                <a:gs pos="71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</a:schemeClr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calculos!$I$38:$I$43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69</c:v>
              </c:pt>
              <c:pt idx="1">
                <c:v>7</c:v>
              </c:pt>
              <c:pt idx="2">
                <c:v>6</c:v>
              </c:pt>
              <c:pt idx="3">
                <c:v>92</c:v>
              </c:pt>
              <c:pt idx="4">
                <c:v>59</c:v>
              </c:pt>
              <c:pt idx="5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841C-4889-8F6D-6047D8A5DEBC}"/>
            </c:ext>
          </c:extLst>
        </c:ser>
        <c:ser>
          <c:idx val="1"/>
          <c:order val="1"/>
          <c:tx>
            <c:v>2021</c:v>
          </c:tx>
          <c:spPr>
            <a:gradFill rotWithShape="1">
              <a:gsLst>
                <a:gs pos="14000">
                  <a:srgbClr val="B686DA"/>
                </a:gs>
                <a:gs pos="100000">
                  <a:srgbClr val="7030A0"/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calculos!$I$38:$I$43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103</c:v>
              </c:pt>
              <c:pt idx="1">
                <c:v>22</c:v>
              </c:pt>
              <c:pt idx="2">
                <c:v>9</c:v>
              </c:pt>
              <c:pt idx="3">
                <c:v>108</c:v>
              </c:pt>
              <c:pt idx="4">
                <c:v>75</c:v>
              </c:pt>
              <c:pt idx="5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1-841C-4889-8F6D-6047D8A5DEBC}"/>
            </c:ext>
          </c:extLst>
        </c:ser>
        <c:ser>
          <c:idx val="2"/>
          <c:order val="2"/>
          <c:tx>
            <c:v>difference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calculos!$I$38:$I$43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34</c:v>
              </c:pt>
              <c:pt idx="1">
                <c:v>15</c:v>
              </c:pt>
              <c:pt idx="2">
                <c:v>3</c:v>
              </c:pt>
              <c:pt idx="3">
                <c:v>16</c:v>
              </c:pt>
              <c:pt idx="4">
                <c:v>16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841C-4889-8F6D-6047D8A5D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671339039"/>
        <c:axId val="663150927"/>
      </c:barChart>
      <c:catAx>
        <c:axId val="671339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63150927"/>
        <c:crosses val="autoZero"/>
        <c:auto val="1"/>
        <c:lblAlgn val="ctr"/>
        <c:lblOffset val="100"/>
        <c:noMultiLvlLbl val="0"/>
      </c:catAx>
      <c:valAx>
        <c:axId val="66315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shade val="50000"/>
                  <a:alpha val="16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713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[solucion_excel.xlsx]calculos!average_invoice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VE"/>
              <a:t>top 5 pre-invoice</a:t>
            </a:r>
            <a:r>
              <a:rPr lang="es-VE" baseline="0"/>
              <a:t> discount: india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71000">
                <a:schemeClr val="accent1">
                  <a:lumMod val="75000"/>
                </a:schemeClr>
              </a:gs>
              <a:gs pos="0">
                <a:schemeClr val="accent1">
                  <a:lumMod val="75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721821112781798E-17"/>
              <c:y val="0.30858806404657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14000">
                <a:srgbClr val="B686DA"/>
              </a:gs>
              <a:gs pos="10000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87878787878788E-3"/>
              <c:y val="0.33755481438182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71000">
                <a:srgbClr val="B686DA"/>
              </a:gs>
              <a:gs pos="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71000">
                <a:srgbClr val="B686DA"/>
              </a:gs>
              <a:gs pos="0">
                <a:srgbClr val="7030A0"/>
              </a:gs>
            </a:gsLst>
            <a:path path="circle">
              <a:fillToRect r="100000" b="10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calculos!$C$68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1000">
                  <a:srgbClr val="B686DA"/>
                </a:gs>
                <a:gs pos="0">
                  <a:srgbClr val="7030A0"/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calculos!$B$69:$B$73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</c:v>
                </c:pt>
              </c:strCache>
            </c:strRef>
          </c:cat>
          <c:val>
            <c:numRef>
              <c:f>calculos!$C$69:$C$73</c:f>
              <c:numCache>
                <c:formatCode>0%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2-4D42-B7FE-C60556AD5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4"/>
        <c:overlap val="-24"/>
        <c:axId val="671339039"/>
        <c:axId val="663150927"/>
      </c:barChart>
      <c:catAx>
        <c:axId val="67133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63150927"/>
        <c:crosses val="autoZero"/>
        <c:auto val="1"/>
        <c:lblAlgn val="ctr"/>
        <c:lblOffset val="100"/>
        <c:noMultiLvlLbl val="0"/>
      </c:catAx>
      <c:valAx>
        <c:axId val="663150927"/>
        <c:scaling>
          <c:orientation val="minMax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6713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[solucion_excel.xlsx]calculos!TablaDinámica10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D79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D79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D79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D79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D79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1116243264108E-2"/>
              <c:y val="-7.2588338222428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1054657428791381E-2"/>
              <c:y val="-8.3045854562297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1932194965236793E-2"/>
              <c:y val="-7.781709639236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0346359707346051E-2"/>
              <c:y val="-8.8274612732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1888369611997114"/>
              <c:y val="3.1986825176264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B686DA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4218569099186043E-2"/>
              <c:y val="-0.171934743451186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72209391839873E-2"/>
          <c:y val="6.7973856209150321E-2"/>
          <c:w val="0.93225558121632024"/>
          <c:h val="0.58017477227111314"/>
        </c:manualLayout>
      </c:layout>
      <c:lineChart>
        <c:grouping val="standard"/>
        <c:varyColors val="0"/>
        <c:ser>
          <c:idx val="0"/>
          <c:order val="0"/>
          <c:tx>
            <c:strRef>
              <c:f>calculos!$D$80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686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B-4920-AE61-F10A68F8AF6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0B-4920-AE61-F10A68F8AF6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B-4920-AE61-F10A68F8AF6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10B-4920-AE61-F10A68F8AF6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10B-4920-AE61-F10A68F8AF6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B-4920-AE61-F10A68F8AF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0B-4920-AE61-F10A68F8AF6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0B-4920-AE61-F10A68F8AF6D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10B-4920-AE61-F10A68F8AF6D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0B-4920-AE61-F10A68F8AF6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686D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10B-4920-AE61-F10A68F8AF6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B-4920-AE61-F10A68F8A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B-4920-AE61-F10A68F8A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0B-4920-AE61-F10A68F8AF6D}"/>
                </c:ext>
              </c:extLst>
            </c:dLbl>
            <c:dLbl>
              <c:idx val="9"/>
              <c:layout>
                <c:manualLayout>
                  <c:x val="-5.1054657428791381E-2"/>
                  <c:y val="-8.304585456229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0B-4920-AE61-F10A68F8A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B-4920-AE61-F10A68F8AF6D}"/>
                </c:ext>
              </c:extLst>
            </c:dLbl>
            <c:dLbl>
              <c:idx val="11"/>
              <c:layout>
                <c:manualLayout>
                  <c:x val="-6.6451116243264108E-2"/>
                  <c:y val="-7.2588338222428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0B-4920-AE61-F10A68F8A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B-4920-AE61-F10A68F8AF6D}"/>
                </c:ext>
              </c:extLst>
            </c:dLbl>
            <c:dLbl>
              <c:idx val="13"/>
              <c:layout>
                <c:manualLayout>
                  <c:x val="-8.1932194965236793E-2"/>
                  <c:y val="-7.781709639236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62-44A3-A9EF-81CC51407B8C}"/>
                </c:ext>
              </c:extLst>
            </c:dLbl>
            <c:dLbl>
              <c:idx val="15"/>
              <c:layout>
                <c:manualLayout>
                  <c:x val="-2.0346359707346051E-2"/>
                  <c:y val="-8.8274612732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2-44A3-A9EF-81CC51407B8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0B-4920-AE61-F10A68F8AF6D}"/>
                </c:ext>
              </c:extLst>
            </c:dLbl>
            <c:dLbl>
              <c:idx val="17"/>
              <c:layout>
                <c:manualLayout>
                  <c:x val="-0.11888369611997114"/>
                  <c:y val="3.1986825176264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2-44A3-A9EF-81CC51407B8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0B-4920-AE61-F10A68F8AF6D}"/>
                </c:ext>
              </c:extLst>
            </c:dLbl>
            <c:dLbl>
              <c:idx val="19"/>
              <c:layout>
                <c:manualLayout>
                  <c:x val="-5.4218569099186043E-2"/>
                  <c:y val="-0.17193474345118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62-44A3-A9EF-81CC51407B8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0B-4920-AE61-F10A68F8AF6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0B-4920-AE61-F10A68F8A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calculos!$B$81:$C$107</c:f>
              <c:multiLvlStrCache>
                <c:ptCount val="24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  <c:pt idx="16">
                    <c:v>January</c:v>
                  </c:pt>
                  <c:pt idx="17">
                    <c:v>February</c:v>
                  </c:pt>
                  <c:pt idx="18">
                    <c:v>March</c:v>
                  </c:pt>
                  <c:pt idx="19">
                    <c:v>April</c:v>
                  </c:pt>
                  <c:pt idx="20">
                    <c:v>May</c:v>
                  </c:pt>
                  <c:pt idx="21">
                    <c:v>June</c:v>
                  </c:pt>
                  <c:pt idx="22">
                    <c:v>July</c:v>
                  </c:pt>
                  <c:pt idx="23">
                    <c:v>August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calculos!$D$81:$D$107</c:f>
              <c:numCache>
                <c:formatCode>0.0,</c:formatCode>
                <c:ptCount val="24"/>
                <c:pt idx="0">
                  <c:v>84838.22</c:v>
                </c:pt>
                <c:pt idx="1">
                  <c:v>96245.71</c:v>
                </c:pt>
                <c:pt idx="2">
                  <c:v>142502.59</c:v>
                </c:pt>
                <c:pt idx="3">
                  <c:v>90913.11</c:v>
                </c:pt>
                <c:pt idx="4">
                  <c:v>89269.11</c:v>
                </c:pt>
                <c:pt idx="5">
                  <c:v>75314.39</c:v>
                </c:pt>
                <c:pt idx="6">
                  <c:v>7131.1</c:v>
                </c:pt>
                <c:pt idx="7">
                  <c:v>7386.72</c:v>
                </c:pt>
                <c:pt idx="8">
                  <c:v>14705.61</c:v>
                </c:pt>
                <c:pt idx="9">
                  <c:v>31641.360000000001</c:v>
                </c:pt>
                <c:pt idx="10">
                  <c:v>47968.03</c:v>
                </c:pt>
                <c:pt idx="11">
                  <c:v>52137.8</c:v>
                </c:pt>
                <c:pt idx="12">
                  <c:v>178704.25</c:v>
                </c:pt>
                <c:pt idx="13">
                  <c:v>193643.45</c:v>
                </c:pt>
                <c:pt idx="14">
                  <c:v>296628.21999999997</c:v>
                </c:pt>
                <c:pt idx="15">
                  <c:v>186550.83</c:v>
                </c:pt>
                <c:pt idx="16">
                  <c:v>179338.57</c:v>
                </c:pt>
                <c:pt idx="17">
                  <c:v>146804.76999999999</c:v>
                </c:pt>
                <c:pt idx="18">
                  <c:v>176115.48</c:v>
                </c:pt>
                <c:pt idx="19">
                  <c:v>105220.31</c:v>
                </c:pt>
                <c:pt idx="20">
                  <c:v>176205.51</c:v>
                </c:pt>
                <c:pt idx="21">
                  <c:v>142115.76</c:v>
                </c:pt>
                <c:pt idx="22">
                  <c:v>174539.38</c:v>
                </c:pt>
                <c:pt idx="23">
                  <c:v>104358.38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B-4920-AE61-F10A68F8AF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03791"/>
        <c:axId val="167704623"/>
      </c:lineChart>
      <c:catAx>
        <c:axId val="167703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67704623"/>
        <c:crosses val="autoZero"/>
        <c:auto val="1"/>
        <c:lblAlgn val="ctr"/>
        <c:lblOffset val="100"/>
        <c:noMultiLvlLbl val="0"/>
      </c:catAx>
      <c:valAx>
        <c:axId val="167704623"/>
        <c:scaling>
          <c:orientation val="minMax"/>
        </c:scaling>
        <c:delete val="1"/>
        <c:axPos val="l"/>
        <c:numFmt formatCode="0.0," sourceLinked="1"/>
        <c:majorTickMark val="out"/>
        <c:minorTickMark val="none"/>
        <c:tickLblPos val="nextTo"/>
        <c:crossAx val="16770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[solucion_excel.xlsx]calculos!TablaDinámica13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sold_quantity per quarter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dLbl>
      </c:pivotFmt>
      <c:pivotFmt>
        <c:idx val="16"/>
        <c:spPr>
          <a:solidFill>
            <a:srgbClr val="B686DA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calculos!$C$118</c:f>
              <c:strCache>
                <c:ptCount val="1"/>
                <c:pt idx="0">
                  <c:v>sold_quantity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0-4C31-A3FA-33A5B5A3849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0-4C31-A3FA-33A5B5A38497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40-4C31-A3FA-33A5B5A38497}"/>
              </c:ext>
            </c:extLst>
          </c:dPt>
          <c:dPt>
            <c:idx val="3"/>
            <c:bubble3D val="0"/>
            <c:spPr>
              <a:solidFill>
                <a:srgbClr val="B68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0-4C31-A3FA-33A5B5A38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calculos!$B$119:$B$123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calculos!$C$119:$C$123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2075087</c:v>
                </c:pt>
                <c:pt idx="3">
                  <c:v>5042541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40-4C31-A3FA-33A5B5A38497}"/>
            </c:ext>
          </c:extLst>
        </c:ser>
        <c:ser>
          <c:idx val="1"/>
          <c:order val="1"/>
          <c:tx>
            <c:strRef>
              <c:f>calculos!$D$118</c:f>
              <c:strCache>
                <c:ptCount val="1"/>
                <c:pt idx="0">
                  <c:v>% sold_quantity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40-4C31-A3FA-33A5B5A38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40-4C31-A3FA-33A5B5A38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40-4C31-A3FA-33A5B5A384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40-4C31-A3FA-33A5B5A38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calculos!$B$119:$B$123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calculos!$D$119:$D$123</c:f>
              <c:numCache>
                <c:formatCode>0.00%</c:formatCode>
                <c:ptCount val="4"/>
                <c:pt idx="0">
                  <c:v>0.33724817958638298</c:v>
                </c:pt>
                <c:pt idx="1">
                  <c:v>0.32011156464563018</c:v>
                </c:pt>
                <c:pt idx="2">
                  <c:v>9.9894001262896076E-2</c:v>
                </c:pt>
                <c:pt idx="3">
                  <c:v>0.24274625450509074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40-4C31-A3FA-33A5B5A384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[solucion_excel.xlsx]calculos!TablaDinámica8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VE">
                <a:solidFill>
                  <a:schemeClr val="bg1"/>
                </a:solidFill>
              </a:rPr>
              <a:t>Gross sales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B686DA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9.7222222222222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A83E5C2-DECB-4DC8-B5C5-0E3B261ED86A}" type="PERCENTAGE">
                  <a:rPr lang="en-US" baseline="0"/>
                  <a:pPr>
                    <a:defRPr sz="1800" b="1">
                      <a:solidFill>
                        <a:schemeClr val="bg1"/>
                      </a:solidFill>
                    </a:defRPr>
                  </a:pPr>
                  <a:t>[PORCENTAJE]</a:t>
                </a:fld>
                <a:endParaRPr lang="es-V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807E-2"/>
              <c:y val="-6.94444444444444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AE08435-34DE-40BF-85A1-A6BACF791419}" type="PERCENTAGE">
                  <a:rPr lang="en-US" baseline="0"/>
                  <a:pPr>
                    <a:defRPr sz="1800" b="1">
                      <a:solidFill>
                        <a:schemeClr val="bg1"/>
                      </a:solidFill>
                    </a:defRPr>
                  </a:pPr>
                  <a:t>[PORCENTAJE]</a:t>
                </a:fld>
                <a:endParaRPr lang="es-V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rgbClr val="B686D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22222222222272E-2"/>
              <c:y val="-8.333333333333334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A557927-A352-4050-AD32-23E9294733C2}" type="PERCENTAGE">
                  <a:rPr lang="en-US" baseline="0"/>
                  <a:pPr>
                    <a:defRPr sz="1800" b="1">
                      <a:solidFill>
                        <a:schemeClr val="bg1"/>
                      </a:solidFill>
                    </a:defRPr>
                  </a:pPr>
                  <a:t>[PORCENTAJE]</a:t>
                </a:fld>
                <a:endParaRPr lang="es-V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1"/>
          <c:order val="0"/>
          <c:tx>
            <c:strRef>
              <c:f>calculos!$C$130</c:f>
              <c:strCache>
                <c:ptCount val="1"/>
                <c:pt idx="0">
                  <c:v> gross_sale_mln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4B-403E-B339-11871FE25E11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4B-403E-B339-11871FE25E11}"/>
              </c:ext>
            </c:extLst>
          </c:dPt>
          <c:dPt>
            <c:idx val="2"/>
            <c:bubble3D val="0"/>
            <c:spPr>
              <a:solidFill>
                <a:srgbClr val="B68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4B-403E-B339-11871FE25E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calculos!$B$131:$B$134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calculos!$C$131:$C$134</c:f>
              <c:numCache>
                <c:formatCode>General</c:formatCode>
                <c:ptCount val="3"/>
                <c:pt idx="0">
                  <c:v>4429026411873</c:v>
                </c:pt>
                <c:pt idx="1">
                  <c:v>935323555666</c:v>
                </c:pt>
                <c:pt idx="2">
                  <c:v>681139117580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8E-4029-8C9E-4A03320A4B97}"/>
            </c:ext>
          </c:extLst>
        </c:ser>
        <c:ser>
          <c:idx val="0"/>
          <c:order val="1"/>
          <c:tx>
            <c:strRef>
              <c:f>calculos!$D$130</c:f>
              <c:strCache>
                <c:ptCount val="1"/>
                <c:pt idx="0">
                  <c:v>Suma de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D8E-4029-8C9E-4A03320A4B97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8E-4029-8C9E-4A03320A4B97}"/>
              </c:ext>
            </c:extLst>
          </c:dPt>
          <c:dPt>
            <c:idx val="2"/>
            <c:bubble3D val="0"/>
            <c:spPr>
              <a:solidFill>
                <a:srgbClr val="B68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8E-4029-8C9E-4A03320A4B97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9.722222222222214E-2"/>
                </c:manualLayout>
              </c:layout>
              <c:tx>
                <c:rich>
                  <a:bodyPr/>
                  <a:lstStyle/>
                  <a:p>
                    <a:fld id="{0A83E5C2-DECB-4DC8-B5C5-0E3B261ED86A}" type="PERCENTAGE">
                      <a:rPr lang="en-US" baseline="0"/>
                      <a:pPr/>
                      <a:t>[PORCENTAJE]</a:t>
                    </a:fld>
                    <a:endParaRPr lang="es-VE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8D8E-4029-8C9E-4A03320A4B97}"/>
                </c:ext>
              </c:extLst>
            </c:dLbl>
            <c:dLbl>
              <c:idx val="1"/>
              <c:layout>
                <c:manualLayout>
                  <c:x val="-7.7777777777777807E-2"/>
                  <c:y val="-6.9444444444444448E-2"/>
                </c:manualLayout>
              </c:layout>
              <c:tx>
                <c:rich>
                  <a:bodyPr/>
                  <a:lstStyle/>
                  <a:p>
                    <a:fld id="{0AE08435-34DE-40BF-85A1-A6BACF791419}" type="PERCENTAGE">
                      <a:rPr lang="en-US" baseline="0"/>
                      <a:pPr/>
                      <a:t>[PORCENTAJE]</a:t>
                    </a:fld>
                    <a:endParaRPr lang="es-VE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8D8E-4029-8C9E-4A03320A4B97}"/>
                </c:ext>
              </c:extLst>
            </c:dLbl>
            <c:dLbl>
              <c:idx val="2"/>
              <c:layout>
                <c:manualLayout>
                  <c:x val="-2.2222222222222272E-2"/>
                  <c:y val="-8.3333333333333343E-2"/>
                </c:manualLayout>
              </c:layout>
              <c:tx>
                <c:rich>
                  <a:bodyPr/>
                  <a:lstStyle/>
                  <a:p>
                    <a:fld id="{5A557927-A352-4050-AD32-23E9294733C2}" type="PERCENTAGE">
                      <a:rPr lang="en-US" baseline="0"/>
                      <a:pPr/>
                      <a:t>[PORCENTAJE]</a:t>
                    </a:fld>
                    <a:endParaRPr lang="es-VE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8D8E-4029-8C9E-4A03320A4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calculos!$B$131:$B$134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calculos!$D$131:$D$134</c:f>
              <c:numCache>
                <c:formatCode>General</c:formatCode>
                <c:ptCount val="3"/>
                <c:pt idx="0">
                  <c:v>73.260000000000005</c:v>
                </c:pt>
                <c:pt idx="1">
                  <c:v>15.47</c:v>
                </c:pt>
                <c:pt idx="2">
                  <c:v>11.27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8E-4029-8C9E-4A03320A4B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hyperlink" Target="#'insights 3'!A1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hyperlink" Target="#'insights 2'!A1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hyperlink" Target="#'insights 1'!A1"/><Relationship Id="rId5" Type="http://schemas.openxmlformats.org/officeDocument/2006/relationships/image" Target="../media/image5.emf"/><Relationship Id="rId10" Type="http://schemas.openxmlformats.org/officeDocument/2006/relationships/hyperlink" Target="#'geograficamente (3)'!A1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insights 3'!A1"/><Relationship Id="rId5" Type="http://schemas.openxmlformats.org/officeDocument/2006/relationships/hyperlink" Target="#'insights 2'!A1"/><Relationship Id="rId4" Type="http://schemas.openxmlformats.org/officeDocument/2006/relationships/hyperlink" Target="#geograficament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svg"/><Relationship Id="rId13" Type="http://schemas.openxmlformats.org/officeDocument/2006/relationships/chart" Target="../charts/chart4.xml"/><Relationship Id="rId3" Type="http://schemas.openxmlformats.org/officeDocument/2006/relationships/hyperlink" Target="#'insights 1'!A1"/><Relationship Id="rId7" Type="http://schemas.openxmlformats.org/officeDocument/2006/relationships/image" Target="../media/image14.png"/><Relationship Id="rId12" Type="http://schemas.openxmlformats.org/officeDocument/2006/relationships/hyperlink" Target="https://svgsilh.com/image/156879.html" TargetMode="External"/><Relationship Id="rId2" Type="http://schemas.openxmlformats.org/officeDocument/2006/relationships/hyperlink" Target="#geograficamente!A1"/><Relationship Id="rId1" Type="http://schemas.openxmlformats.org/officeDocument/2006/relationships/hyperlink" Target="#'geograficamente (3)'!A1"/><Relationship Id="rId6" Type="http://schemas.openxmlformats.org/officeDocument/2006/relationships/image" Target="../media/image13.svg"/><Relationship Id="rId11" Type="http://schemas.openxmlformats.org/officeDocument/2006/relationships/image" Target="../media/image17.svg"/><Relationship Id="rId5" Type="http://schemas.openxmlformats.org/officeDocument/2006/relationships/image" Target="../media/image12.png"/><Relationship Id="rId10" Type="http://schemas.openxmlformats.org/officeDocument/2006/relationships/image" Target="../media/image16.png"/><Relationship Id="rId4" Type="http://schemas.openxmlformats.org/officeDocument/2006/relationships/hyperlink" Target="#'insights 3'!A1"/><Relationship Id="rId9" Type="http://schemas.openxmlformats.org/officeDocument/2006/relationships/hyperlink" Target="https://svgsilh.com/image/2814846.html" TargetMode="External"/><Relationship Id="rId1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insights 1'!A1"/><Relationship Id="rId7" Type="http://schemas.openxmlformats.org/officeDocument/2006/relationships/image" Target="../media/image18.emf"/><Relationship Id="rId2" Type="http://schemas.openxmlformats.org/officeDocument/2006/relationships/hyperlink" Target="#geograficamente!A1"/><Relationship Id="rId1" Type="http://schemas.openxmlformats.org/officeDocument/2006/relationships/hyperlink" Target="#'geograficamente (3)'!A1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hyperlink" Target="#'insights 2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85725</xdr:colOff>
      <xdr:row>2</xdr:row>
      <xdr:rowOff>95250</xdr:rowOff>
    </xdr:from>
    <xdr:to>
      <xdr:col>42</xdr:col>
      <xdr:colOff>142874</xdr:colOff>
      <xdr:row>25</xdr:row>
      <xdr:rowOff>156412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F9FBCD7-8A13-4731-A7EC-A471895F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476250"/>
          <a:ext cx="4019549" cy="4442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200026</xdr:colOff>
          <xdr:row>3</xdr:row>
          <xdr:rowOff>190499</xdr:rowOff>
        </xdr:from>
        <xdr:to>
          <xdr:col>23</xdr:col>
          <xdr:colOff>123826</xdr:colOff>
          <xdr:row>25</xdr:row>
          <xdr:rowOff>164376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265E5B4B-E499-40E8-B13E-E2F4BDF1ACB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os!$B$2:$C$13" spid="_x0000_s21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38276" y="761999"/>
              <a:ext cx="4381500" cy="416487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1</xdr:colOff>
      <xdr:row>4</xdr:row>
      <xdr:rowOff>28575</xdr:rowOff>
    </xdr:from>
    <xdr:to>
      <xdr:col>23</xdr:col>
      <xdr:colOff>95251</xdr:colOff>
      <xdr:row>7</xdr:row>
      <xdr:rowOff>123825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3216C3E-2031-4980-9635-33B8ABC2E342}"/>
            </a:ext>
          </a:extLst>
        </xdr:cNvPr>
        <xdr:cNvSpPr txBox="1"/>
      </xdr:nvSpPr>
      <xdr:spPr>
        <a:xfrm>
          <a:off x="5448301" y="790575"/>
          <a:ext cx="342900" cy="666750"/>
        </a:xfrm>
        <a:prstGeom prst="rect">
          <a:avLst/>
        </a:prstGeom>
        <a:solidFill>
          <a:srgbClr val="A86ED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VE" sz="1100"/>
        </a:p>
      </xdr:txBody>
    </xdr:sp>
    <xdr:clientData/>
  </xdr:twoCellAnchor>
  <xdr:twoCellAnchor>
    <xdr:from>
      <xdr:col>10</xdr:col>
      <xdr:colOff>123825</xdr:colOff>
      <xdr:row>9</xdr:row>
      <xdr:rowOff>98423</xdr:rowOff>
    </xdr:from>
    <xdr:to>
      <xdr:col>12</xdr:col>
      <xdr:colOff>209550</xdr:colOff>
      <xdr:row>11</xdr:row>
      <xdr:rowOff>47625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2B3658B-03B7-40EC-A430-D9B10A876C99}"/>
            </a:ext>
          </a:extLst>
        </xdr:cNvPr>
        <xdr:cNvSpPr txBox="1"/>
      </xdr:nvSpPr>
      <xdr:spPr>
        <a:xfrm>
          <a:off x="2600325" y="1812923"/>
          <a:ext cx="581025" cy="330202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VE" sz="1100"/>
        </a:p>
      </xdr:txBody>
    </xdr:sp>
    <xdr:clientData/>
  </xdr:twoCellAnchor>
  <xdr:twoCellAnchor>
    <xdr:from>
      <xdr:col>36</xdr:col>
      <xdr:colOff>180975</xdr:colOff>
      <xdr:row>20</xdr:row>
      <xdr:rowOff>152400</xdr:rowOff>
    </xdr:from>
    <xdr:to>
      <xdr:col>37</xdr:col>
      <xdr:colOff>41325</xdr:colOff>
      <xdr:row>21</xdr:row>
      <xdr:rowOff>69900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99F01119-3C3F-4780-94BF-4B4B19C859A3}"/>
            </a:ext>
          </a:extLst>
        </xdr:cNvPr>
        <xdr:cNvSpPr/>
      </xdr:nvSpPr>
      <xdr:spPr>
        <a:xfrm>
          <a:off x="9096375" y="3962400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39</xdr:col>
      <xdr:colOff>238125</xdr:colOff>
      <xdr:row>23</xdr:row>
      <xdr:rowOff>161925</xdr:rowOff>
    </xdr:from>
    <xdr:to>
      <xdr:col>40</xdr:col>
      <xdr:colOff>98475</xdr:colOff>
      <xdr:row>24</xdr:row>
      <xdr:rowOff>79425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57DDB77C-6C37-476B-925D-0A8733282433}"/>
            </a:ext>
          </a:extLst>
        </xdr:cNvPr>
        <xdr:cNvSpPr/>
      </xdr:nvSpPr>
      <xdr:spPr>
        <a:xfrm>
          <a:off x="9896475" y="4543425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34</xdr:col>
      <xdr:colOff>219075</xdr:colOff>
      <xdr:row>16</xdr:row>
      <xdr:rowOff>57150</xdr:rowOff>
    </xdr:from>
    <xdr:to>
      <xdr:col>35</xdr:col>
      <xdr:colOff>79425</xdr:colOff>
      <xdr:row>16</xdr:row>
      <xdr:rowOff>165150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44E9E0B6-83E7-4718-96D9-4DC53F9583B3}"/>
            </a:ext>
          </a:extLst>
        </xdr:cNvPr>
        <xdr:cNvSpPr/>
      </xdr:nvSpPr>
      <xdr:spPr>
        <a:xfrm>
          <a:off x="8639175" y="3105150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35</xdr:col>
      <xdr:colOff>152400</xdr:colOff>
      <xdr:row>14</xdr:row>
      <xdr:rowOff>66675</xdr:rowOff>
    </xdr:from>
    <xdr:to>
      <xdr:col>36</xdr:col>
      <xdr:colOff>12750</xdr:colOff>
      <xdr:row>14</xdr:row>
      <xdr:rowOff>174675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B5CEDE13-E794-48C0-B24D-B557C098FBF4}"/>
            </a:ext>
          </a:extLst>
        </xdr:cNvPr>
        <xdr:cNvSpPr/>
      </xdr:nvSpPr>
      <xdr:spPr>
        <a:xfrm>
          <a:off x="8820150" y="2733675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30</xdr:col>
      <xdr:colOff>104775</xdr:colOff>
      <xdr:row>13</xdr:row>
      <xdr:rowOff>133350</xdr:rowOff>
    </xdr:from>
    <xdr:to>
      <xdr:col>30</xdr:col>
      <xdr:colOff>212775</xdr:colOff>
      <xdr:row>14</xdr:row>
      <xdr:rowOff>50850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4E27164-CC4A-47DB-AA85-3178489FE331}"/>
            </a:ext>
          </a:extLst>
        </xdr:cNvPr>
        <xdr:cNvSpPr/>
      </xdr:nvSpPr>
      <xdr:spPr>
        <a:xfrm>
          <a:off x="7534275" y="2609850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35</xdr:col>
      <xdr:colOff>161925</xdr:colOff>
      <xdr:row>10</xdr:row>
      <xdr:rowOff>133350</xdr:rowOff>
    </xdr:from>
    <xdr:to>
      <xdr:col>36</xdr:col>
      <xdr:colOff>22275</xdr:colOff>
      <xdr:row>11</xdr:row>
      <xdr:rowOff>50850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7335A369-356C-4C50-8DFE-C72819DB3FB4}"/>
            </a:ext>
          </a:extLst>
        </xdr:cNvPr>
        <xdr:cNvSpPr/>
      </xdr:nvSpPr>
      <xdr:spPr>
        <a:xfrm>
          <a:off x="8829675" y="2038350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36</xdr:col>
      <xdr:colOff>152400</xdr:colOff>
      <xdr:row>10</xdr:row>
      <xdr:rowOff>85726</xdr:rowOff>
    </xdr:from>
    <xdr:to>
      <xdr:col>37</xdr:col>
      <xdr:colOff>12750</xdr:colOff>
      <xdr:row>11</xdr:row>
      <xdr:rowOff>3226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F6D0AB46-C20D-4B4E-A2A5-2F7966386004}"/>
            </a:ext>
          </a:extLst>
        </xdr:cNvPr>
        <xdr:cNvSpPr/>
      </xdr:nvSpPr>
      <xdr:spPr>
        <a:xfrm>
          <a:off x="9067800" y="1990726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 editAs="oneCell">
    <xdr:from>
      <xdr:col>35</xdr:col>
      <xdr:colOff>133350</xdr:colOff>
      <xdr:row>21</xdr:row>
      <xdr:rowOff>85725</xdr:rowOff>
    </xdr:from>
    <xdr:to>
      <xdr:col>38</xdr:col>
      <xdr:colOff>228600</xdr:colOff>
      <xdr:row>22</xdr:row>
      <xdr:rowOff>95250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7095AAA-515D-4084-B184-FBFE0148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4086225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28575</xdr:colOff>
      <xdr:row>12</xdr:row>
      <xdr:rowOff>47625</xdr:rowOff>
    </xdr:from>
    <xdr:to>
      <xdr:col>33</xdr:col>
      <xdr:colOff>43996</xdr:colOff>
      <xdr:row>13</xdr:row>
      <xdr:rowOff>38100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05FB219-07D2-4BCB-BF7C-F42DA38B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2333625"/>
          <a:ext cx="758371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11</xdr:row>
      <xdr:rowOff>123825</xdr:rowOff>
    </xdr:from>
    <xdr:to>
      <xdr:col>34</xdr:col>
      <xdr:colOff>238125</xdr:colOff>
      <xdr:row>12</xdr:row>
      <xdr:rowOff>133350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1525E0E-81FA-4A92-B928-A4113952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2219325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9525</xdr:colOff>
      <xdr:row>16</xdr:row>
      <xdr:rowOff>28575</xdr:rowOff>
    </xdr:from>
    <xdr:to>
      <xdr:col>39</xdr:col>
      <xdr:colOff>104775</xdr:colOff>
      <xdr:row>17</xdr:row>
      <xdr:rowOff>38100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3273F28-5164-41EC-BBC3-672548BCB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3076575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28575</xdr:colOff>
      <xdr:row>24</xdr:row>
      <xdr:rowOff>85725</xdr:rowOff>
    </xdr:from>
    <xdr:to>
      <xdr:col>44</xdr:col>
      <xdr:colOff>123825</xdr:colOff>
      <xdr:row>25</xdr:row>
      <xdr:rowOff>95250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92769FB5-1190-4554-B4B3-5BD408A14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57725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123825</xdr:colOff>
      <xdr:row>14</xdr:row>
      <xdr:rowOff>47625</xdr:rowOff>
    </xdr:from>
    <xdr:to>
      <xdr:col>39</xdr:col>
      <xdr:colOff>219075</xdr:colOff>
      <xdr:row>15</xdr:row>
      <xdr:rowOff>57150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A8411F-562C-4EA7-A555-695339E2A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714625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161925</xdr:colOff>
      <xdr:row>10</xdr:row>
      <xdr:rowOff>76200</xdr:rowOff>
    </xdr:from>
    <xdr:to>
      <xdr:col>41</xdr:col>
      <xdr:colOff>9525</xdr:colOff>
      <xdr:row>11</xdr:row>
      <xdr:rowOff>85725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5358566-A068-4270-ADB2-6D3859E69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981200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219075</xdr:colOff>
      <xdr:row>0</xdr:row>
      <xdr:rowOff>0</xdr:rowOff>
    </xdr:from>
    <xdr:ext cx="5657850" cy="561975"/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D0C75430-DAFB-4A96-B498-9A843DA043F9}"/>
            </a:ext>
          </a:extLst>
        </xdr:cNvPr>
        <xdr:cNvSpPr/>
      </xdr:nvSpPr>
      <xdr:spPr>
        <a:xfrm>
          <a:off x="2447925" y="0"/>
          <a:ext cx="5657850" cy="5619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Consumer goods ad-hoc insights</a:t>
          </a:r>
        </a:p>
      </xdr:txBody>
    </xdr:sp>
    <xdr:clientData/>
  </xdr:oneCellAnchor>
  <xdr:oneCellAnchor>
    <xdr:from>
      <xdr:col>0</xdr:col>
      <xdr:colOff>152400</xdr:colOff>
      <xdr:row>0</xdr:row>
      <xdr:rowOff>133350</xdr:rowOff>
    </xdr:from>
    <xdr:ext cx="2390775" cy="342900"/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B65E2804-025D-4ECE-A4AC-F29AF8E31983}"/>
            </a:ext>
          </a:extLst>
        </xdr:cNvPr>
        <xdr:cNvSpPr/>
      </xdr:nvSpPr>
      <xdr:spPr>
        <a:xfrm>
          <a:off x="152400" y="133350"/>
          <a:ext cx="2390775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Codebasics</a:t>
          </a:r>
          <a:r>
            <a:rPr lang="es-ES" sz="1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SQL challenge </a:t>
          </a:r>
          <a:endParaRPr lang="es-ES" sz="1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38</xdr:col>
      <xdr:colOff>38101</xdr:colOff>
      <xdr:row>0</xdr:row>
      <xdr:rowOff>147637</xdr:rowOff>
    </xdr:from>
    <xdr:to>
      <xdr:col>41</xdr:col>
      <xdr:colOff>171451</xdr:colOff>
      <xdr:row>2</xdr:row>
      <xdr:rowOff>109537</xdr:rowOff>
    </xdr:to>
    <xdr:sp macro="" textlink="">
      <xdr:nvSpPr>
        <xdr:cNvPr id="41" name="Rectángulo: esquinas redondead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3D5580-CE24-4FE0-B62E-7BC08C099011}"/>
            </a:ext>
          </a:extLst>
        </xdr:cNvPr>
        <xdr:cNvSpPr/>
      </xdr:nvSpPr>
      <xdr:spPr>
        <a:xfrm>
          <a:off x="944880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42</xdr:col>
      <xdr:colOff>142876</xdr:colOff>
      <xdr:row>0</xdr:row>
      <xdr:rowOff>147637</xdr:rowOff>
    </xdr:from>
    <xdr:to>
      <xdr:col>46</xdr:col>
      <xdr:colOff>28576</xdr:colOff>
      <xdr:row>2</xdr:row>
      <xdr:rowOff>109537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36AABC96-81DD-4C0F-9DD1-F6F9748283B6}"/>
            </a:ext>
          </a:extLst>
        </xdr:cNvPr>
        <xdr:cNvSpPr/>
      </xdr:nvSpPr>
      <xdr:spPr>
        <a:xfrm>
          <a:off x="1054417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46</xdr:col>
      <xdr:colOff>247651</xdr:colOff>
      <xdr:row>0</xdr:row>
      <xdr:rowOff>147637</xdr:rowOff>
    </xdr:from>
    <xdr:to>
      <xdr:col>48</xdr:col>
      <xdr:colOff>47626</xdr:colOff>
      <xdr:row>2</xdr:row>
      <xdr:rowOff>109537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3D9AB13E-A6BA-4381-ABB3-1ED45041AA29}"/>
            </a:ext>
          </a:extLst>
        </xdr:cNvPr>
        <xdr:cNvSpPr/>
      </xdr:nvSpPr>
      <xdr:spPr>
        <a:xfrm>
          <a:off x="1163955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180976</xdr:colOff>
      <xdr:row>0</xdr:row>
      <xdr:rowOff>147637</xdr:rowOff>
    </xdr:from>
    <xdr:to>
      <xdr:col>37</xdr:col>
      <xdr:colOff>66676</xdr:colOff>
      <xdr:row>2</xdr:row>
      <xdr:rowOff>109537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83A09BB0-11C6-4DE6-A632-48C9BA3A2488}"/>
            </a:ext>
          </a:extLst>
        </xdr:cNvPr>
        <xdr:cNvSpPr/>
      </xdr:nvSpPr>
      <xdr:spPr>
        <a:xfrm>
          <a:off x="835342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161925</xdr:colOff>
      <xdr:row>0</xdr:row>
      <xdr:rowOff>171450</xdr:rowOff>
    </xdr:from>
    <xdr:to>
      <xdr:col>37</xdr:col>
      <xdr:colOff>66675</xdr:colOff>
      <xdr:row>2</xdr:row>
      <xdr:rowOff>38100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BDE1F091-A026-4BF3-A11D-BFA75BD7C992}"/>
            </a:ext>
          </a:extLst>
        </xdr:cNvPr>
        <xdr:cNvSpPr txBox="1"/>
      </xdr:nvSpPr>
      <xdr:spPr>
        <a:xfrm>
          <a:off x="83343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geographic</a:t>
          </a:r>
        </a:p>
      </xdr:txBody>
    </xdr:sp>
    <xdr:clientData/>
  </xdr:twoCellAnchor>
  <xdr:twoCellAnchor>
    <xdr:from>
      <xdr:col>38</xdr:col>
      <xdr:colOff>22225</xdr:colOff>
      <xdr:row>0</xdr:row>
      <xdr:rowOff>171450</xdr:rowOff>
    </xdr:from>
    <xdr:to>
      <xdr:col>41</xdr:col>
      <xdr:colOff>174625</xdr:colOff>
      <xdr:row>2</xdr:row>
      <xdr:rowOff>38100</xdr:rowOff>
    </xdr:to>
    <xdr:sp macro="" textlink="">
      <xdr:nvSpPr>
        <xdr:cNvPr id="46" name="CuadroTexto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550761A-14A4-4910-9C11-5C8163BD0173}"/>
            </a:ext>
          </a:extLst>
        </xdr:cNvPr>
        <xdr:cNvSpPr txBox="1"/>
      </xdr:nvSpPr>
      <xdr:spPr>
        <a:xfrm>
          <a:off x="94329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1</a:t>
          </a:r>
        </a:p>
      </xdr:txBody>
    </xdr:sp>
    <xdr:clientData/>
  </xdr:twoCellAnchor>
  <xdr:twoCellAnchor>
    <xdr:from>
      <xdr:col>42</xdr:col>
      <xdr:colOff>130175</xdr:colOff>
      <xdr:row>0</xdr:row>
      <xdr:rowOff>171450</xdr:rowOff>
    </xdr:from>
    <xdr:to>
      <xdr:col>46</xdr:col>
      <xdr:colOff>34925</xdr:colOff>
      <xdr:row>2</xdr:row>
      <xdr:rowOff>38100</xdr:rowOff>
    </xdr:to>
    <xdr:sp macro="" textlink="">
      <xdr:nvSpPr>
        <xdr:cNvPr id="47" name="CuadroTexto 4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0B8DE3-2727-46DF-AA29-48F66333F19A}"/>
            </a:ext>
          </a:extLst>
        </xdr:cNvPr>
        <xdr:cNvSpPr txBox="1"/>
      </xdr:nvSpPr>
      <xdr:spPr>
        <a:xfrm>
          <a:off x="105314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2</a:t>
          </a:r>
        </a:p>
      </xdr:txBody>
    </xdr:sp>
    <xdr:clientData/>
  </xdr:twoCellAnchor>
  <xdr:twoCellAnchor>
    <xdr:from>
      <xdr:col>46</xdr:col>
      <xdr:colOff>238125</xdr:colOff>
      <xdr:row>0</xdr:row>
      <xdr:rowOff>171450</xdr:rowOff>
    </xdr:from>
    <xdr:to>
      <xdr:col>48</xdr:col>
      <xdr:colOff>57150</xdr:colOff>
      <xdr:row>2</xdr:row>
      <xdr:rowOff>38100</xdr:rowOff>
    </xdr:to>
    <xdr:sp macro="" textlink="">
      <xdr:nvSpPr>
        <xdr:cNvPr id="48" name="CuadroTexto 4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C7C5BBC-64E4-4856-9E0D-59FEDF1994D5}"/>
            </a:ext>
          </a:extLst>
        </xdr:cNvPr>
        <xdr:cNvSpPr txBox="1"/>
      </xdr:nvSpPr>
      <xdr:spPr>
        <a:xfrm>
          <a:off x="116300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</a:t>
          </a:r>
          <a:r>
            <a:rPr lang="es-VE" sz="1200" b="1" baseline="0">
              <a:solidFill>
                <a:schemeClr val="bg1"/>
              </a:solidFill>
            </a:rPr>
            <a:t> 3</a:t>
          </a:r>
          <a:endParaRPr lang="es-VE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219075</xdr:colOff>
      <xdr:row>12</xdr:row>
      <xdr:rowOff>123825</xdr:rowOff>
    </xdr:from>
    <xdr:to>
      <xdr:col>32</xdr:col>
      <xdr:colOff>79425</xdr:colOff>
      <xdr:row>13</xdr:row>
      <xdr:rowOff>41325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2DB06FC6-3A04-412F-A4A0-6C91EA63F9CF}"/>
            </a:ext>
          </a:extLst>
        </xdr:cNvPr>
        <xdr:cNvSpPr/>
      </xdr:nvSpPr>
      <xdr:spPr>
        <a:xfrm>
          <a:off x="7896225" y="2409825"/>
          <a:ext cx="108000" cy="1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 editAs="oneCell">
    <xdr:from>
      <xdr:col>35</xdr:col>
      <xdr:colOff>171450</xdr:colOff>
      <xdr:row>11</xdr:row>
      <xdr:rowOff>152400</xdr:rowOff>
    </xdr:from>
    <xdr:to>
      <xdr:col>40</xdr:col>
      <xdr:colOff>19050</xdr:colOff>
      <xdr:row>12</xdr:row>
      <xdr:rowOff>161925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A4093B03-2FFE-4893-8D3F-31A9A590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2247900"/>
          <a:ext cx="1085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219075</xdr:colOff>
      <xdr:row>0</xdr:row>
      <xdr:rowOff>0</xdr:rowOff>
    </xdr:from>
    <xdr:ext cx="5657850" cy="561975"/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4260CA56-72E4-493D-A5CD-3FB64D483582}"/>
            </a:ext>
          </a:extLst>
        </xdr:cNvPr>
        <xdr:cNvSpPr/>
      </xdr:nvSpPr>
      <xdr:spPr>
        <a:xfrm>
          <a:off x="2447925" y="0"/>
          <a:ext cx="5657850" cy="5619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Consumer goods ad-hoc insights</a:t>
          </a:r>
        </a:p>
      </xdr:txBody>
    </xdr:sp>
    <xdr:clientData/>
  </xdr:oneCellAnchor>
  <xdr:oneCellAnchor>
    <xdr:from>
      <xdr:col>0</xdr:col>
      <xdr:colOff>152400</xdr:colOff>
      <xdr:row>0</xdr:row>
      <xdr:rowOff>133350</xdr:rowOff>
    </xdr:from>
    <xdr:ext cx="2390775" cy="342900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FB39D6F7-5B60-41A5-9A86-E02B07CFC124}"/>
            </a:ext>
          </a:extLst>
        </xdr:cNvPr>
        <xdr:cNvSpPr/>
      </xdr:nvSpPr>
      <xdr:spPr>
        <a:xfrm>
          <a:off x="152400" y="133350"/>
          <a:ext cx="2390775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Codebasics</a:t>
          </a:r>
          <a:r>
            <a:rPr lang="es-ES" sz="1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SQL challenge </a:t>
          </a:r>
          <a:endParaRPr lang="es-ES" sz="1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38</xdr:col>
      <xdr:colOff>38101</xdr:colOff>
      <xdr:row>0</xdr:row>
      <xdr:rowOff>147637</xdr:rowOff>
    </xdr:from>
    <xdr:to>
      <xdr:col>41</xdr:col>
      <xdr:colOff>171451</xdr:colOff>
      <xdr:row>2</xdr:row>
      <xdr:rowOff>109537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973FA3FA-F752-4814-942F-48404D34E7D4}"/>
            </a:ext>
          </a:extLst>
        </xdr:cNvPr>
        <xdr:cNvSpPr/>
      </xdr:nvSpPr>
      <xdr:spPr>
        <a:xfrm>
          <a:off x="944880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42</xdr:col>
      <xdr:colOff>142876</xdr:colOff>
      <xdr:row>0</xdr:row>
      <xdr:rowOff>147637</xdr:rowOff>
    </xdr:from>
    <xdr:to>
      <xdr:col>46</xdr:col>
      <xdr:colOff>28576</xdr:colOff>
      <xdr:row>2</xdr:row>
      <xdr:rowOff>109537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CE1A3CA8-4E7F-4D47-A0FB-FE43A2665CF7}"/>
            </a:ext>
          </a:extLst>
        </xdr:cNvPr>
        <xdr:cNvSpPr/>
      </xdr:nvSpPr>
      <xdr:spPr>
        <a:xfrm>
          <a:off x="1054417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46</xdr:col>
      <xdr:colOff>247651</xdr:colOff>
      <xdr:row>0</xdr:row>
      <xdr:rowOff>147637</xdr:rowOff>
    </xdr:from>
    <xdr:to>
      <xdr:col>48</xdr:col>
      <xdr:colOff>47626</xdr:colOff>
      <xdr:row>2</xdr:row>
      <xdr:rowOff>109537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840A8996-D5D7-43C7-8A24-1E09819C4C1B}"/>
            </a:ext>
          </a:extLst>
        </xdr:cNvPr>
        <xdr:cNvSpPr/>
      </xdr:nvSpPr>
      <xdr:spPr>
        <a:xfrm>
          <a:off x="1163955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180976</xdr:colOff>
      <xdr:row>0</xdr:row>
      <xdr:rowOff>147637</xdr:rowOff>
    </xdr:from>
    <xdr:to>
      <xdr:col>37</xdr:col>
      <xdr:colOff>66676</xdr:colOff>
      <xdr:row>2</xdr:row>
      <xdr:rowOff>109537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F3590DD0-C12F-4401-BF83-5E0C1B1B310A}"/>
            </a:ext>
          </a:extLst>
        </xdr:cNvPr>
        <xdr:cNvSpPr/>
      </xdr:nvSpPr>
      <xdr:spPr>
        <a:xfrm>
          <a:off x="835342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152399</xdr:colOff>
      <xdr:row>7</xdr:row>
      <xdr:rowOff>28575</xdr:rowOff>
    </xdr:from>
    <xdr:to>
      <xdr:col>11</xdr:col>
      <xdr:colOff>228600</xdr:colOff>
      <xdr:row>19</xdr:row>
      <xdr:rowOff>161925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D90E50B-DBF4-4C86-8745-1AA442D8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</xdr:colOff>
      <xdr:row>20</xdr:row>
      <xdr:rowOff>123825</xdr:rowOff>
    </xdr:from>
    <xdr:ext cx="699081" cy="405432"/>
    <xdr:sp macro="" textlink="calculos!D20">
      <xdr:nvSpPr>
        <xdr:cNvPr id="29" name="CuadroTexto 28">
          <a:extLst>
            <a:ext uri="{FF2B5EF4-FFF2-40B4-BE49-F238E27FC236}">
              <a16:creationId xmlns:a16="http://schemas.microsoft.com/office/drawing/2014/main" id="{E76FBCB4-8460-4B71-BBF7-AC471C11300D}"/>
            </a:ext>
          </a:extLst>
        </xdr:cNvPr>
        <xdr:cNvSpPr txBox="1"/>
      </xdr:nvSpPr>
      <xdr:spPr>
        <a:xfrm>
          <a:off x="1295400" y="3933825"/>
          <a:ext cx="6990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27F87F-0EC9-4ADD-B3D0-F7E21FC9418D}" type="TxLink">
            <a:rPr lang="en-US" sz="20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/>
            <a:t>36%</a:t>
          </a:fld>
          <a:endParaRPr lang="es-VE" sz="2000"/>
        </a:p>
      </xdr:txBody>
    </xdr:sp>
    <xdr:clientData/>
  </xdr:oneCellAnchor>
  <xdr:twoCellAnchor>
    <xdr:from>
      <xdr:col>4</xdr:col>
      <xdr:colOff>200025</xdr:colOff>
      <xdr:row>20</xdr:row>
      <xdr:rowOff>19050</xdr:rowOff>
    </xdr:from>
    <xdr:to>
      <xdr:col>8</xdr:col>
      <xdr:colOff>0</xdr:colOff>
      <xdr:row>24</xdr:row>
      <xdr:rowOff>49050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05708BA4-7C74-4003-9AC6-4B61B93157E9}"/>
            </a:ext>
          </a:extLst>
        </xdr:cNvPr>
        <xdr:cNvSpPr/>
      </xdr:nvSpPr>
      <xdr:spPr>
        <a:xfrm>
          <a:off x="1190625" y="3829050"/>
          <a:ext cx="790575" cy="792000"/>
        </a:xfrm>
        <a:prstGeom prst="ellipse">
          <a:avLst/>
        </a:prstGeom>
        <a:noFill/>
        <a:ln w="57150">
          <a:solidFill>
            <a:srgbClr val="B686D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38100</xdr:colOff>
      <xdr:row>22</xdr:row>
      <xdr:rowOff>19050</xdr:rowOff>
    </xdr:from>
    <xdr:to>
      <xdr:col>9</xdr:col>
      <xdr:colOff>95250</xdr:colOff>
      <xdr:row>24</xdr:row>
      <xdr:rowOff>133350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E70CC9E9-7DA8-45A2-997E-840E6B0B6F59}"/>
            </a:ext>
          </a:extLst>
        </xdr:cNvPr>
        <xdr:cNvSpPr txBox="1"/>
      </xdr:nvSpPr>
      <xdr:spPr>
        <a:xfrm>
          <a:off x="781050" y="4210050"/>
          <a:ext cx="15430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100" b="1">
              <a:solidFill>
                <a:schemeClr val="bg1"/>
              </a:solidFill>
            </a:rPr>
            <a:t>Increase</a:t>
          </a:r>
        </a:p>
      </xdr:txBody>
    </xdr:sp>
    <xdr:clientData/>
  </xdr:twoCellAnchor>
  <xdr:twoCellAnchor>
    <xdr:from>
      <xdr:col>12</xdr:col>
      <xdr:colOff>171450</xdr:colOff>
      <xdr:row>3</xdr:row>
      <xdr:rowOff>66675</xdr:rowOff>
    </xdr:from>
    <xdr:to>
      <xdr:col>30</xdr:col>
      <xdr:colOff>66675</xdr:colOff>
      <xdr:row>15</xdr:row>
      <xdr:rowOff>161925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025A936-0C47-4870-9F41-62D4EF03C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200025</xdr:colOff>
      <xdr:row>3</xdr:row>
      <xdr:rowOff>28575</xdr:rowOff>
    </xdr:from>
    <xdr:to>
      <xdr:col>46</xdr:col>
      <xdr:colOff>809625</xdr:colOff>
      <xdr:row>17</xdr:row>
      <xdr:rowOff>104775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A50440E6-3F5A-45B8-A0C3-38750C90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180976</xdr:colOff>
      <xdr:row>0</xdr:row>
      <xdr:rowOff>166687</xdr:rowOff>
    </xdr:from>
    <xdr:to>
      <xdr:col>37</xdr:col>
      <xdr:colOff>85726</xdr:colOff>
      <xdr:row>2</xdr:row>
      <xdr:rowOff>33337</xdr:rowOff>
    </xdr:to>
    <xdr:sp macro="" textlink="">
      <xdr:nvSpPr>
        <xdr:cNvPr id="34" name="CuadroText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3CAC69-3E02-4013-8885-ADA2C3630585}"/>
            </a:ext>
          </a:extLst>
        </xdr:cNvPr>
        <xdr:cNvSpPr txBox="1"/>
      </xdr:nvSpPr>
      <xdr:spPr>
        <a:xfrm>
          <a:off x="8353426" y="166687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geographic</a:t>
          </a:r>
        </a:p>
      </xdr:txBody>
    </xdr:sp>
    <xdr:clientData/>
  </xdr:twoCellAnchor>
  <xdr:twoCellAnchor>
    <xdr:from>
      <xdr:col>38</xdr:col>
      <xdr:colOff>34926</xdr:colOff>
      <xdr:row>0</xdr:row>
      <xdr:rowOff>166687</xdr:rowOff>
    </xdr:from>
    <xdr:to>
      <xdr:col>41</xdr:col>
      <xdr:colOff>187326</xdr:colOff>
      <xdr:row>2</xdr:row>
      <xdr:rowOff>33337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18606F69-9A0A-4A63-9725-09F555A3E999}"/>
            </a:ext>
          </a:extLst>
        </xdr:cNvPr>
        <xdr:cNvSpPr txBox="1"/>
      </xdr:nvSpPr>
      <xdr:spPr>
        <a:xfrm>
          <a:off x="9445626" y="166687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</a:t>
          </a:r>
          <a:r>
            <a:rPr lang="es-VE" sz="1200" b="1" baseline="0">
              <a:solidFill>
                <a:schemeClr val="bg1"/>
              </a:solidFill>
            </a:rPr>
            <a:t> 1</a:t>
          </a:r>
          <a:endParaRPr lang="es-VE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136526</xdr:colOff>
      <xdr:row>0</xdr:row>
      <xdr:rowOff>166687</xdr:rowOff>
    </xdr:from>
    <xdr:to>
      <xdr:col>46</xdr:col>
      <xdr:colOff>41276</xdr:colOff>
      <xdr:row>2</xdr:row>
      <xdr:rowOff>33337</xdr:rowOff>
    </xdr:to>
    <xdr:sp macro="" textlink="">
      <xdr:nvSpPr>
        <xdr:cNvPr id="36" name="CuadroTexto 3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EE7E1A-5FBB-4196-8D3A-203D50107102}"/>
            </a:ext>
          </a:extLst>
        </xdr:cNvPr>
        <xdr:cNvSpPr txBox="1"/>
      </xdr:nvSpPr>
      <xdr:spPr>
        <a:xfrm>
          <a:off x="10537826" y="166687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2</a:t>
          </a:r>
        </a:p>
      </xdr:txBody>
    </xdr:sp>
    <xdr:clientData/>
  </xdr:twoCellAnchor>
  <xdr:twoCellAnchor>
    <xdr:from>
      <xdr:col>46</xdr:col>
      <xdr:colOff>238126</xdr:colOff>
      <xdr:row>0</xdr:row>
      <xdr:rowOff>166687</xdr:rowOff>
    </xdr:from>
    <xdr:to>
      <xdr:col>48</xdr:col>
      <xdr:colOff>57151</xdr:colOff>
      <xdr:row>2</xdr:row>
      <xdr:rowOff>33337</xdr:rowOff>
    </xdr:to>
    <xdr:sp macro="" textlink="">
      <xdr:nvSpPr>
        <xdr:cNvPr id="37" name="CuadroTexto 3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EEE4ED-866C-46C3-A5CE-33925F6D7BDC}"/>
            </a:ext>
          </a:extLst>
        </xdr:cNvPr>
        <xdr:cNvSpPr txBox="1"/>
      </xdr:nvSpPr>
      <xdr:spPr>
        <a:xfrm>
          <a:off x="11630026" y="166687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3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0.27971</cdr:x>
      <cdr:y>0.31284</cdr:y>
    </cdr:from>
    <cdr:to>
      <cdr:x>0.6058</cdr:x>
      <cdr:y>0.4235</cdr:y>
    </cdr:to>
    <cdr:sp macro="" textlink="">
      <cdr:nvSpPr>
        <cdr:cNvPr id="2" name="Flecha: a la derecha 1">
          <a:extLst xmlns:a="http://schemas.openxmlformats.org/drawingml/2006/main">
            <a:ext uri="{FF2B5EF4-FFF2-40B4-BE49-F238E27FC236}">
              <a16:creationId xmlns:a16="http://schemas.microsoft.com/office/drawing/2014/main" id="{C0E9EE78-9575-4AF7-BE4D-FE2AD5DDA8E1}"/>
            </a:ext>
          </a:extLst>
        </cdr:cNvPr>
        <cdr:cNvSpPr/>
      </cdr:nvSpPr>
      <cdr:spPr>
        <a:xfrm xmlns:a="http://schemas.openxmlformats.org/drawingml/2006/main" rot="20138846">
          <a:off x="612775" y="727075"/>
          <a:ext cx="714375" cy="257175"/>
        </a:xfrm>
        <a:prstGeom xmlns:a="http://schemas.openxmlformats.org/drawingml/2006/main" prst="rightArrow">
          <a:avLst>
            <a:gd name="adj1" fmla="val 35185"/>
            <a:gd name="adj2" fmla="val 75926"/>
          </a:avLst>
        </a:prstGeom>
        <a:solidFill xmlns:a="http://schemas.openxmlformats.org/drawingml/2006/main">
          <a:srgbClr val="B686DA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VE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219075</xdr:colOff>
      <xdr:row>0</xdr:row>
      <xdr:rowOff>0</xdr:rowOff>
    </xdr:from>
    <xdr:ext cx="5657850" cy="561975"/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72B8699E-A87E-41C7-8F09-3E94B41DFE8F}"/>
            </a:ext>
          </a:extLst>
        </xdr:cNvPr>
        <xdr:cNvSpPr/>
      </xdr:nvSpPr>
      <xdr:spPr>
        <a:xfrm>
          <a:off x="2447925" y="0"/>
          <a:ext cx="5657850" cy="5619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Consumer goods ad-hoc insights</a:t>
          </a:r>
        </a:p>
      </xdr:txBody>
    </xdr:sp>
    <xdr:clientData/>
  </xdr:oneCellAnchor>
  <xdr:oneCellAnchor>
    <xdr:from>
      <xdr:col>0</xdr:col>
      <xdr:colOff>152400</xdr:colOff>
      <xdr:row>0</xdr:row>
      <xdr:rowOff>133350</xdr:rowOff>
    </xdr:from>
    <xdr:ext cx="2390775" cy="342900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139504E-9DBC-4E6C-A1A0-7D7C8E4AC983}"/>
            </a:ext>
          </a:extLst>
        </xdr:cNvPr>
        <xdr:cNvSpPr/>
      </xdr:nvSpPr>
      <xdr:spPr>
        <a:xfrm>
          <a:off x="152400" y="133350"/>
          <a:ext cx="2390775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Codebasics</a:t>
          </a:r>
          <a:r>
            <a:rPr lang="es-ES" sz="1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SQL challenge </a:t>
          </a:r>
          <a:endParaRPr lang="es-ES" sz="1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38</xdr:col>
      <xdr:colOff>38101</xdr:colOff>
      <xdr:row>0</xdr:row>
      <xdr:rowOff>147637</xdr:rowOff>
    </xdr:from>
    <xdr:to>
      <xdr:col>41</xdr:col>
      <xdr:colOff>171451</xdr:colOff>
      <xdr:row>2</xdr:row>
      <xdr:rowOff>109537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0038F-8E12-4B07-BB93-AF8E0B2A1677}"/>
            </a:ext>
          </a:extLst>
        </xdr:cNvPr>
        <xdr:cNvSpPr/>
      </xdr:nvSpPr>
      <xdr:spPr>
        <a:xfrm>
          <a:off x="944880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42</xdr:col>
      <xdr:colOff>142876</xdr:colOff>
      <xdr:row>0</xdr:row>
      <xdr:rowOff>147637</xdr:rowOff>
    </xdr:from>
    <xdr:to>
      <xdr:col>46</xdr:col>
      <xdr:colOff>28576</xdr:colOff>
      <xdr:row>2</xdr:row>
      <xdr:rowOff>109537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F93883B3-7457-48CA-A057-A0C4AAAB57CF}"/>
            </a:ext>
          </a:extLst>
        </xdr:cNvPr>
        <xdr:cNvSpPr/>
      </xdr:nvSpPr>
      <xdr:spPr>
        <a:xfrm>
          <a:off x="1054417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46</xdr:col>
      <xdr:colOff>247651</xdr:colOff>
      <xdr:row>0</xdr:row>
      <xdr:rowOff>147637</xdr:rowOff>
    </xdr:from>
    <xdr:to>
      <xdr:col>48</xdr:col>
      <xdr:colOff>47626</xdr:colOff>
      <xdr:row>2</xdr:row>
      <xdr:rowOff>109537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84944392-C6ED-4FFA-8002-27D97BE4D07F}"/>
            </a:ext>
          </a:extLst>
        </xdr:cNvPr>
        <xdr:cNvSpPr/>
      </xdr:nvSpPr>
      <xdr:spPr>
        <a:xfrm>
          <a:off x="1163955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180976</xdr:colOff>
      <xdr:row>0</xdr:row>
      <xdr:rowOff>147637</xdr:rowOff>
    </xdr:from>
    <xdr:to>
      <xdr:col>37</xdr:col>
      <xdr:colOff>66676</xdr:colOff>
      <xdr:row>2</xdr:row>
      <xdr:rowOff>109537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BFE7A55C-02E4-4C1E-94B3-DEBA3CD71479}"/>
            </a:ext>
          </a:extLst>
        </xdr:cNvPr>
        <xdr:cNvSpPr/>
      </xdr:nvSpPr>
      <xdr:spPr>
        <a:xfrm>
          <a:off x="835342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161925</xdr:colOff>
      <xdr:row>0</xdr:row>
      <xdr:rowOff>171450</xdr:rowOff>
    </xdr:from>
    <xdr:to>
      <xdr:col>37</xdr:col>
      <xdr:colOff>66675</xdr:colOff>
      <xdr:row>2</xdr:row>
      <xdr:rowOff>38100</xdr:rowOff>
    </xdr:to>
    <xdr:sp macro="" textlink="">
      <xdr:nvSpPr>
        <xdr:cNvPr id="28" name="CuadroTexto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030B73-F8B9-4C37-B6AD-493F80476287}"/>
            </a:ext>
          </a:extLst>
        </xdr:cNvPr>
        <xdr:cNvSpPr txBox="1"/>
      </xdr:nvSpPr>
      <xdr:spPr>
        <a:xfrm>
          <a:off x="83343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geographic</a:t>
          </a:r>
        </a:p>
      </xdr:txBody>
    </xdr:sp>
    <xdr:clientData/>
  </xdr:twoCellAnchor>
  <xdr:twoCellAnchor>
    <xdr:from>
      <xdr:col>38</xdr:col>
      <xdr:colOff>22225</xdr:colOff>
      <xdr:row>0</xdr:row>
      <xdr:rowOff>171450</xdr:rowOff>
    </xdr:from>
    <xdr:to>
      <xdr:col>41</xdr:col>
      <xdr:colOff>174625</xdr:colOff>
      <xdr:row>2</xdr:row>
      <xdr:rowOff>38100</xdr:rowOff>
    </xdr:to>
    <xdr:sp macro="" textlink="">
      <xdr:nvSpPr>
        <xdr:cNvPr id="29" name="CuadroTexto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53946F-FA4E-4D2C-A33D-450CE59960DC}"/>
            </a:ext>
          </a:extLst>
        </xdr:cNvPr>
        <xdr:cNvSpPr txBox="1"/>
      </xdr:nvSpPr>
      <xdr:spPr>
        <a:xfrm>
          <a:off x="94329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1</a:t>
          </a:r>
        </a:p>
      </xdr:txBody>
    </xdr:sp>
    <xdr:clientData/>
  </xdr:twoCellAnchor>
  <xdr:twoCellAnchor>
    <xdr:from>
      <xdr:col>42</xdr:col>
      <xdr:colOff>130175</xdr:colOff>
      <xdr:row>0</xdr:row>
      <xdr:rowOff>171450</xdr:rowOff>
    </xdr:from>
    <xdr:to>
      <xdr:col>46</xdr:col>
      <xdr:colOff>34925</xdr:colOff>
      <xdr:row>2</xdr:row>
      <xdr:rowOff>38100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88DB0744-0CC8-4E3E-8673-5D73827915A9}"/>
            </a:ext>
          </a:extLst>
        </xdr:cNvPr>
        <xdr:cNvSpPr txBox="1"/>
      </xdr:nvSpPr>
      <xdr:spPr>
        <a:xfrm>
          <a:off x="105314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2</a:t>
          </a:r>
        </a:p>
      </xdr:txBody>
    </xdr:sp>
    <xdr:clientData/>
  </xdr:twoCellAnchor>
  <xdr:twoCellAnchor>
    <xdr:from>
      <xdr:col>46</xdr:col>
      <xdr:colOff>238125</xdr:colOff>
      <xdr:row>0</xdr:row>
      <xdr:rowOff>171450</xdr:rowOff>
    </xdr:from>
    <xdr:to>
      <xdr:col>48</xdr:col>
      <xdr:colOff>57150</xdr:colOff>
      <xdr:row>2</xdr:row>
      <xdr:rowOff>38100</xdr:rowOff>
    </xdr:to>
    <xdr:sp macro="" textlink="">
      <xdr:nvSpPr>
        <xdr:cNvPr id="31" name="CuadroTexto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8E786A-341E-4FD6-815D-1E863F1AE062}"/>
            </a:ext>
          </a:extLst>
        </xdr:cNvPr>
        <xdr:cNvSpPr txBox="1"/>
      </xdr:nvSpPr>
      <xdr:spPr>
        <a:xfrm>
          <a:off x="116300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</a:t>
          </a:r>
          <a:r>
            <a:rPr lang="es-VE" sz="1200" b="1" baseline="0">
              <a:solidFill>
                <a:schemeClr val="bg1"/>
              </a:solidFill>
            </a:rPr>
            <a:t> 3</a:t>
          </a:r>
          <a:endParaRPr lang="es-VE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6</xdr:row>
      <xdr:rowOff>161925</xdr:rowOff>
    </xdr:from>
    <xdr:to>
      <xdr:col>7</xdr:col>
      <xdr:colOff>228598</xdr:colOff>
      <xdr:row>14</xdr:row>
      <xdr:rowOff>161923</xdr:rowOff>
    </xdr:to>
    <xdr:pic>
      <xdr:nvPicPr>
        <xdr:cNvPr id="33" name="Gráfico 32" descr="Ordenador con relleno sólido">
          <a:extLst>
            <a:ext uri="{FF2B5EF4-FFF2-40B4-BE49-F238E27FC236}">
              <a16:creationId xmlns:a16="http://schemas.microsoft.com/office/drawing/2014/main" id="{4E47A58D-6125-4198-96B8-CD9F6A3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8150" y="1304925"/>
          <a:ext cx="1523998" cy="1523998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7</xdr:row>
      <xdr:rowOff>0</xdr:rowOff>
    </xdr:from>
    <xdr:to>
      <xdr:col>14</xdr:col>
      <xdr:colOff>184148</xdr:colOff>
      <xdr:row>14</xdr:row>
      <xdr:rowOff>126998</xdr:rowOff>
    </xdr:to>
    <xdr:pic>
      <xdr:nvPicPr>
        <xdr:cNvPr id="35" name="Gráfico 34">
          <a:extLst>
            <a:ext uri="{FF2B5EF4-FFF2-40B4-BE49-F238E27FC236}">
              <a16:creationId xmlns:a16="http://schemas.microsoft.com/office/drawing/2014/main" id="{221120DF-CCC6-4C2D-869D-3E0B28B6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190750" y="1333500"/>
          <a:ext cx="1460498" cy="1460498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15</xdr:row>
      <xdr:rowOff>190499</xdr:rowOff>
    </xdr:from>
    <xdr:to>
      <xdr:col>6</xdr:col>
      <xdr:colOff>214752</xdr:colOff>
      <xdr:row>18</xdr:row>
      <xdr:rowOff>95250</xdr:rowOff>
    </xdr:to>
    <xdr:sp macro="" textlink="calculos!C57">
      <xdr:nvSpPr>
        <xdr:cNvPr id="36" name="CuadroTexto 35">
          <a:extLst>
            <a:ext uri="{FF2B5EF4-FFF2-40B4-BE49-F238E27FC236}">
              <a16:creationId xmlns:a16="http://schemas.microsoft.com/office/drawing/2014/main" id="{ECC5FFAA-4848-4BC1-BC56-A48027439AA4}"/>
            </a:ext>
          </a:extLst>
        </xdr:cNvPr>
        <xdr:cNvSpPr txBox="1"/>
      </xdr:nvSpPr>
      <xdr:spPr>
        <a:xfrm>
          <a:off x="304800" y="3047999"/>
          <a:ext cx="1395852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A79F63B-6AD3-42B8-8250-D750B545B79B}" type="TxLink">
            <a:rPr lang="en-US" sz="12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pPr algn="ctr"/>
            <a:t>2,405</a:t>
          </a:fld>
          <a:r>
            <a:rPr lang="en-US" sz="12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t> k</a:t>
          </a:r>
          <a:endParaRPr lang="es-VE" sz="12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0</xdr:col>
      <xdr:colOff>209550</xdr:colOff>
      <xdr:row>14</xdr:row>
      <xdr:rowOff>0</xdr:rowOff>
    </xdr:from>
    <xdr:to>
      <xdr:col>8</xdr:col>
      <xdr:colOff>116856</xdr:colOff>
      <xdr:row>16</xdr:row>
      <xdr:rowOff>38100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139407D-180B-4636-96C9-8522D43A923A}"/>
            </a:ext>
          </a:extLst>
        </xdr:cNvPr>
        <xdr:cNvSpPr txBox="1"/>
      </xdr:nvSpPr>
      <xdr:spPr>
        <a:xfrm>
          <a:off x="209550" y="2667000"/>
          <a:ext cx="1888506" cy="41910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9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AQ HOME AQ HOME </a:t>
          </a:r>
          <a:r>
            <a:rPr lang="es-VE" sz="10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Allin1</a:t>
          </a:r>
          <a:r>
            <a:rPr lang="es-VE" sz="9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Gen 2</a:t>
          </a:r>
          <a:r>
            <a:rPr lang="es-VE" sz="9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s-VE" sz="9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All in 1 Gen 2</a:t>
          </a:r>
          <a:r>
            <a:rPr lang="es-VE" sz="9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</a:p>
      </xdr:txBody>
    </xdr:sp>
    <xdr:clientData/>
  </xdr:twoCellAnchor>
  <xdr:twoCellAnchor>
    <xdr:from>
      <xdr:col>7</xdr:col>
      <xdr:colOff>219075</xdr:colOff>
      <xdr:row>14</xdr:row>
      <xdr:rowOff>0</xdr:rowOff>
    </xdr:from>
    <xdr:to>
      <xdr:col>15</xdr:col>
      <xdr:colOff>126381</xdr:colOff>
      <xdr:row>16</xdr:row>
      <xdr:rowOff>28575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8263132B-3B9B-44EE-98F0-B7616F4A634C}"/>
            </a:ext>
          </a:extLst>
        </xdr:cNvPr>
        <xdr:cNvSpPr txBox="1"/>
      </xdr:nvSpPr>
      <xdr:spPr>
        <a:xfrm>
          <a:off x="1952625" y="2667000"/>
          <a:ext cx="1888506" cy="409575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AQ HOME AQ HOME Allin1 Gen 2</a:t>
          </a:r>
          <a:r>
            <a:rPr lang="es-VE" sz="1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s-VE" sz="10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All in 1 Gen 2</a:t>
          </a:r>
          <a:r>
            <a:rPr lang="es-VE" sz="1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</a:p>
      </xdr:txBody>
    </xdr:sp>
    <xdr:clientData/>
  </xdr:twoCellAnchor>
  <xdr:twoCellAnchor>
    <xdr:from>
      <xdr:col>8</xdr:col>
      <xdr:colOff>200026</xdr:colOff>
      <xdr:row>15</xdr:row>
      <xdr:rowOff>133349</xdr:rowOff>
    </xdr:from>
    <xdr:to>
      <xdr:col>13</xdr:col>
      <xdr:colOff>228600</xdr:colOff>
      <xdr:row>18</xdr:row>
      <xdr:rowOff>38100</xdr:rowOff>
    </xdr:to>
    <xdr:sp macro="" textlink="calculos!C59">
      <xdr:nvSpPr>
        <xdr:cNvPr id="40" name="CuadroTexto 39">
          <a:extLst>
            <a:ext uri="{FF2B5EF4-FFF2-40B4-BE49-F238E27FC236}">
              <a16:creationId xmlns:a16="http://schemas.microsoft.com/office/drawing/2014/main" id="{90C83A19-32AC-43D1-9198-8545A5E3334B}"/>
            </a:ext>
          </a:extLst>
        </xdr:cNvPr>
        <xdr:cNvSpPr txBox="1"/>
      </xdr:nvSpPr>
      <xdr:spPr>
        <a:xfrm>
          <a:off x="2181226" y="2990849"/>
          <a:ext cx="1266824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7655742-E8CA-42B3-9A77-32470F09DC86}" type="TxLink">
            <a:rPr lang="en-US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pPr algn="ctr"/>
            <a:t>8,92</a:t>
          </a:fld>
          <a:r>
            <a:rPr lang="en-US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t> k</a:t>
          </a:r>
          <a:endParaRPr lang="es-VE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1</xdr:col>
      <xdr:colOff>85726</xdr:colOff>
      <xdr:row>17</xdr:row>
      <xdr:rowOff>180975</xdr:rowOff>
    </xdr:from>
    <xdr:to>
      <xdr:col>13</xdr:col>
      <xdr:colOff>180976</xdr:colOff>
      <xdr:row>21</xdr:row>
      <xdr:rowOff>38100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511AE6A8-D211-467C-AFDD-7BDA9C5CD6EE}"/>
            </a:ext>
          </a:extLst>
        </xdr:cNvPr>
        <xdr:cNvSpPr txBox="1"/>
      </xdr:nvSpPr>
      <xdr:spPr>
        <a:xfrm>
          <a:off x="333376" y="3419475"/>
          <a:ext cx="3067050" cy="619125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1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HIGHEST</a:t>
          </a:r>
          <a:r>
            <a:rPr lang="es-VE" sz="1100" b="1" i="0" u="none" strike="noStrike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 AND LOWERS MANUFACTURING COST</a:t>
          </a:r>
          <a:endParaRPr lang="es-VE" sz="11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 editAs="oneCell">
    <xdr:from>
      <xdr:col>19</xdr:col>
      <xdr:colOff>190500</xdr:colOff>
      <xdr:row>5</xdr:row>
      <xdr:rowOff>104775</xdr:rowOff>
    </xdr:from>
    <xdr:to>
      <xdr:col>28</xdr:col>
      <xdr:colOff>42450</xdr:colOff>
      <xdr:row>12</xdr:row>
      <xdr:rowOff>92270</xdr:rowOff>
    </xdr:to>
    <xdr:pic>
      <xdr:nvPicPr>
        <xdr:cNvPr id="43" name="Gráfico 42">
          <a:extLst>
            <a:ext uri="{FF2B5EF4-FFF2-40B4-BE49-F238E27FC236}">
              <a16:creationId xmlns:a16="http://schemas.microsoft.com/office/drawing/2014/main" id="{F29C1F21-0BF0-4B66-9C90-6F413509F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4895850" y="1057275"/>
          <a:ext cx="2080800" cy="1320995"/>
        </a:xfrm>
        <a:prstGeom prst="rect">
          <a:avLst/>
        </a:prstGeom>
      </xdr:spPr>
    </xdr:pic>
    <xdr:clientData/>
  </xdr:twoCellAnchor>
  <xdr:twoCellAnchor>
    <xdr:from>
      <xdr:col>17</xdr:col>
      <xdr:colOff>9526</xdr:colOff>
      <xdr:row>3</xdr:row>
      <xdr:rowOff>171451</xdr:rowOff>
    </xdr:from>
    <xdr:to>
      <xdr:col>29</xdr:col>
      <xdr:colOff>238125</xdr:colOff>
      <xdr:row>14</xdr:row>
      <xdr:rowOff>47627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FCD02960-D4B4-4BF0-9360-BBC8FA30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190500</xdr:colOff>
      <xdr:row>3</xdr:row>
      <xdr:rowOff>47624</xdr:rowOff>
    </xdr:from>
    <xdr:to>
      <xdr:col>47</xdr:col>
      <xdr:colOff>19050</xdr:colOff>
      <xdr:row>15</xdr:row>
      <xdr:rowOff>190499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97B41CB-6593-4F63-9366-6E0FD0171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57154</xdr:colOff>
      <xdr:row>16</xdr:row>
      <xdr:rowOff>80963</xdr:rowOff>
    </xdr:from>
    <xdr:to>
      <xdr:col>41</xdr:col>
      <xdr:colOff>2</xdr:colOff>
      <xdr:row>18</xdr:row>
      <xdr:rowOff>100013</xdr:rowOff>
    </xdr:to>
    <xdr:sp macro="" textlink="">
      <xdr:nvSpPr>
        <xdr:cNvPr id="46" name="Abrir llave 45">
          <a:extLst>
            <a:ext uri="{FF2B5EF4-FFF2-40B4-BE49-F238E27FC236}">
              <a16:creationId xmlns:a16="http://schemas.microsoft.com/office/drawing/2014/main" id="{7ABF73A7-A36C-4255-98CD-5B0F0392D4C1}"/>
            </a:ext>
          </a:extLst>
        </xdr:cNvPr>
        <xdr:cNvSpPr/>
      </xdr:nvSpPr>
      <xdr:spPr>
        <a:xfrm rot="16200000">
          <a:off x="8991603" y="2366964"/>
          <a:ext cx="400050" cy="1924048"/>
        </a:xfrm>
        <a:prstGeom prst="leftBrace">
          <a:avLst/>
        </a:prstGeom>
        <a:ln>
          <a:solidFill>
            <a:srgbClr val="B686DA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32</xdr:col>
      <xdr:colOff>57150</xdr:colOff>
      <xdr:row>19</xdr:row>
      <xdr:rowOff>0</xdr:rowOff>
    </xdr:from>
    <xdr:to>
      <xdr:col>42</xdr:col>
      <xdr:colOff>9525</xdr:colOff>
      <xdr:row>21</xdr:row>
      <xdr:rowOff>104775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E88552C1-9156-4BB0-9665-ADC2C9FCF7A0}"/>
            </a:ext>
          </a:extLst>
        </xdr:cNvPr>
        <xdr:cNvSpPr txBox="1"/>
      </xdr:nvSpPr>
      <xdr:spPr>
        <a:xfrm>
          <a:off x="7981950" y="3619500"/>
          <a:ext cx="24288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FISCAL</a:t>
          </a:r>
          <a:r>
            <a:rPr lang="es-VE" sz="1100" b="1" i="0" u="none" strike="noStrike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YEAR 2020 (in thousands) </a:t>
          </a:r>
        </a:p>
        <a:p>
          <a:pPr algn="ctr"/>
          <a:endParaRPr lang="es-VE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34</xdr:col>
      <xdr:colOff>161925</xdr:colOff>
      <xdr:row>20</xdr:row>
      <xdr:rowOff>85725</xdr:rowOff>
    </xdr:from>
    <xdr:to>
      <xdr:col>39</xdr:col>
      <xdr:colOff>114300</xdr:colOff>
      <xdr:row>21</xdr:row>
      <xdr:rowOff>142875</xdr:rowOff>
    </xdr:to>
    <xdr:sp macro="" textlink="calculos!J82">
      <xdr:nvSpPr>
        <xdr:cNvPr id="48" name="CuadroTexto 47">
          <a:extLst>
            <a:ext uri="{FF2B5EF4-FFF2-40B4-BE49-F238E27FC236}">
              <a16:creationId xmlns:a16="http://schemas.microsoft.com/office/drawing/2014/main" id="{BBF12DD3-2ECB-470F-B0AD-BF661C0784AD}"/>
            </a:ext>
          </a:extLst>
        </xdr:cNvPr>
        <xdr:cNvSpPr txBox="1"/>
      </xdr:nvSpPr>
      <xdr:spPr>
        <a:xfrm>
          <a:off x="8582025" y="3895725"/>
          <a:ext cx="1190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7908E9C-BABD-4BB7-8089-97CC12E233B6}" type="TxLink">
            <a:rPr lang="en-US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pPr algn="ctr"/>
            <a:t>740,1</a:t>
          </a:fld>
          <a:endParaRPr lang="es-VE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41</xdr:col>
      <xdr:colOff>57154</xdr:colOff>
      <xdr:row>16</xdr:row>
      <xdr:rowOff>90488</xdr:rowOff>
    </xdr:from>
    <xdr:to>
      <xdr:col>46</xdr:col>
      <xdr:colOff>742952</xdr:colOff>
      <xdr:row>18</xdr:row>
      <xdr:rowOff>109538</xdr:rowOff>
    </xdr:to>
    <xdr:sp macro="" textlink="">
      <xdr:nvSpPr>
        <xdr:cNvPr id="49" name="Abrir llave 48">
          <a:extLst>
            <a:ext uri="{FF2B5EF4-FFF2-40B4-BE49-F238E27FC236}">
              <a16:creationId xmlns:a16="http://schemas.microsoft.com/office/drawing/2014/main" id="{34386613-8CFC-4798-88A9-3E34E7F67BDB}"/>
            </a:ext>
          </a:extLst>
        </xdr:cNvPr>
        <xdr:cNvSpPr/>
      </xdr:nvSpPr>
      <xdr:spPr>
        <a:xfrm rot="16200000">
          <a:off x="10972803" y="2376489"/>
          <a:ext cx="400050" cy="1924048"/>
        </a:xfrm>
        <a:prstGeom prst="leftBrace">
          <a:avLst/>
        </a:prstGeom>
        <a:ln>
          <a:solidFill>
            <a:srgbClr val="B686DA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41</xdr:col>
      <xdr:colOff>0</xdr:colOff>
      <xdr:row>19</xdr:row>
      <xdr:rowOff>0</xdr:rowOff>
    </xdr:from>
    <xdr:to>
      <xdr:col>48</xdr:col>
      <xdr:colOff>114300</xdr:colOff>
      <xdr:row>21</xdr:row>
      <xdr:rowOff>104775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C8AE9D9D-A191-44DA-95D3-7A1B47E146FD}"/>
            </a:ext>
          </a:extLst>
        </xdr:cNvPr>
        <xdr:cNvSpPr txBox="1"/>
      </xdr:nvSpPr>
      <xdr:spPr>
        <a:xfrm>
          <a:off x="10153650" y="3619500"/>
          <a:ext cx="24288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FISCAL</a:t>
          </a:r>
          <a:r>
            <a:rPr lang="es-VE" sz="1100" b="1" i="0" u="none" strike="noStrike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YEAR 2021 (in thousands) </a:t>
          </a:r>
        </a:p>
        <a:p>
          <a:pPr algn="ctr"/>
          <a:endParaRPr lang="es-VE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42</xdr:col>
      <xdr:colOff>171450</xdr:colOff>
      <xdr:row>20</xdr:row>
      <xdr:rowOff>66675</xdr:rowOff>
    </xdr:from>
    <xdr:to>
      <xdr:col>46</xdr:col>
      <xdr:colOff>371475</xdr:colOff>
      <xdr:row>21</xdr:row>
      <xdr:rowOff>123825</xdr:rowOff>
    </xdr:to>
    <xdr:sp macro="" textlink="calculos!J84">
      <xdr:nvSpPr>
        <xdr:cNvPr id="51" name="CuadroTexto 50">
          <a:extLst>
            <a:ext uri="{FF2B5EF4-FFF2-40B4-BE49-F238E27FC236}">
              <a16:creationId xmlns:a16="http://schemas.microsoft.com/office/drawing/2014/main" id="{0B93B01F-F0BE-4E86-BEB6-8ABA066B74E5}"/>
            </a:ext>
          </a:extLst>
        </xdr:cNvPr>
        <xdr:cNvSpPr txBox="1"/>
      </xdr:nvSpPr>
      <xdr:spPr>
        <a:xfrm>
          <a:off x="10572750" y="3876675"/>
          <a:ext cx="1190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1B8B04E-6ED7-4E2C-A395-632D135A2D09}" type="TxLink">
            <a:rPr lang="en-US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Calibri"/>
              <a:cs typeface="Calibri"/>
            </a:rPr>
            <a:pPr marL="0" indent="0" algn="ctr"/>
            <a:t>2112,4</a:t>
          </a:fld>
          <a:endParaRPr lang="es-VE" sz="1100" b="1" i="0" u="none" strike="noStrike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219075</xdr:colOff>
      <xdr:row>0</xdr:row>
      <xdr:rowOff>0</xdr:rowOff>
    </xdr:from>
    <xdr:ext cx="5657850" cy="561975"/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7F7A9AA1-074E-4508-8001-B8ED1CA421CA}"/>
            </a:ext>
          </a:extLst>
        </xdr:cNvPr>
        <xdr:cNvSpPr/>
      </xdr:nvSpPr>
      <xdr:spPr>
        <a:xfrm>
          <a:off x="2447925" y="0"/>
          <a:ext cx="5657850" cy="5619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Consumer goods ad-hoc insights</a:t>
          </a:r>
        </a:p>
      </xdr:txBody>
    </xdr:sp>
    <xdr:clientData/>
  </xdr:oneCellAnchor>
  <xdr:oneCellAnchor>
    <xdr:from>
      <xdr:col>0</xdr:col>
      <xdr:colOff>152400</xdr:colOff>
      <xdr:row>0</xdr:row>
      <xdr:rowOff>133350</xdr:rowOff>
    </xdr:from>
    <xdr:ext cx="2390775" cy="342900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C857AC5D-3A50-429F-91D0-187114434A82}"/>
            </a:ext>
          </a:extLst>
        </xdr:cNvPr>
        <xdr:cNvSpPr/>
      </xdr:nvSpPr>
      <xdr:spPr>
        <a:xfrm>
          <a:off x="152400" y="133350"/>
          <a:ext cx="2390775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Codebasics</a:t>
          </a:r>
          <a:r>
            <a:rPr lang="es-ES" sz="1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SQL challenge </a:t>
          </a:r>
          <a:endParaRPr lang="es-ES" sz="1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38</xdr:col>
      <xdr:colOff>38101</xdr:colOff>
      <xdr:row>0</xdr:row>
      <xdr:rowOff>147637</xdr:rowOff>
    </xdr:from>
    <xdr:to>
      <xdr:col>41</xdr:col>
      <xdr:colOff>171451</xdr:colOff>
      <xdr:row>2</xdr:row>
      <xdr:rowOff>109537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8EB69-FA1B-4518-ADA1-438C8D96C182}"/>
            </a:ext>
          </a:extLst>
        </xdr:cNvPr>
        <xdr:cNvSpPr/>
      </xdr:nvSpPr>
      <xdr:spPr>
        <a:xfrm>
          <a:off x="944880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42</xdr:col>
      <xdr:colOff>142876</xdr:colOff>
      <xdr:row>0</xdr:row>
      <xdr:rowOff>147637</xdr:rowOff>
    </xdr:from>
    <xdr:to>
      <xdr:col>46</xdr:col>
      <xdr:colOff>28576</xdr:colOff>
      <xdr:row>2</xdr:row>
      <xdr:rowOff>109537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787D55DB-051A-4C74-A70F-CA9CD28A9AFB}"/>
            </a:ext>
          </a:extLst>
        </xdr:cNvPr>
        <xdr:cNvSpPr/>
      </xdr:nvSpPr>
      <xdr:spPr>
        <a:xfrm>
          <a:off x="1054417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46</xdr:col>
      <xdr:colOff>247651</xdr:colOff>
      <xdr:row>0</xdr:row>
      <xdr:rowOff>147637</xdr:rowOff>
    </xdr:from>
    <xdr:to>
      <xdr:col>48</xdr:col>
      <xdr:colOff>47626</xdr:colOff>
      <xdr:row>2</xdr:row>
      <xdr:rowOff>109537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2B5D78D5-CE1D-4D35-912D-CAA4ACE66E01}"/>
            </a:ext>
          </a:extLst>
        </xdr:cNvPr>
        <xdr:cNvSpPr/>
      </xdr:nvSpPr>
      <xdr:spPr>
        <a:xfrm>
          <a:off x="11639551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180976</xdr:colOff>
      <xdr:row>0</xdr:row>
      <xdr:rowOff>147637</xdr:rowOff>
    </xdr:from>
    <xdr:to>
      <xdr:col>37</xdr:col>
      <xdr:colOff>66676</xdr:colOff>
      <xdr:row>2</xdr:row>
      <xdr:rowOff>109537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774AA574-92D0-49BD-BBA0-9445EADC7038}"/>
            </a:ext>
          </a:extLst>
        </xdr:cNvPr>
        <xdr:cNvSpPr/>
      </xdr:nvSpPr>
      <xdr:spPr>
        <a:xfrm>
          <a:off x="8353426" y="147637"/>
          <a:ext cx="8763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33</xdr:col>
      <xdr:colOff>161925</xdr:colOff>
      <xdr:row>0</xdr:row>
      <xdr:rowOff>171450</xdr:rowOff>
    </xdr:from>
    <xdr:to>
      <xdr:col>37</xdr:col>
      <xdr:colOff>66675</xdr:colOff>
      <xdr:row>2</xdr:row>
      <xdr:rowOff>38100</xdr:rowOff>
    </xdr:to>
    <xdr:sp macro="" textlink="">
      <xdr:nvSpPr>
        <xdr:cNvPr id="28" name="CuadroTexto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75F94F-6D5D-41F0-81EE-BEACC04F6FE5}"/>
            </a:ext>
          </a:extLst>
        </xdr:cNvPr>
        <xdr:cNvSpPr txBox="1"/>
      </xdr:nvSpPr>
      <xdr:spPr>
        <a:xfrm>
          <a:off x="83343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geographic</a:t>
          </a:r>
        </a:p>
      </xdr:txBody>
    </xdr:sp>
    <xdr:clientData/>
  </xdr:twoCellAnchor>
  <xdr:twoCellAnchor>
    <xdr:from>
      <xdr:col>38</xdr:col>
      <xdr:colOff>22225</xdr:colOff>
      <xdr:row>0</xdr:row>
      <xdr:rowOff>171450</xdr:rowOff>
    </xdr:from>
    <xdr:to>
      <xdr:col>41</xdr:col>
      <xdr:colOff>174625</xdr:colOff>
      <xdr:row>2</xdr:row>
      <xdr:rowOff>38100</xdr:rowOff>
    </xdr:to>
    <xdr:sp macro="" textlink="">
      <xdr:nvSpPr>
        <xdr:cNvPr id="29" name="CuadroTexto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52F672-B81E-4ABD-9E40-77B0E9F3D957}"/>
            </a:ext>
          </a:extLst>
        </xdr:cNvPr>
        <xdr:cNvSpPr txBox="1"/>
      </xdr:nvSpPr>
      <xdr:spPr>
        <a:xfrm>
          <a:off x="94329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1</a:t>
          </a:r>
        </a:p>
      </xdr:txBody>
    </xdr:sp>
    <xdr:clientData/>
  </xdr:twoCellAnchor>
  <xdr:twoCellAnchor>
    <xdr:from>
      <xdr:col>42</xdr:col>
      <xdr:colOff>130175</xdr:colOff>
      <xdr:row>0</xdr:row>
      <xdr:rowOff>171450</xdr:rowOff>
    </xdr:from>
    <xdr:to>
      <xdr:col>46</xdr:col>
      <xdr:colOff>34925</xdr:colOff>
      <xdr:row>2</xdr:row>
      <xdr:rowOff>38100</xdr:rowOff>
    </xdr:to>
    <xdr:sp macro="" textlink="">
      <xdr:nvSpPr>
        <xdr:cNvPr id="30" name="CuadroTexto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87B890-DC74-4DC6-AEDA-115E10741A07}"/>
            </a:ext>
          </a:extLst>
        </xdr:cNvPr>
        <xdr:cNvSpPr txBox="1"/>
      </xdr:nvSpPr>
      <xdr:spPr>
        <a:xfrm>
          <a:off x="1053147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 2</a:t>
          </a:r>
        </a:p>
      </xdr:txBody>
    </xdr:sp>
    <xdr:clientData/>
  </xdr:twoCellAnchor>
  <xdr:twoCellAnchor>
    <xdr:from>
      <xdr:col>46</xdr:col>
      <xdr:colOff>238125</xdr:colOff>
      <xdr:row>0</xdr:row>
      <xdr:rowOff>171450</xdr:rowOff>
    </xdr:from>
    <xdr:to>
      <xdr:col>48</xdr:col>
      <xdr:colOff>57150</xdr:colOff>
      <xdr:row>2</xdr:row>
      <xdr:rowOff>38100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FEA8979-344A-4BD9-ACDE-ECEC93BB17E2}"/>
            </a:ext>
          </a:extLst>
        </xdr:cNvPr>
        <xdr:cNvSpPr txBox="1"/>
      </xdr:nvSpPr>
      <xdr:spPr>
        <a:xfrm>
          <a:off x="11630025" y="171450"/>
          <a:ext cx="895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200" b="1">
              <a:solidFill>
                <a:schemeClr val="bg1"/>
              </a:solidFill>
            </a:rPr>
            <a:t>Insights</a:t>
          </a:r>
          <a:r>
            <a:rPr lang="es-VE" sz="1200" b="1" baseline="0">
              <a:solidFill>
                <a:schemeClr val="bg1"/>
              </a:solidFill>
            </a:rPr>
            <a:t> 3</a:t>
          </a:r>
          <a:endParaRPr lang="es-VE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171450</xdr:colOff>
      <xdr:row>3</xdr:row>
      <xdr:rowOff>171451</xdr:rowOff>
    </xdr:from>
    <xdr:to>
      <xdr:col>17</xdr:col>
      <xdr:colOff>57150</xdr:colOff>
      <xdr:row>15</xdr:row>
      <xdr:rowOff>57151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8359A770-15A7-42A5-AD11-E814E9A2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133350</xdr:colOff>
      <xdr:row>16</xdr:row>
      <xdr:rowOff>38101</xdr:rowOff>
    </xdr:from>
    <xdr:to>
      <xdr:col>17</xdr:col>
      <xdr:colOff>152400</xdr:colOff>
      <xdr:row>27</xdr:row>
      <xdr:rowOff>104775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894E910-72E1-46C1-8EC4-5BCA37AD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200025</xdr:colOff>
          <xdr:row>6</xdr:row>
          <xdr:rowOff>57150</xdr:rowOff>
        </xdr:from>
        <xdr:to>
          <xdr:col>46</xdr:col>
          <xdr:colOff>89015</xdr:colOff>
          <xdr:row>18</xdr:row>
          <xdr:rowOff>142875</xdr:rowOff>
        </xdr:to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FB926453-4A6C-4BE4-8B7D-5921777655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os!$B$143:$E$153" spid="_x0000_s513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400675" y="1200150"/>
              <a:ext cx="6080240" cy="2371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23</xdr:col>
      <xdr:colOff>56530</xdr:colOff>
      <xdr:row>3</xdr:row>
      <xdr:rowOff>12198</xdr:rowOff>
    </xdr:from>
    <xdr:ext cx="5506700" cy="593304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ED3B225-680A-4617-ABD3-710397EEA32C}"/>
            </a:ext>
          </a:extLst>
        </xdr:cNvPr>
        <xdr:cNvSpPr/>
      </xdr:nvSpPr>
      <xdr:spPr>
        <a:xfrm>
          <a:off x="5752480" y="583698"/>
          <a:ext cx="550670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top</a:t>
          </a:r>
          <a:r>
            <a:rPr lang="es-ES" sz="32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3 product per division 2021</a:t>
          </a:r>
          <a:endParaRPr lang="es-E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560038541669" backgroundQuery="1" createdVersion="7" refreshedVersion="7" minRefreshableVersion="3" recordCount="0" supportSubquery="1" supportAdvancedDrill="1" xr:uid="{2179BABC-BC1E-4E6D-B6EA-9E07B030579D}">
  <cacheSource type="external" connectionId="10"/>
  <cacheFields count="2">
    <cacheField name="[dim_product].[segment].[segment]" caption="segment" numFmtId="0" hierarchy="9" level="1">
      <sharedItems count="6">
        <s v="Accessories"/>
        <s v="Desktop"/>
        <s v="Networking"/>
        <s v="Notebook"/>
        <s v="Peripherals"/>
        <s v="Storage"/>
      </sharedItems>
    </cacheField>
    <cacheField name="[Measures].[Recuento de product_code]" caption="Recuento de product_code" numFmtId="0" hierarchy="53" level="32767"/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745002777781" backgroundQuery="1" createdVersion="7" refreshedVersion="7" minRefreshableVersion="3" recordCount="0" supportSubquery="1" supportAdvancedDrill="1" xr:uid="{0E317A66-B84B-48BB-93FB-D858C2A9A5CE}">
  <cacheSource type="external" connectionId="10"/>
  <cacheFields count="5">
    <cacheField name="[Measures].[Suma de sold_quantity]" caption="Suma de sold_quantity" numFmtId="0" hierarchy="69" level="32767"/>
    <cacheField name="[fact_sales_monthly].[date (año)].[date (año)]" caption="date (año)" numFmtId="0" hierarchy="36" level="1">
      <sharedItems containsSemiMixedTypes="0" containsNonDate="0" containsString="0"/>
    </cacheField>
    <cacheField name="[fact_sales_monthly].[trimestres].[trimestres]" caption="trimestres" numFmtId="0" hierarchy="38" level="1">
      <sharedItems count="4">
        <s v="Q1"/>
        <s v="Q2"/>
        <s v="Q3"/>
        <s v="Q4"/>
      </sharedItems>
    </cacheField>
    <cacheField name="[fact_sales_monthly].[fiscal_year].[fiscal_year]" caption="fiscal_year" numFmtId="0" hierarchy="35" level="1">
      <sharedItems containsSemiMixedTypes="0" containsNonDate="0" containsString="0"/>
    </cacheField>
    <cacheField name="Dummy0" numFmtId="0" hierarchy="7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5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2" memberValueDatatype="20" unbalanced="0">
      <fieldsUsage count="2">
        <fieldUsage x="-1"/>
        <fieldUsage x="3"/>
      </fieldsUsage>
    </cacheHierarchy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2" memberValueDatatype="130" unbalanced="0">
      <fieldsUsage count="2">
        <fieldUsage x="-1"/>
        <fieldUsage x="1"/>
      </fieldsUsage>
    </cacheHierarchy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2" memberValueDatatype="130" unbalanced="0">
      <fieldsUsage count="2">
        <fieldUsage x="-1"/>
        <fieldUsage x="2"/>
      </fieldsUsage>
    </cacheHierarchy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Dummy0" caption="customer_cod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772570370369" backgroundQuery="1" createdVersion="7" refreshedVersion="7" minRefreshableVersion="3" recordCount="0" supportSubquery="1" supportAdvancedDrill="1" xr:uid="{4403F710-CA75-4DAB-8072-F6B2E4D6B602}">
  <cacheSource type="external" connectionId="10"/>
  <cacheFields count="5">
    <cacheField name="[fact_sales_monthly].[fiscal_year].[fiscal_year]" caption="fiscal_year" numFmtId="0" hierarchy="35" level="1">
      <sharedItems containsSemiMixedTypes="0" containsNonDate="0" containsString="0"/>
    </cacheField>
    <cacheField name="[dim_product].[division].[division]" caption="division" numFmtId="0" hierarchy="8" level="1">
      <sharedItems count="3">
        <s v="N &amp; S"/>
        <s v="P &amp; A"/>
        <s v="PC"/>
      </sharedItems>
    </cacheField>
    <cacheField name="[dim_product].[product].[product]" caption="product" numFmtId="0" hierarchy="11" level="1">
      <sharedItems count="6">
        <s v="AQ Pen Drive 2 IN 1"/>
        <s v="AQ Pen Drive DRC"/>
        <s v="AQ Gamers Ms"/>
        <s v="AQ Maxima Ms"/>
        <s v="AQ Digit"/>
        <s v="AQ Velocity"/>
      </sharedItems>
    </cacheField>
    <cacheField name="[Measures].[Suma de sold_quantity]" caption="Suma de sold_quantity" numFmtId="0" hierarchy="69" level="32767"/>
    <cacheField name="[fact_sales_monthly].[product_code].[product_code]" caption="product_code" numFmtId="0" hierarchy="32" level="1">
      <sharedItems count="9">
        <s v="A6720160103"/>
        <s v="A6818160202"/>
        <s v="A6819160203"/>
        <s v="A2319150302"/>
        <s v="A2520150501"/>
        <s v="A2520150504"/>
        <s v="A4218110202"/>
        <s v="A4218110208"/>
        <s v="A4319110306"/>
      </sharedItems>
    </cacheField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1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2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2" memberValueDatatype="130" unbalanced="0">
      <fieldsUsage count="2">
        <fieldUsage x="-1"/>
        <fieldUsage x="4"/>
      </fieldsUsage>
    </cacheHierarchy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2" memberValueDatatype="20" unbalanced="0">
      <fieldsUsage count="2">
        <fieldUsage x="-1"/>
        <fieldUsage x="0"/>
      </fieldsUsage>
    </cacheHierarchy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757.56005" backgroundQuery="1" createdVersion="7" refreshedVersion="7" minRefreshableVersion="3" recordCount="3" xr:uid="{D376B703-201B-4F24-A08E-73EEC8DB8797}">
  <cacheSource type="external" connectionId="2"/>
  <cacheFields count="3">
    <cacheField name="channel" numFmtId="0">
      <sharedItems count="3">
        <s v="Retailer"/>
        <s v="Direct"/>
        <s v="Distributor"/>
      </sharedItems>
    </cacheField>
    <cacheField name="gross_sale_mln" numFmtId="0">
      <sharedItems containsSemiMixedTypes="0" containsString="0" containsNumber="1" containsInteger="1" minValue="681139117580" maxValue="4429026411873" count="3">
        <n v="4429026411873"/>
        <n v="935323555666"/>
        <n v="681139117580"/>
      </sharedItems>
    </cacheField>
    <cacheField name="Percentage" numFmtId="0">
      <sharedItems containsSemiMixedTypes="0" containsString="0" containsNumber="1" minValue="11.27" maxValue="73.260000000000005" count="3">
        <n v="73.260000000000005"/>
        <n v="15.47"/>
        <n v="11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56198726852" backgroundQuery="1" createdVersion="7" refreshedVersion="7" minRefreshableVersion="3" recordCount="0" supportSubquery="1" supportAdvancedDrill="1" xr:uid="{640D94C3-A905-480D-AE79-184BE03E1A6B}">
  <cacheSource type="external" connectionId="10"/>
  <cacheFields count="2">
    <cacheField name="[Measures].[unico2020]" caption="unico2020" numFmtId="0" hierarchy="43" level="32767"/>
    <cacheField name="[Measures].[unico2021]" caption="unico2021" numFmtId="0" hierarchy="44" level="32767"/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2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2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2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 oneField="1">
      <fieldsUsage count="1">
        <fieldUsage x="0"/>
      </fieldsUsage>
    </cacheHierarchy>
    <cacheHierarchy uniqueName="[Measures].[unico2021]" caption="unico2021" measure="1" displayFolder="" measureGroup="fact_sales_monthly" count="0" oneField="1">
      <fieldsUsage count="1">
        <fieldUsage x="1"/>
      </fieldsUsage>
    </cacheHierarchy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574566898147" backgroundQuery="1" createdVersion="7" refreshedVersion="7" minRefreshableVersion="3" recordCount="0" supportSubquery="1" supportAdvancedDrill="1" xr:uid="{965B8778-A817-4759-BB77-04C727643C69}">
  <cacheSource type="external" connectionId="10"/>
  <cacheFields count="3">
    <cacheField name="[dim_product].[segment].[segment]" caption="segment" numFmtId="0" hierarchy="9" level="1">
      <sharedItems count="6">
        <s v="Accessories"/>
        <s v="Desktop"/>
        <s v="Networking"/>
        <s v="Notebook"/>
        <s v="Peripherals"/>
        <s v="Storage"/>
      </sharedItems>
    </cacheField>
    <cacheField name="[Measures].[Recuento de product_code 2]" caption="Recuento de product_code 2" numFmtId="0" hierarchy="55" level="32767"/>
    <cacheField name="[fact_manufacturing_cost].[cost_year (año)].[cost_year (año)]" caption="cost_year (año)" numFmtId="0" hierarchy="22" level="1">
      <sharedItems count="2">
        <s v="2020"/>
        <s v="2021"/>
      </sharedItems>
    </cacheField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2" memberValueDatatype="130" unbalanced="0">
      <fieldsUsage count="2">
        <fieldUsage x="-1"/>
        <fieldUsage x="2"/>
      </fieldsUsage>
    </cacheHierarchy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757.46914872685" backgroundQuery="1" createdVersion="7" refreshedVersion="7" minRefreshableVersion="3" recordCount="24" xr:uid="{8E2E3586-5259-44B7-BDC2-75F62BC4ED76}">
  <cacheSource type="external" connectionId="3"/>
  <cacheFields count="3">
    <cacheField name="month" numFmtId="0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gross_sales_amount" numFmtId="0">
      <sharedItems containsSemiMixedTypes="0" containsString="0" containsNumber="1" minValue="7131.1" maxValue="296628.21999999997" count="24">
        <n v="84838.22"/>
        <n v="96245.71"/>
        <n v="142502.59"/>
        <n v="90913.11"/>
        <n v="89269.11"/>
        <n v="75314.39"/>
        <n v="7131.1"/>
        <n v="7386.72"/>
        <n v="14705.61"/>
        <n v="31641.360000000001"/>
        <n v="47968.03"/>
        <n v="52137.8"/>
        <n v="178704.25"/>
        <n v="193643.45"/>
        <n v="296628.21999999997"/>
        <n v="186550.83"/>
        <n v="179338.57"/>
        <n v="146804.76999999999"/>
        <n v="176115.48"/>
        <n v="105220.31"/>
        <n v="176205.51"/>
        <n v="142115.76"/>
        <n v="174539.38"/>
        <n v="104358.38"/>
      </sharedItems>
    </cacheField>
  </cacheFields>
  <extLst>
    <ext xmlns:x14="http://schemas.microsoft.com/office/spreadsheetml/2009/9/main" uri="{725AE2AE-9491-48be-B2B4-4EB974FC3084}">
      <x14:pivotCacheDefinition pivotCacheId="151065388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488680671297" backgroundQuery="1" createdVersion="7" refreshedVersion="7" minRefreshableVersion="3" recordCount="0" supportSubquery="1" supportAdvancedDrill="1" xr:uid="{C8F2AB9E-09E5-406A-9AA1-EA94AEFC1163}">
  <cacheSource type="external" connectionId="10"/>
  <cacheFields count="3">
    <cacheField name="[dim_customer].[market].[market]" caption="market" numFmtId="0" hierarchy="4" level="1">
      <sharedItems count="8">
        <s v="Australia"/>
        <s v="Bangladesh"/>
        <s v="India"/>
        <s v="Indonesia"/>
        <s v="Japan"/>
        <s v="Newzealand"/>
        <s v="Philiphines"/>
        <s v="South Korea"/>
      </sharedItems>
    </cacheField>
    <cacheField name="[dim_customer].[customer].[customer]" caption="customer" numFmtId="0" hierarchy="1" level="1">
      <sharedItems containsSemiMixedTypes="0" containsNonDate="0" containsString="0"/>
    </cacheField>
    <cacheField name="[dim_customer].[region].[region]" caption="region" numFmtId="0" hierarchy="6" level="1">
      <sharedItems containsSemiMixedTypes="0" containsNonDate="0" containsString="0"/>
    </cacheField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1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2" memberValueDatatype="130" unbalanced="0">
      <fieldsUsage count="2">
        <fieldUsage x="-1"/>
        <fieldUsage x="2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722097337966" backgroundQuery="1" createdVersion="7" refreshedVersion="7" minRefreshableVersion="3" recordCount="0" supportSubquery="1" supportAdvancedDrill="1" xr:uid="{816724C9-638A-4BA1-BB40-8CD79D88EBB1}">
  <cacheSource type="external" connectionId="10"/>
  <cacheFields count="4">
    <cacheField name="[dim_customer].[customer].[customer]" caption="customer" numFmtId="0" hierarchy="1" level="1">
      <sharedItems count="5">
        <s v="Amazon"/>
        <s v="Croma"/>
        <s v="Ezone"/>
        <s v="Flipkart"/>
        <s v="Viveks"/>
      </sharedItems>
    </cacheField>
    <cacheField name="[Measures].[Máx. de pre_invoice_discount_pct]" caption="Máx. de pre_invoice_discount_pct" numFmtId="0" hierarchy="68" level="32767"/>
    <cacheField name="[fact_pre_invoice_deduction].[fiscal_year (año)].[fiscal_year (año)]" caption="fiscal_year (año)" numFmtId="0" hierarchy="28" level="1">
      <sharedItems count="1">
        <s v="2021"/>
      </sharedItems>
    </cacheField>
    <cacheField name="[dim_customer].[market].[market]" caption="market" numFmtId="0" hierarchy="4" level="1">
      <sharedItems containsSemiMixedTypes="0" containsNonDate="0" containsString="0"/>
    </cacheField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2" memberValueDatatype="130" unbalanced="0">
      <fieldsUsage count="2">
        <fieldUsage x="-1"/>
        <fieldUsage x="3"/>
      </fieldsUsage>
    </cacheHierarchy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2" memberValueDatatype="130" unbalanced="0">
      <fieldsUsage count="2">
        <fieldUsage x="-1"/>
        <fieldUsage x="2"/>
      </fieldsUsage>
    </cacheHierarchy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728101273147" backgroundQuery="1" createdVersion="7" refreshedVersion="7" minRefreshableVersion="3" recordCount="0" supportSubquery="1" supportAdvancedDrill="1" xr:uid="{ECAE63B7-32B3-4F7B-8476-7D7C331D15E2}">
  <cacheSource type="external" connectionId="10"/>
  <cacheFields count="2">
    <cacheField name="[dim_product].[product].[product]" caption="product" numFmtId="0" hierarchy="11" level="1">
      <sharedItems count="2">
        <s v="AQ HOME Allin1 Gen 2"/>
        <s v="AQ 5000 Series Electron 8 5900X Desktop Processor" u="1"/>
      </sharedItems>
    </cacheField>
    <cacheField name="[Measures].[Máx. de manufacturing_cost]" caption="Máx. de manufacturing_cost" numFmtId="0" hierarchy="63" level="32767"/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5757.729116435185" backgroundQuery="1" createdVersion="7" refreshedVersion="7" minRefreshableVersion="3" recordCount="0" supportSubquery="1" supportAdvancedDrill="1" xr:uid="{05D9DEF0-B45F-4940-A281-C5FD62B9666A}">
  <cacheSource type="external" connectionId="10"/>
  <cacheFields count="2">
    <cacheField name="[dim_product].[product].[product]" caption="product" numFmtId="0" hierarchy="11" level="1">
      <sharedItems count="2">
        <s v="AQ Master wired x1 Ms"/>
        <s v="AQ 5000 Series Electron 8 5900X Desktop Processor" u="1"/>
      </sharedItems>
    </cacheField>
    <cacheField name="[Measures].[Mín. de manufacturing_cost]" caption="Mín. de manufacturing_cost" numFmtId="0" hierarchy="66" level="32767"/>
  </cacheFields>
  <cacheHierarchies count="74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sub_zone]" caption="sub_zone" attribute="1" defaultMemberUniqueName="[dim_customer].[sub_zone].[All]" allUniqueName="[dim_customer].[sub_zone].[All]" dimensionUniqueName="[dim_customer]" displayFolder="" count="0" memberValueDatatype="130" unbalanced="0"/>
    <cacheHierarchy uniqueName="[dim_customer].[region]" caption="region" attribute="1" defaultMemberUniqueName="[dim_customer].[region].[All]" allUniqueName="[dim_customer].[region].[All]" dimensionUniqueName="[dim_customer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gross_price].[product_code]" caption="product_code" attribute="1" defaultMemberUniqueName="[fact_gross_price].[product_code].[All]" allUniqueName="[fact_gross_price].[product_code].[All]" dimensionUniqueName="[fact_gross_price]" displayFolder="" count="0" memberValueDatatype="130" unbalanced="0"/>
    <cacheHierarchy uniqueName="[fact_gross_price].[fiscal_year]" caption="fiscal_year" attribute="1" time="1" defaultMemberUniqueName="[fact_gross_price].[fiscal_year].[All]" allUniqueName="[fact_gross_price].[fiscal_year].[All]" dimensionUniqueName="[fact_gross_price]" displayFolder="" count="0" memberValueDatatype="7" unbalanced="0"/>
    <cacheHierarchy uniqueName="[fact_gross_price].[gross_price]" caption="gross_price" attribute="1" defaultMemberUniqueName="[fact_gross_price].[gross_price].[All]" allUniqueName="[fact_gross_price].[gross_price].[All]" dimensionUniqueName="[fact_gross_price]" displayFolder="" count="0" memberValueDatatype="5" unbalanced="0"/>
    <cacheHierarchy uniqueName="[fact_gross_price].[fiscal_year (año)]" caption="fiscal_year (año)" attribute="1" defaultMemberUniqueName="[fact_gross_price].[fiscal_year (año)].[All]" allUniqueName="[fact_gross_price].[fiscal_year (año)].[All]" dimensionUniqueName="[fact_gross_price]" displayFolder="" count="0" memberValueDatatype="130" unbalanced="0"/>
    <cacheHierarchy uniqueName="[fact_gross_price].[fiscal_year (trimestre)]" caption="fiscal_year (trimestre)" attribute="1" defaultMemberUniqueName="[fact_gross_price].[fiscal_year (trimestre)].[All]" allUniqueName="[fact_gross_price].[fiscal_year (trimestre)].[All]" dimensionUniqueName="[fact_gross_price]" displayFolder="" count="0" memberValueDatatype="130" unbalanced="0"/>
    <cacheHierarchy uniqueName="[fact_gross_price].[fiscal_year (mes)]" caption="fiscal_year (mes)" attribute="1" defaultMemberUniqueName="[fact_gross_price].[fiscal_year (mes)].[All]" allUniqueName="[fact_gross_price].[fiscal_year (mes)].[All]" dimensionUniqueName="[fact_gross_price]" displayFolder="" count="0" memberValueDatatype="130" unbalanced="0"/>
    <cacheHierarchy uniqueName="[fact_manufacturing_cost].[product_code]" caption="product_code" attribute="1" defaultMemberUniqueName="[fact_manufacturing_cost].[product_code].[All]" allUniqueName="[fact_manufacturing_cost].[product_code].[All]" dimensionUniqueName="[fact_manufacturing_cost]" displayFolder="" count="0" memberValueDatatype="130" unbalanced="0"/>
    <cacheHierarchy uniqueName="[fact_manufacturing_cost].[cost_year]" caption="cost_year" attribute="1" time="1" defaultMemberUniqueName="[fact_manufacturing_cost].[cost_year].[All]" allUniqueName="[fact_manufacturing_cost].[cost_year].[All]" dimensionUniqueName="[fact_manufacturing_cost]" displayFolder="" count="0" memberValueDatatype="7" unbalanced="0"/>
    <cacheHierarchy uniqueName="[fact_manufacturing_cost].[manufacturing_cost]" caption="manufacturing_cost" attribute="1" defaultMemberUniqueName="[fact_manufacturing_cost].[manufacturing_cost].[All]" allUniqueName="[fact_manufacturing_cost].[manufacturing_cost].[All]" dimensionUniqueName="[fact_manufacturing_cost]" displayFolder="" count="0" memberValueDatatype="5" unbalanced="0"/>
    <cacheHierarchy uniqueName="[fact_manufacturing_cost].[cost_year (año)]" caption="cost_year (año)" attribute="1" defaultMemberUniqueName="[fact_manufacturing_cost].[cost_year (año)].[All]" allUniqueName="[fact_manufacturing_cost].[cost_year (año)].[All]" dimensionUniqueName="[fact_manufacturing_cost]" displayFolder="" count="0" memberValueDatatype="130" unbalanced="0"/>
    <cacheHierarchy uniqueName="[fact_manufacturing_cost].[cost_year (trimestre)]" caption="cost_year (trimestre)" attribute="1" defaultMemberUniqueName="[fact_manufacturing_cost].[cost_year (trimestre)].[All]" allUniqueName="[fact_manufacturing_cost].[cost_year (trimestre)].[All]" dimensionUniqueName="[fact_manufacturing_cost]" displayFolder="" count="0" memberValueDatatype="130" unbalanced="0"/>
    <cacheHierarchy uniqueName="[fact_manufacturing_cost].[cost_year (mes)]" caption="cost_year (mes)" attribute="1" defaultMemberUniqueName="[fact_manufacturing_cost].[cost_year (mes)].[All]" allUniqueName="[fact_manufacturing_cost].[cost_year (mes)].[All]" dimensionUniqueName="[fact_manufacturing_cost]" displayFolder="" count="0" memberValueDatatype="130" unbalanced="0"/>
    <cacheHierarchy uniqueName="[fact_pre_invoice_deduction].[customer_code]" caption="customer_code" attribute="1" defaultMemberUniqueName="[fact_pre_invoice_deduction].[customer_code].[All]" allUniqueName="[fact_pre_invoice_deduction].[customer_code].[All]" dimensionUniqueName="[fact_pre_invoice_deduction]" displayFolder="" count="0" memberValueDatatype="130" unbalanced="0"/>
    <cacheHierarchy uniqueName="[fact_pre_invoice_deduction].[fiscal_year]" caption="fiscal_year" attribute="1" time="1" defaultMemberUniqueName="[fact_pre_invoice_deduction].[fiscal_year].[All]" allUniqueName="[fact_pre_invoice_deduction].[fiscal_year].[All]" dimensionUniqueName="[fact_pre_invoice_deduction]" displayFolder="" count="0" memberValueDatatype="7" unbalanced="0"/>
    <cacheHierarchy uniqueName="[fact_pre_invoice_deduction].[pre_invoice_discount_pct]" caption="pre_invoice_discount_pct" attribute="1" defaultMemberUniqueName="[fact_pre_invoice_deduction].[pre_invoice_discount_pct].[All]" allUniqueName="[fact_pre_invoice_deduction].[pre_invoice_discount_pct].[All]" dimensionUniqueName="[fact_pre_invoice_deduction]" displayFolder="" count="0" memberValueDatatype="5" unbalanced="0"/>
    <cacheHierarchy uniqueName="[fact_pre_invoice_deduction].[fiscal_year (año)]" caption="fiscal_year (año)" attribute="1" defaultMemberUniqueName="[fact_pre_invoice_deduction].[fiscal_year (año)].[All]" allUniqueName="[fact_pre_invoice_deduction].[fiscal_year (año)].[All]" dimensionUniqueName="[fact_pre_invoice_deduction]" displayFolder="" count="0" memberValueDatatype="130" unbalanced="0"/>
    <cacheHierarchy uniqueName="[fact_pre_invoice_deduction].[fiscal_year (trimestre)]" caption="fiscal_year (trimestre)" attribute="1" defaultMemberUniqueName="[fact_pre_invoice_deduction].[fiscal_year (trimestre)].[All]" allUniqueName="[fact_pre_invoice_deduction].[fiscal_year (trimestre)].[All]" dimensionUniqueName="[fact_pre_invoice_deduction]" displayFolder="" count="0" memberValueDatatype="130" unbalanced="0"/>
    <cacheHierarchy uniqueName="[fact_pre_invoice_deduction].[fiscal_year (mes)]" caption="fiscal_year (mes)" attribute="1" defaultMemberUniqueName="[fact_pre_invoice_deduction].[fiscal_year (mes)].[All]" allUniqueName="[fact_pre_invoice_deduction].[fiscal_year (mes)].[All]" dimensionUniqueName="[fact_pre_invoice_deduction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130" unbalanced="0"/>
    <cacheHierarchy uniqueName="[fact_sales_monthly].[sold_quantity]" caption="sold_quantity" attribute="1" defaultMemberUniqueName="[fact_sales_monthly].[sold_quantity].[All]" allUniqueName="[fact_sales_monthly].[sold_quantity].[All]" dimensionUniqueName="[fact_sales_monthly]" displayFolder="" count="0" memberValueDatatype="20" unbalanced="0"/>
    <cacheHierarchy uniqueName="[fact_sales_monthly].[fiscal_year]" caption="fiscal_year" attribute="1" defaultMemberUniqueName="[fact_sales_monthly].[fiscal_year].[All]" allUniqueName="[fact_sales_monthly].[fiscal_year].[All]" dimensionUniqueName="[fact_sales_monthly]" displayFolder="" count="0" memberValueDatatype="20" unbalanced="0"/>
    <cacheHierarchy uniqueName="[fact_sales_monthly].[date (año)]" caption="date (año)" attribute="1" defaultMemberUniqueName="[fact_sales_monthly].[date (año)].[All]" allUniqueName="[fact_sales_monthly].[date (año)].[All]" dimensionUniqueName="[fact_sales_monthly]" displayFolder="" count="0" memberValueDatatype="130" unbalanced="0"/>
    <cacheHierarchy uniqueName="[fact_sales_monthly].[date (mes)]" caption="date (mes)" attribute="1" defaultMemberUniqueName="[fact_sales_monthly].[date (mes)].[All]" allUniqueName="[fact_sales_monthly].[date (mes)].[All]" dimensionUniqueName="[fact_sales_monthly]" displayFolder="" count="0" memberValueDatatype="130" unbalanced="0"/>
    <cacheHierarchy uniqueName="[fact_sales_monthly].[trimestres]" caption="trimestres" attribute="1" defaultMemberUniqueName="[fact_sales_monthly].[trimestres].[All]" allUniqueName="[fact_sales_monthly].[trimestres].[All]" dimensionUniqueName="[fact_sales_monthly]" displayFolder="" count="0" memberValueDatatype="130" unbalanced="0"/>
    <cacheHierarchy uniqueName="[fact_gross_price].[fiscal_year (índice de meses)]" caption="fiscal_year (índice de meses)" attribute="1" defaultMemberUniqueName="[fact_gross_price].[fiscal_year (índice de meses)].[All]" allUniqueName="[fact_gross_price].[fiscal_year (índice de meses)].[All]" dimensionUniqueName="[fact_gross_price]" displayFolder="" count="0" memberValueDatatype="20" unbalanced="0" hidden="1"/>
    <cacheHierarchy uniqueName="[fact_manufacturing_cost].[cost_year (índice de meses)]" caption="cost_year (índice de meses)" attribute="1" defaultMemberUniqueName="[fact_manufacturing_cost].[cost_year (índice de meses)].[All]" allUniqueName="[fact_manufacturing_cost].[cost_year (índice de meses)].[All]" dimensionUniqueName="[fact_manufacturing_cost]" displayFolder="" count="0" memberValueDatatype="20" unbalanced="0" hidden="1"/>
    <cacheHierarchy uniqueName="[fact_pre_invoice_deduction].[fiscal_year (índice de meses)]" caption="fiscal_year (índice de meses)" attribute="1" defaultMemberUniqueName="[fact_pre_invoice_deduction].[fiscal_year (índice de meses)].[All]" allUniqueName="[fact_pre_invoice_deduction].[fiscal_year (índice de meses)].[All]" dimensionUniqueName="[fact_pre_invoice_deduction]" displayFolder="" count="0" memberValueDatatype="20" unbalanced="0" hidden="1"/>
    <cacheHierarchy uniqueName="[fact_sales_monthly].[date (índice de meses)]" caption="date (índice de meses)" attribute="1" defaultMemberUniqueName="[fact_sales_monthly].[date (índice de meses)].[All]" allUniqueName="[fact_sales_monthly].[date (índice de meses)].[All]" dimensionUniqueName="[fact_sales_monthly]" displayFolder="" count="0" memberValueDatatype="20" unbalanced="0" hidden="1"/>
    <cacheHierarchy uniqueName="[Measures].[unico2020]" caption="unico2020" measure="1" displayFolder="" measureGroup="fact_sales_monthly" count="0"/>
    <cacheHierarchy uniqueName="[Measures].[unico2021]" caption="unico2021" measure="1" displayFolder="" measureGroup="fact_sales_monthly" count="0"/>
    <cacheHierarchy uniqueName="[Measures].[porcentaje]" caption="porcentaje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product]" caption="__XL_Count dim_product" measure="1" displayFolder="" measureGroup="dim_product" count="0" hidden="1"/>
    <cacheHierarchy uniqueName="[Measures].[__XL_Count fact_gross_price]" caption="__XL_Count fact_gross_price" measure="1" displayFolder="" measureGroup="fact_gross_price" count="0" hidden="1"/>
    <cacheHierarchy uniqueName="[Measures].[__XL_Count fact_manufacturing_cost]" caption="__XL_Count fact_manufacturing_cost" measure="1" displayFolder="" measureGroup="fact_manufacturing_cost" count="0" hidden="1"/>
    <cacheHierarchy uniqueName="[Measures].[__XL_Count fact_pre_invoice_deduction]" caption="__XL_Count fact_pre_invoice_deduction" measure="1" displayFolder="" measureGroup="fact_pre_invoice_deduction" count="0" hidden="1"/>
    <cacheHierarchy uniqueName="[Measures].[__XL_Count fact_sales_monthly]" caption="__XL_Count fact_sales_monthly" measure="1" displayFolder="" measureGroup="fact_sales_monthly" count="0" hidden="1"/>
    <cacheHierarchy uniqueName="[Measures].[__No measures defined]" caption="__No measures defined" measure="1" displayFolder="" count="0" hidden="1"/>
    <cacheHierarchy uniqueName="[Measures].[Recuento de product_code]" caption="Recuento de product_code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product]" caption="Recuento de product" measure="1" displayFolder="" measureGroup="dim_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product_code 2]" caption="Recuento de product_code 2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roduct_code]" caption="Recuento distinto de product_code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_code 3]" caption="Recuento de product_code 3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2]" caption="Recuento distinto de product_code 2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istinto de product_code 3]" caption="Recuento distinto de product_code 3" measure="1" displayFolder="" measureGroup="dim_produc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nufacturing_cost]" caption="Suma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product_code 4]" caption="Recue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product_code 4]" caption="Recuento distinto de product_code 4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áx. de manufacturing_cost]" caption="Máx.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istinto de manufacturing_cost]" caption="Recuento distint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manufacturing_cost]" caption="Promedio de manufacturing_cost" measure="1" displayFolder="" measureGroup="fact_manufacturing_cos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ín. de manufacturing_cost]" caption="Mín. de manufacturing_cost" measure="1" displayFolder="" measureGroup="fact_manufacturing_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_invoice_discount_pct]" caption="Suma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pre_invoice_discount_pct]" caption="Máx. de pre_invoice_discount_pct" measure="1" displayFolder="" measureGroup="fact_pre_invoice_deduction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sold_quantity]" caption="Suma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gross_price]" caption="Suma de gross_price" measure="1" displayFolder="" measureGroup="fact_gross_pric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áx. de sold_quantity]" caption="Máx.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Recuento distinto de sold_quantity]" caption="Recuento distinto de sold_quanti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dim_customer" uniqueName="[dim_customer]" caption="dim_customer"/>
    <dimension name="dim_product" uniqueName="[dim_product]" caption="dim_product"/>
    <dimension name="fact_gross_price" uniqueName="[fact_gross_price]" caption="fact_gross_price"/>
    <dimension name="fact_manufacturing_cost" uniqueName="[fact_manufacturing_cost]" caption="fact_manufacturing_cost"/>
    <dimension name="fact_pre_invoice_deduction" uniqueName="[fact_pre_invoice_deduction]" caption="fact_pre_invoice_deduction"/>
    <dimension name="fact_sales_monthly" uniqueName="[fact_sales_monthly]" caption="fact_sales_monthly"/>
    <dimension measure="1" name="Measures" uniqueName="[Measures]" caption="Measures"/>
  </dimensions>
  <measureGroups count="6">
    <measureGroup name="dim_customer" caption="dim_customer"/>
    <measureGroup name="dim_product" caption="dim_product"/>
    <measureGroup name="fact_gross_price" caption="fact_gross_price"/>
    <measureGroup name="fact_manufacturing_cost" caption="fact_manufacturing_cost"/>
    <measureGroup name="fact_pre_invoice_deduction" caption="fact_pre_invoice_deduction"/>
    <measureGroup name="fact_sales_monthly" caption="fact_sales_monthly"/>
  </measureGroups>
  <maps count="11">
    <map measureGroup="0" dimension="0"/>
    <map measureGroup="1" dimension="1"/>
    <map measureGroup="2" dimension="1"/>
    <map measureGroup="2" dimension="2"/>
    <map measureGroup="3" dimension="1"/>
    <map measureGroup="3" dimension="3"/>
    <map measureGroup="4" dimension="0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5"/>
    <x v="1"/>
    <x v="5"/>
  </r>
  <r>
    <x v="6"/>
    <x v="1"/>
    <x v="6"/>
  </r>
  <r>
    <x v="7"/>
    <x v="1"/>
    <x v="7"/>
  </r>
  <r>
    <x v="8"/>
    <x v="1"/>
    <x v="8"/>
  </r>
  <r>
    <x v="9"/>
    <x v="1"/>
    <x v="9"/>
  </r>
  <r>
    <x v="10"/>
    <x v="1"/>
    <x v="10"/>
  </r>
  <r>
    <x v="11"/>
    <x v="1"/>
    <x v="11"/>
  </r>
  <r>
    <x v="0"/>
    <x v="1"/>
    <x v="12"/>
  </r>
  <r>
    <x v="1"/>
    <x v="1"/>
    <x v="13"/>
  </r>
  <r>
    <x v="2"/>
    <x v="1"/>
    <x v="14"/>
  </r>
  <r>
    <x v="3"/>
    <x v="1"/>
    <x v="15"/>
  </r>
  <r>
    <x v="4"/>
    <x v="2"/>
    <x v="16"/>
  </r>
  <r>
    <x v="5"/>
    <x v="2"/>
    <x v="17"/>
  </r>
  <r>
    <x v="6"/>
    <x v="2"/>
    <x v="18"/>
  </r>
  <r>
    <x v="7"/>
    <x v="2"/>
    <x v="19"/>
  </r>
  <r>
    <x v="8"/>
    <x v="2"/>
    <x v="20"/>
  </r>
  <r>
    <x v="9"/>
    <x v="2"/>
    <x v="21"/>
  </r>
  <r>
    <x v="10"/>
    <x v="2"/>
    <x v="22"/>
  </r>
  <r>
    <x v="11"/>
    <x v="2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530C5-7870-4A7A-94AD-1B79F50E3134}" name="TablaDinámica23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 fieldListSortAscending="1">
  <location ref="G81:I86" firstHeaderRow="1" firstDataRow="1" firstDataCol="2"/>
  <pivotFields count="3">
    <pivotField axis="axisRow" compact="0" outline="0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showAll="0"/>
  </pivotFields>
  <rowFields count="2">
    <field x="1"/>
    <field x="0"/>
  </rowFields>
  <rowItems count="5">
    <i>
      <x/>
      <x v="8"/>
    </i>
    <i r="1">
      <x v="9"/>
    </i>
    <i r="1">
      <x v="10"/>
    </i>
    <i r="1">
      <x v="11"/>
    </i>
    <i t="default">
      <x/>
    </i>
  </rowItems>
  <colItems count="1">
    <i/>
  </colItems>
  <dataFields count="1">
    <dataField name="gross_sales_amount (thousands)" fld="2" baseField="0" baseItem="0" numFmtId="166"/>
  </dataFields>
  <formats count="2">
    <format dxfId="120">
      <pivotArea outline="0" collapsedLevelsAreSubtotals="1" fieldPosition="0"/>
    </format>
    <format dxfId="119">
      <pivotArea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EAF8A-6586-4009-B4E4-822125D70BC2}" name="TablaDinámica4" cacheId="0" applyNumberFormats="0" applyBorderFormats="0" applyFontFormats="0" applyPatternFormats="0" applyAlignmentFormats="0" applyWidthHeightFormats="1" dataCaption="Valores" tag="74be356c-c91e-426e-8942-a7f22108126f" updatedVersion="7" minRefreshableVersion="3" useAutoFormatting="1" subtotalHiddenItems="1" itemPrintTitles="1" createdVersion="7" indent="0" outline="1" outlineData="1" multipleFieldFilters="0" chartFormat="8" rowHeaderCaption="segment">
  <location ref="B27:C34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3"/>
    </i>
    <i>
      <x/>
    </i>
    <i>
      <x v="4"/>
    </i>
    <i>
      <x v="1"/>
    </i>
    <i>
      <x v="5"/>
    </i>
    <i>
      <x v="2"/>
    </i>
    <i t="grand">
      <x/>
    </i>
  </rowItems>
  <colItems count="1">
    <i/>
  </colItems>
  <dataFields count="1">
    <dataField name="Recuento de product_code" fld="1" subtotal="count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istinto de product_cod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A0B7-0EE4-4E9A-8032-4942B7AE80F0}" name="TablaDinámica1" cacheId="6" applyNumberFormats="0" applyBorderFormats="0" applyFontFormats="0" applyPatternFormats="0" applyAlignmentFormats="0" applyWidthHeightFormats="1" dataCaption="Valores" tag="5fe48f91-2642-4ab1-ba80-55f614d7da0c" updatedVersion="7" minRefreshableVersion="3" useAutoFormatting="1" subtotalHiddenItems="1" rowGrandTotals="0" colGrandTotals="0" itemPrintTitles="1" createdVersion="7" indent="0" outline="1" outlineData="1" multipleFieldFilters="0" rowHeaderCaption="País">
  <location ref="B5:B13" firstHeaderRow="1" firstDataRow="1" firstDataCol="1" rowPageCount="2" colPageCount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pageFields count="2">
    <pageField fld="1" hier="1" name="[dim_customer].[customer].&amp;[Atliq Exclusive]" cap="Atliq Exclusive"/>
    <pageField fld="2" hier="6" name="[dim_customer].[region].&amp;[APAC]" cap="APAC"/>
  </pageFields>
  <formats count="10"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fieldPosition="0">
        <references count="1">
          <reference field="0" count="0"/>
        </references>
      </pivotArea>
    </format>
    <format dxfId="140">
      <pivotArea type="all" dataOnly="0" outline="0" fieldPosition="0"/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0" count="0"/>
        </references>
      </pivotArea>
    </format>
    <format dxfId="102">
      <pivotArea dataOnly="0" labelOnly="1" fieldPosition="0">
        <references count="1">
          <reference field="0" count="0"/>
        </references>
      </pivotArea>
    </format>
  </formats>
  <pivotHierarchies count="74">
    <pivotHierarchy dragToData="1"/>
    <pivotHierarchy multipleItemSelectionAllowed="1" dragToData="1">
      <members count="1" level="1">
        <member name="[dim_customer].[customer].&amp;[Atliq Exclusive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customer].[region].&amp;[APA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1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D41F4-77A3-45D9-A845-4EA642C30B85}" name="TablaDinámica7" cacheId="9" applyNumberFormats="0" applyBorderFormats="0" applyFontFormats="0" applyPatternFormats="0" applyAlignmentFormats="0" applyWidthHeightFormats="1" dataCaption="Valores" tag="a162339d-43ab-4eac-aad6-a94979f47eb4" updatedVersion="7" minRefreshableVersion="3" useAutoFormatting="1" subtotalHiddenItems="1" rowGrandTotals="0" colGrandTotals="0" itemPrintTitles="1" createdVersion="7" indent="0" outline="1" outlineData="1" multipleFieldFilters="0">
  <location ref="B58:C59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Mín. de manufacturing_cost" fld="1" subtotal="min" baseField="0" baseItem="0" numFmtId="164"/>
  </dataFields>
  <formats count="2">
    <format dxfId="144">
      <pivotArea collapsedLevelsAreSubtotals="1" fieldPosition="0">
        <references count="1">
          <reference field="0" count="1">
            <x v="1"/>
          </reference>
        </references>
      </pivotArea>
    </format>
    <format dxfId="143">
      <pivotArea outline="0" fieldPosition="0">
        <references count="1">
          <reference field="4294967294" count="1">
            <x v="0"/>
          </reference>
        </references>
      </pivotArea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áx. de manufacturing_cost"/>
    <pivotHierarchy dragToData="1"/>
    <pivotHierarchy dragToData="1" caption="Promedio de manufacturing_cost"/>
    <pivotHierarchy dragToData="1" caption="Mín. de manufacturing_co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0" showColStripes="0" showLastColumn="1"/>
  <filters count="1">
    <filter fld="0" type="count" id="2" iMeasureHier="66">
      <autoFilter ref="A1">
        <filterColumn colId="0">
          <top10 top="0" val="1" filterVal="1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manufacturing_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931EB-B969-4DD3-AB4B-B9915B8137A8}" name="TablaDinámica13" cacheId="10" applyNumberFormats="0" applyBorderFormats="0" applyFontFormats="0" applyPatternFormats="0" applyAlignmentFormats="0" applyWidthHeightFormats="1" dataCaption="Valores" tag="2c72f961-5dc0-4148-9af6-0e287fd0270d" updatedVersion="7" minRefreshableVersion="3" useAutoFormatting="1" subtotalHiddenItems="1" itemPrintTitles="1" createdVersion="7" indent="0" outline="1" outlineData="1" multipleFieldFilters="0" chartFormat="4">
  <location ref="B118:D123" firstHeaderRow="0" firstDataRow="1" firstDataCol="1" rowPageCount="1" colPageCount="1"/>
  <pivotFields count="5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efaultSubtotal="0" defaultAttributeDrillState="1">
      <items count="4">
        <item n="Quarter 1" x="0"/>
        <item n="Quarter 2" x="1"/>
        <item n="Quarter 3" x="2"/>
        <item n="Quarter 4" x="3"/>
      </items>
    </pivotField>
    <pivotField axis="axisPage"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5" name="[fact_sales_monthly].[fiscal_year].&amp;[2020]" cap="2020"/>
  </pageFields>
  <dataFields count="2">
    <dataField name="sold_quantity" fld="0" baseField="0" baseItem="0"/>
    <dataField name="% sold_quantity" fld="4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Suma de sold_quantity]"/>
        </ext>
      </extLst>
    </dataField>
  </dataFields>
  <chartFormats count="10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ct_sales_monthly].[fiscal_year].&amp;[2020]"/>
      </members>
    </pivotHierarchy>
    <pivotHierarchy multipleItemSelectionAllowed="1" dragToData="1">
      <members count="2" level="1">
        <member name="[fact_sales_monthly].[date (año)].&amp;[2019]"/>
        <member name="[fact_sales_monthly].[date (año)].&amp;[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ld_quantity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Estilo de tabla dinámica 1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_monthl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D4E33-927F-4C1C-A5E0-2EF47EE5CCE5}" name="TablaDinámica22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 fieldListSortAscending="1">
  <location ref="G87:I96" firstHeaderRow="1" firstDataRow="1" firstDataCol="2"/>
  <pivotFields count="3">
    <pivotField axis="axisRow" compact="0" outline="0" showAll="0">
      <items count="13">
        <item x="4"/>
        <item x="5"/>
        <item x="6"/>
        <item x="7"/>
        <item x="8"/>
        <item x="9"/>
        <item x="10"/>
        <item x="11"/>
        <item h="1" x="0"/>
        <item h="1" x="1"/>
        <item h="1" x="2"/>
        <item h="1" x="3"/>
        <item t="default"/>
      </items>
    </pivotField>
    <pivotField axis="axisRow" compact="0" outline="0" showAll="0">
      <items count="4">
        <item h="1" x="0"/>
        <item x="1"/>
        <item h="1" x="2"/>
        <item t="default"/>
      </items>
    </pivotField>
    <pivotField dataField="1" compact="0" outline="0" showAll="0"/>
  </pivotFields>
  <rowFields count="2">
    <field x="1"/>
    <field x="0"/>
  </rowFields>
  <rowItems count="9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Items count="1">
    <i/>
  </colItems>
  <dataFields count="1">
    <dataField name="Suma de gross_sales_amount" fld="2" baseField="0" baseItem="0" numFmtId="166"/>
  </dataFields>
  <formats count="2">
    <format dxfId="122">
      <pivotArea outline="0" collapsedLevelsAreSubtotals="1" fieldPosition="0"/>
    </format>
    <format dxfId="121">
      <pivotArea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C14B-2B6D-447A-A779-CB26866E2DF6}" name="TablaDinámica2" cacheId="2" applyNumberFormats="0" applyBorderFormats="0" applyFontFormats="0" applyPatternFormats="0" applyAlignmentFormats="0" applyWidthHeightFormats="1" dataCaption="Valores" tag="0d07e7fb-cc03-4f3e-940a-7650d9856d75" updatedVersion="7" minRefreshableVersion="3" useAutoFormatting="1" subtotalHiddenItems="1" rowGrandTotals="0" itemPrintTitles="1" createdVersion="7" indent="0" outline="1" outlineData="1" multipleFieldFilters="0" chartFormat="8">
  <location ref="B19:C2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unique 2020" fld="0" subtotal="count" baseField="0" baseItem="0"/>
    <dataField name="unique 2021" fld="1" subtotal="count" baseField="0" baseItem="0"/>
  </dataFields>
  <formats count="4">
    <format dxfId="125">
      <pivotArea dataOnly="0" labelOnly="1" outline="0" axis="axisValues" fieldPosition="0"/>
    </format>
    <format dxfId="1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/>
    </format>
  </formats>
  <chartFormats count="4"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unique 2020"/>
    <pivotHierarchy dragToRow="0" dragToCol="0" dragToPage="0" dragToData="1" caption="unique 202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product_code"/>
    <pivotHierarchy dragToData="1"/>
    <pivotHierarchy dragToData="1" caption="Recuento distinto de product_code"/>
    <pivotHierarchy dragToData="1"/>
    <pivotHierarchy dragToData="1"/>
    <pivotHierarchy dragToData="1"/>
    <pivotHierarchy dragToData="1" caption="Recuento distinto de product_cod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1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manufacturing_cost]"/>
        <x15:activeTabTopLevelEntity name="[fact_sales_monthly]"/>
        <x15:activeTabTopLevelEntity name="[fact_gross_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54798-D5A2-4B1F-A0AE-4A11A35A7A31}" name="TablaDinámica9" cacheId="21" applyNumberFormats="0" applyBorderFormats="0" applyFontFormats="0" applyPatternFormats="0" applyAlignmentFormats="0" applyWidthHeightFormats="1" dataCaption="Valores" tag="b02ad83a-5952-4a21-82cf-0fee32722af3" updatedVersion="7" minRefreshableVersion="3" useAutoFormatting="1" subtotalHiddenItems="1" itemPrintTitles="1" createdVersion="7" indent="0" compact="0" compactData="0" multipleFieldFilters="0">
  <location ref="B143:E153" firstHeaderRow="1" firstDataRow="1" firstDataCol="3" rowPageCount="1" colPageCount="1"/>
  <pivotFields count="5"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axis="axisRow" compact="0" allDrilled="1" outline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"/>
    <field x="4"/>
    <field x="2"/>
  </rowFields>
  <rowItems count="10">
    <i>
      <x/>
      <x/>
      <x/>
    </i>
    <i r="1">
      <x v="1"/>
      <x v="1"/>
    </i>
    <i r="1">
      <x v="2"/>
      <x v="1"/>
    </i>
    <i>
      <x v="1"/>
      <x v="3"/>
      <x v="2"/>
    </i>
    <i r="1">
      <x v="4"/>
      <x v="3"/>
    </i>
    <i r="1">
      <x v="5"/>
      <x v="3"/>
    </i>
    <i>
      <x v="2"/>
      <x v="6"/>
      <x v="4"/>
    </i>
    <i r="1">
      <x v="8"/>
      <x v="5"/>
    </i>
    <i r="1">
      <x v="7"/>
      <x v="4"/>
    </i>
    <i t="grand">
      <x/>
    </i>
  </rowItems>
  <colItems count="1">
    <i/>
  </colItems>
  <pageFields count="1">
    <pageField fld="0" hier="35" name="[fact_sales_monthly].[fiscal_year].&amp;[2021]" cap="2021"/>
  </pageFields>
  <dataFields count="1">
    <dataField name="sold_quantity (in thousands)" fld="3" baseField="2" baseItem="6" numFmtId="164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ct_sales_monthly].[fiscal_year].&amp;[202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ld_quantity (in thousands)"/>
    <pivotHierarchy dragToData="1"/>
    <pivotHierarchy dragToData="1" caption="Máx. de sold_quantity"/>
    <pivotHierarchy dragToData="1"/>
    <pivotHierarchy dragToData="1" caption="Recuento distinto de sold_quantity"/>
  </pivotHierarchies>
  <pivotTableStyleInfo name="Estilo de tabla dinámica 1" showRowHeaders="1" showColHeaders="1" showRowStripes="1" showColStripes="0" showLastColumn="1"/>
  <filters count="2">
    <filter fld="2" type="count" id="2" iMeasureHier="69">
      <autoFilter ref="A1">
        <filterColumn colId="0">
          <top10 val="3" filterVal="3"/>
        </filterColumn>
      </autoFilter>
    </filter>
    <filter fld="4" type="count" evalOrder="1" id="3" iMeasureHier="69">
      <autoFilter ref="A1">
        <filterColumn colId="0">
          <top10 val="3" filterVal="3"/>
        </filterColumn>
      </autoFilter>
    </filter>
  </filters>
  <rowHierarchiesUsage count="3">
    <rowHierarchyUsage hierarchyUsage="8"/>
    <rowHierarchyUsage hierarchyUsage="32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2DDE9-F6DE-4992-9887-C650AED716AD}" name="TablaDinámica10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 fieldListSortAscending="1">
  <location ref="B80:D107" firstHeaderRow="1" firstDataRow="1" firstDataCol="2"/>
  <pivotFields count="3">
    <pivotField axis="axisRow" compact="0" outline="0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1"/>
    <field x="0"/>
  </rowFields>
  <rowItems count="27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</rowItems>
  <colItems count="1">
    <i/>
  </colItems>
  <dataFields count="1">
    <dataField name="Suma de gross_sales_amount" fld="2" baseField="0" baseItem="0" numFmtId="166"/>
  </dataFields>
  <formats count="2">
    <format dxfId="127">
      <pivotArea outline="0" collapsedLevelsAreSubtotals="1" fieldPosition="0"/>
    </format>
    <format dxfId="126">
      <pivotArea outline="0" fieldPosition="0">
        <references count="1">
          <reference field="4294967294" count="1">
            <x v="0"/>
          </reference>
        </references>
      </pivotArea>
    </format>
  </formats>
  <chartFormats count="17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693A6-F172-4F46-A452-476BF3AA4E43}" name="TablaDinámica5" cacheId="4" applyNumberFormats="0" applyBorderFormats="0" applyFontFormats="0" applyPatternFormats="0" applyAlignmentFormats="0" applyWidthHeightFormats="1" dataCaption="Valores" tag="ff0f5338-b0b5-4064-86c9-78bf0caaa1cd" updatedVersion="7" minRefreshableVersion="3" useAutoFormatting="1" subtotalHiddenItems="1" rowGrandTotals="0" colGrandTotals="0" itemPrintTitles="1" createdVersion="7" indent="0" compact="0" compactData="0" multipleFieldFilters="0" chartFormat="3" rowHeaderCaption="" colHeaderCaption="año">
  <location ref="B43:D50" firstHeaderRow="1" firstDataRow="2" firstDataCol="1"/>
  <pivotFields count="3">
    <pivotField axis="axisRow"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  <pivotField axis="axisCol" compact="0" allDrilled="1" outline="0" subtotalTop="0" showAll="0" dataSourceSort="1" defaultSubtotal="0">
      <items count="2">
        <item x="0" e="0"/>
        <item x="1" e="0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segmento" fld="1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ecuento distinto de product_code"/>
    <pivotHierarchy dragToData="1" caption="Recuento distinto de product_cod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0" showColStripes="0" showLastColumn="1"/>
  <rowHierarchiesUsage count="1">
    <rowHierarchyUsage hierarchyUsage="9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fact_gross_price]"/>
        <x15:activeTabTopLevelEntity name="[fact_manufacturing_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87FEF-9E31-476F-BEAA-0EAF95333EA3}" name="TablaDinámica6" cacheId="8" applyNumberFormats="0" applyBorderFormats="0" applyFontFormats="0" applyPatternFormats="0" applyAlignmentFormats="0" applyWidthHeightFormats="1" dataCaption="Valores" tag="2aaebb66-ce6f-420d-af97-2ababed47dca" updatedVersion="7" minRefreshableVersion="3" useAutoFormatting="1" subtotalHiddenItems="1" rowGrandTotals="0" colGrandTotals="0" itemPrintTitles="1" createdVersion="7" indent="0" outline="1" outlineData="1" multipleFieldFilters="0">
  <location ref="B56:C57" firstHeaderRow="1" firstDataRow="1" firstDataCol="1"/>
  <pivotFields count="2">
    <pivotField axis="axisRow" allDrilled="1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Máx. de manufacturing_cost" fld="1" subtotal="max" baseField="0" baseItem="5" numFmtId="165"/>
  </dataFields>
  <formats count="3">
    <format dxfId="130">
      <pivotArea collapsedLevelsAreSubtotals="1" fieldPosition="0">
        <references count="1">
          <reference field="0" count="1">
            <x v="1"/>
          </reference>
        </references>
      </pivotArea>
    </format>
    <format dxfId="129">
      <pivotArea outline="0" collapsedLevelsAreSubtotals="1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áx. de manufacturing_cost"/>
    <pivotHierarchy dragToData="1"/>
    <pivotHierarchy dragToData="1" caption="Promedio de manufacturing_cost"/>
    <pivotHierarchy dragToData="1" caption="Mín. de manufacturing_co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0" showColStripes="0" showLastColumn="1"/>
  <filters count="1">
    <filter fld="0" type="count" id="1" iMeasureHier="63">
      <autoFilter ref="A1">
        <filterColumn colId="0">
          <top10 val="1" filterVal="1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manufacturing_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68724-A974-4FCC-9C46-CA5302ACAA63}" name="average_invoice" cacheId="7" applyNumberFormats="0" applyBorderFormats="0" applyFontFormats="0" applyPatternFormats="0" applyAlignmentFormats="0" applyWidthHeightFormats="1" dataCaption="Valores" tag="aa24b01b-7cb7-468b-ad6e-584c5453f7a7" updatedVersion="7" minRefreshableVersion="3" useAutoFormatting="1" subtotalHiddenItems="1" rowGrandTotals="0" colGrandTotals="0" itemPrintTitles="1" createdVersion="7" indent="0" outline="1" outlineData="1" multipleFieldFilters="0" chartFormat="3" rowHeaderCaption="customer">
  <location ref="B68:C73" firstHeaderRow="1" firstDataRow="1" firstDataCol="1" rowPageCount="2" colPageCount="1"/>
  <pivotFields count="4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name="fiscal_year"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 v="3"/>
    </i>
    <i>
      <x v="4"/>
    </i>
    <i>
      <x v="2"/>
    </i>
    <i>
      <x v="1"/>
    </i>
    <i>
      <x/>
    </i>
  </rowItems>
  <colItems count="1">
    <i/>
  </colItems>
  <pageFields count="2">
    <pageField fld="2" hier="28" name="[fact_pre_invoice_deduction].[fiscal_year (año)].&amp;[2021]" cap="2021"/>
    <pageField fld="3" hier="4" name="[dim_customer].[market].&amp;[India]" cap="India"/>
  </pageFields>
  <dataFields count="1">
    <dataField name="pre_invoice_discount_pct" fld="1" subtotal="max" baseField="0" baseItem="0" numFmtId="9"/>
  </dataFields>
  <formats count="3">
    <format dxfId="133">
      <pivotArea field="2" type="button" dataOnly="0" labelOnly="1" outline="0" axis="axisPage" fieldPosition="0"/>
    </format>
    <format dxfId="132">
      <pivotArea dataOnly="0" outline="0" axis="axisValues" fieldPosition="0"/>
    </format>
    <format dxfId="131">
      <pivotArea outline="0" collapsedLevelsAreSubtotals="1" fieldPosition="0"/>
    </format>
  </formats>
  <chartFormats count="2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 caption="fiscal_ye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e_invoice_discount_pct"/>
    <pivotHierarchy dragToData="1"/>
    <pivotHierarchy dragToData="1"/>
    <pivotHierarchy dragToData="1"/>
    <pivotHierarchy dragToData="1"/>
    <pivotHierarchy dragToData="1"/>
  </pivotHierarchies>
  <pivotTableStyleInfo name="Estilo de tabla dinámica 1" showRowHeaders="1" showColHeaders="1" showRowStripes="0" showColStripes="0" showLastColumn="1"/>
  <filters count="1">
    <filter fld="0" type="count" id="1" iMeasureHier="6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_pre_invoice_de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57096-5994-4C93-880F-67012A04AC6F}" name="TablaDinámica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fieldListSortAscending="1">
  <location ref="B130:D134" firstHeaderRow="0" firstDataRow="1" firstDataCol="1"/>
  <pivotFields count="3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_sale_mln" fld="1" baseField="0" baseItem="0"/>
    <dataField name="Suma de Percentage" fld="2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AF1C-C005-4664-8F5B-58575C90F709}">
  <dimension ref="B1:AU40"/>
  <sheetViews>
    <sheetView showGridLines="0" zoomScaleNormal="100" workbookViewId="0"/>
  </sheetViews>
  <sheetFormatPr baseColWidth="10" defaultColWidth="3.7109375" defaultRowHeight="15" x14ac:dyDescent="0.25"/>
  <cols>
    <col min="1" max="46" width="3.7109375" style="13"/>
    <col min="47" max="47" width="12.42578125" style="13" customWidth="1"/>
    <col min="48" max="16384" width="3.7109375" style="13"/>
  </cols>
  <sheetData>
    <row r="1" spans="2:46" s="14" customFormat="1" x14ac:dyDescent="0.25"/>
    <row r="2" spans="2:46" s="14" customFormat="1" x14ac:dyDescent="0.25"/>
    <row r="3" spans="2:46" s="14" customFormat="1" x14ac:dyDescent="0.25"/>
    <row r="4" spans="2:46" x14ac:dyDescent="0.25">
      <c r="B4" s="30" t="s">
        <v>116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13" spans="2:46" x14ac:dyDescent="0.25">
      <c r="AT13" s="29"/>
    </row>
    <row r="24" spans="45:46" x14ac:dyDescent="0.25">
      <c r="AS24" s="17"/>
      <c r="AT24" s="17"/>
    </row>
    <row r="33" spans="47:47" x14ac:dyDescent="0.25">
      <c r="AU33" s="17"/>
    </row>
    <row r="34" spans="47:47" x14ac:dyDescent="0.25">
      <c r="AU34" s="17"/>
    </row>
    <row r="35" spans="47:47" x14ac:dyDescent="0.25">
      <c r="AU35" s="17"/>
    </row>
    <row r="36" spans="47:47" x14ac:dyDescent="0.25">
      <c r="AU36" s="17"/>
    </row>
    <row r="37" spans="47:47" x14ac:dyDescent="0.25">
      <c r="AU37" s="17"/>
    </row>
    <row r="38" spans="47:47" x14ac:dyDescent="0.25">
      <c r="AU38" s="17"/>
    </row>
    <row r="39" spans="47:47" x14ac:dyDescent="0.25">
      <c r="AU39" s="17"/>
    </row>
    <row r="40" spans="47:47" x14ac:dyDescent="0.25">
      <c r="AU40" s="17"/>
    </row>
  </sheetData>
  <mergeCells count="1">
    <mergeCell ref="B4:AB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C092-CA7F-410C-B3C5-C8066FCC1403}">
  <dimension ref="B1:AU40"/>
  <sheetViews>
    <sheetView showGridLines="0" zoomScaleNormal="100" workbookViewId="0"/>
  </sheetViews>
  <sheetFormatPr baseColWidth="10" defaultColWidth="3.7109375" defaultRowHeight="15" x14ac:dyDescent="0.25"/>
  <cols>
    <col min="1" max="46" width="3.7109375" style="13"/>
    <col min="47" max="47" width="12.42578125" style="13" customWidth="1"/>
    <col min="48" max="16384" width="3.7109375" style="13"/>
  </cols>
  <sheetData>
    <row r="1" spans="2:2" s="14" customFormat="1" x14ac:dyDescent="0.25"/>
    <row r="2" spans="2:2" s="14" customFormat="1" x14ac:dyDescent="0.25"/>
    <row r="3" spans="2:2" s="14" customFormat="1" x14ac:dyDescent="0.25"/>
    <row r="5" spans="2:2" x14ac:dyDescent="0.25">
      <c r="B5" s="29" t="s">
        <v>119</v>
      </c>
    </row>
    <row r="6" spans="2:2" x14ac:dyDescent="0.25">
      <c r="B6" s="29" t="s">
        <v>117</v>
      </c>
    </row>
    <row r="18" spans="14:46" x14ac:dyDescent="0.25">
      <c r="N18" s="29" t="s">
        <v>120</v>
      </c>
    </row>
    <row r="19" spans="14:46" x14ac:dyDescent="0.25">
      <c r="N19" s="29" t="s">
        <v>118</v>
      </c>
      <c r="AI19" s="29" t="s">
        <v>127</v>
      </c>
    </row>
    <row r="20" spans="14:46" x14ac:dyDescent="0.25">
      <c r="AI20" s="29" t="s">
        <v>124</v>
      </c>
    </row>
    <row r="21" spans="14:46" x14ac:dyDescent="0.25">
      <c r="N21" s="29" t="s">
        <v>121</v>
      </c>
    </row>
    <row r="22" spans="14:46" x14ac:dyDescent="0.25">
      <c r="N22" s="29" t="s">
        <v>122</v>
      </c>
      <c r="AI22" s="29" t="s">
        <v>126</v>
      </c>
    </row>
    <row r="23" spans="14:46" x14ac:dyDescent="0.25">
      <c r="N23" s="29" t="s">
        <v>123</v>
      </c>
      <c r="AI23" s="29" t="s">
        <v>125</v>
      </c>
    </row>
    <row r="24" spans="14:46" x14ac:dyDescent="0.25">
      <c r="AI24" s="29"/>
      <c r="AS24" s="17"/>
      <c r="AT24" s="17"/>
    </row>
    <row r="33" spans="47:47" x14ac:dyDescent="0.25">
      <c r="AU33" s="17"/>
    </row>
    <row r="34" spans="47:47" x14ac:dyDescent="0.25">
      <c r="AU34" s="17"/>
    </row>
    <row r="35" spans="47:47" x14ac:dyDescent="0.25">
      <c r="AU35" s="17"/>
    </row>
    <row r="36" spans="47:47" x14ac:dyDescent="0.25">
      <c r="AU36" s="17"/>
    </row>
    <row r="37" spans="47:47" x14ac:dyDescent="0.25">
      <c r="AU37" s="17"/>
    </row>
    <row r="38" spans="47:47" x14ac:dyDescent="0.25">
      <c r="AU38" s="17"/>
    </row>
    <row r="39" spans="47:47" x14ac:dyDescent="0.25">
      <c r="AU39" s="17"/>
    </row>
    <row r="40" spans="47:47" x14ac:dyDescent="0.25">
      <c r="AU40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4313-E909-46D5-B5BC-3DFC7A8EC7F2}">
  <dimension ref="E1:AU40"/>
  <sheetViews>
    <sheetView showGridLines="0" zoomScaleNormal="100" workbookViewId="0"/>
  </sheetViews>
  <sheetFormatPr baseColWidth="10" defaultColWidth="3.7109375" defaultRowHeight="15" x14ac:dyDescent="0.25"/>
  <cols>
    <col min="1" max="46" width="3.7109375" style="13"/>
    <col min="47" max="47" width="12.42578125" style="13" customWidth="1"/>
    <col min="48" max="16384" width="3.7109375" style="13"/>
  </cols>
  <sheetData>
    <row r="1" spans="5:17" s="14" customFormat="1" x14ac:dyDescent="0.25"/>
    <row r="2" spans="5:17" s="14" customFormat="1" x14ac:dyDescent="0.25"/>
    <row r="3" spans="5:17" s="14" customFormat="1" x14ac:dyDescent="0.25"/>
    <row r="5" spans="5:17" x14ac:dyDescent="0.25">
      <c r="E5" s="29" t="s">
        <v>129</v>
      </c>
    </row>
    <row r="6" spans="5:17" x14ac:dyDescent="0.25">
      <c r="E6" s="29" t="s">
        <v>128</v>
      </c>
    </row>
    <row r="16" spans="5:17" x14ac:dyDescent="0.25">
      <c r="Q16" s="29" t="s">
        <v>132</v>
      </c>
    </row>
    <row r="17" spans="16:46" x14ac:dyDescent="0.25">
      <c r="Q17" s="29" t="s">
        <v>130</v>
      </c>
    </row>
    <row r="18" spans="16:46" x14ac:dyDescent="0.25">
      <c r="Q18" s="29" t="s">
        <v>131</v>
      </c>
    </row>
    <row r="20" spans="16:46" x14ac:dyDescent="0.25">
      <c r="P20" s="29" t="s">
        <v>134</v>
      </c>
    </row>
    <row r="21" spans="16:46" x14ac:dyDescent="0.25">
      <c r="P21" s="29" t="s">
        <v>133</v>
      </c>
    </row>
    <row r="24" spans="16:46" x14ac:dyDescent="0.25">
      <c r="AS24" s="17"/>
      <c r="AT24" s="17"/>
    </row>
    <row r="33" spans="47:47" x14ac:dyDescent="0.25">
      <c r="AU33" s="17"/>
    </row>
    <row r="34" spans="47:47" x14ac:dyDescent="0.25">
      <c r="AU34" s="17"/>
    </row>
    <row r="35" spans="47:47" x14ac:dyDescent="0.25">
      <c r="AU35" s="17"/>
    </row>
    <row r="36" spans="47:47" x14ac:dyDescent="0.25">
      <c r="AU36" s="17"/>
    </row>
    <row r="37" spans="47:47" x14ac:dyDescent="0.25">
      <c r="AU37" s="17"/>
    </row>
    <row r="38" spans="47:47" x14ac:dyDescent="0.25">
      <c r="AU38" s="17"/>
    </row>
    <row r="39" spans="47:47" x14ac:dyDescent="0.25">
      <c r="AU39" s="17"/>
    </row>
    <row r="40" spans="47:47" x14ac:dyDescent="0.25">
      <c r="AU40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5766-83DC-4E4C-84FE-619D4D9D79F0}">
  <dimension ref="C1:AU40"/>
  <sheetViews>
    <sheetView showGridLines="0" zoomScaleNormal="100" workbookViewId="0"/>
  </sheetViews>
  <sheetFormatPr baseColWidth="10" defaultColWidth="3.7109375" defaultRowHeight="15" x14ac:dyDescent="0.25"/>
  <cols>
    <col min="1" max="46" width="3.7109375" style="13"/>
    <col min="47" max="47" width="12.42578125" style="13" customWidth="1"/>
    <col min="48" max="16384" width="3.7109375" style="13"/>
  </cols>
  <sheetData>
    <row r="1" spans="3:4" s="14" customFormat="1" x14ac:dyDescent="0.25"/>
    <row r="2" spans="3:4" s="14" customFormat="1" x14ac:dyDescent="0.25"/>
    <row r="3" spans="3:4" s="14" customFormat="1" x14ac:dyDescent="0.25"/>
    <row r="4" spans="3:4" x14ac:dyDescent="0.25">
      <c r="D4" s="29" t="s">
        <v>52</v>
      </c>
    </row>
    <row r="16" spans="3:4" x14ac:dyDescent="0.25">
      <c r="C16" s="29" t="s">
        <v>135</v>
      </c>
    </row>
    <row r="21" spans="23:47" x14ac:dyDescent="0.25">
      <c r="W21" s="29" t="s">
        <v>139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23:47" x14ac:dyDescent="0.25">
      <c r="W22" s="29" t="s">
        <v>136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23:47" x14ac:dyDescent="0.25">
      <c r="W23" s="29" t="s">
        <v>137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</row>
    <row r="24" spans="23:47" x14ac:dyDescent="0.25">
      <c r="W24" s="29" t="s">
        <v>138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17"/>
      <c r="AT24" s="17"/>
      <c r="AU24" s="28"/>
    </row>
    <row r="25" spans="23:47" x14ac:dyDescent="0.25"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  <row r="26" spans="23:47" x14ac:dyDescent="0.25"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</row>
    <row r="33" spans="47:47" x14ac:dyDescent="0.25">
      <c r="AU33" s="17"/>
    </row>
    <row r="34" spans="47:47" x14ac:dyDescent="0.25">
      <c r="AU34" s="17"/>
    </row>
    <row r="35" spans="47:47" x14ac:dyDescent="0.25">
      <c r="AU35" s="17"/>
    </row>
    <row r="36" spans="47:47" x14ac:dyDescent="0.25">
      <c r="AU36" s="17"/>
    </row>
    <row r="37" spans="47:47" x14ac:dyDescent="0.25">
      <c r="AU37" s="17"/>
    </row>
    <row r="38" spans="47:47" x14ac:dyDescent="0.25">
      <c r="AU38" s="17"/>
    </row>
    <row r="39" spans="47:47" x14ac:dyDescent="0.25">
      <c r="AU39" s="17"/>
    </row>
    <row r="40" spans="47:47" x14ac:dyDescent="0.25">
      <c r="AU40" s="1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1F76-EB6C-4983-8B82-E0B0941A73C5}">
  <dimension ref="A1:M155"/>
  <sheetViews>
    <sheetView showGridLines="0" tabSelected="1" topLeftCell="A13" workbookViewId="0">
      <selection activeCell="E145" sqref="E145"/>
    </sheetView>
  </sheetViews>
  <sheetFormatPr baseColWidth="10" defaultRowHeight="15" outlineLevelRow="1" x14ac:dyDescent="0.25"/>
  <cols>
    <col min="2" max="2" width="17.5703125" bestFit="1" customWidth="1"/>
    <col min="3" max="3" width="26.42578125" bestFit="1" customWidth="1"/>
    <col min="4" max="4" width="18.140625" bestFit="1" customWidth="1"/>
    <col min="5" max="5" width="13.140625" bestFit="1" customWidth="1"/>
    <col min="6" max="7" width="9" bestFit="1" customWidth="1"/>
    <col min="8" max="8" width="9.140625" bestFit="1" customWidth="1"/>
    <col min="9" max="9" width="27.28515625" bestFit="1" customWidth="1"/>
    <col min="10" max="10" width="19.5703125" customWidth="1"/>
    <col min="11" max="11" width="27.28515625" bestFit="1" customWidth="1"/>
    <col min="12" max="12" width="9" bestFit="1" customWidth="1"/>
    <col min="13" max="13" width="17.5703125" bestFit="1" customWidth="1"/>
    <col min="14" max="14" width="9.140625" bestFit="1" customWidth="1"/>
    <col min="15" max="15" width="27.28515625" bestFit="1" customWidth="1"/>
    <col min="16" max="16" width="19.140625" bestFit="1" customWidth="1"/>
    <col min="17" max="17" width="21.42578125" bestFit="1" customWidth="1"/>
    <col min="18" max="18" width="19.140625" bestFit="1" customWidth="1"/>
    <col min="19" max="19" width="21.42578125" bestFit="1" customWidth="1"/>
    <col min="20" max="20" width="19.140625" bestFit="1" customWidth="1"/>
    <col min="21" max="21" width="21.42578125" bestFit="1" customWidth="1"/>
    <col min="22" max="22" width="19.140625" bestFit="1" customWidth="1"/>
    <col min="23" max="23" width="21.42578125" bestFit="1" customWidth="1"/>
    <col min="24" max="24" width="19.140625" bestFit="1" customWidth="1"/>
    <col min="25" max="25" width="21.42578125" bestFit="1" customWidth="1"/>
    <col min="26" max="26" width="19.140625" bestFit="1" customWidth="1"/>
    <col min="27" max="27" width="26.42578125" bestFit="1" customWidth="1"/>
    <col min="28" max="28" width="24.140625" bestFit="1" customWidth="1"/>
    <col min="29" max="399" width="12.28515625" bestFit="1" customWidth="1"/>
    <col min="400" max="400" width="12.5703125" bestFit="1" customWidth="1"/>
  </cols>
  <sheetData>
    <row r="1" spans="2:8" x14ac:dyDescent="0.25">
      <c r="B1" s="27" t="s">
        <v>0</v>
      </c>
      <c r="C1" s="27"/>
      <c r="D1" s="27"/>
      <c r="E1" s="27"/>
      <c r="F1" s="27"/>
      <c r="G1" s="27"/>
      <c r="H1" s="27"/>
    </row>
    <row r="2" spans="2:8" outlineLevel="1" x14ac:dyDescent="0.25">
      <c r="B2" s="16" t="s">
        <v>11</v>
      </c>
      <c r="C2" s="11" t="s" vm="1">
        <v>12</v>
      </c>
    </row>
    <row r="3" spans="2:8" outlineLevel="1" x14ac:dyDescent="0.25">
      <c r="B3" s="16" t="s">
        <v>13</v>
      </c>
      <c r="C3" s="11" t="s" vm="2">
        <v>14</v>
      </c>
    </row>
    <row r="4" spans="2:8" outlineLevel="1" x14ac:dyDescent="0.25">
      <c r="B4" s="11"/>
      <c r="C4" s="11"/>
    </row>
    <row r="5" spans="2:8" outlineLevel="1" x14ac:dyDescent="0.25">
      <c r="B5" s="16" t="s">
        <v>104</v>
      </c>
      <c r="C5" s="11"/>
    </row>
    <row r="6" spans="2:8" outlineLevel="1" x14ac:dyDescent="0.25">
      <c r="B6" s="17" t="s">
        <v>2</v>
      </c>
      <c r="C6" s="11"/>
    </row>
    <row r="7" spans="2:8" outlineLevel="1" x14ac:dyDescent="0.25">
      <c r="B7" s="17" t="s">
        <v>3</v>
      </c>
      <c r="C7" s="11"/>
    </row>
    <row r="8" spans="2:8" outlineLevel="1" x14ac:dyDescent="0.25">
      <c r="B8" s="17" t="s">
        <v>4</v>
      </c>
      <c r="C8" s="11"/>
    </row>
    <row r="9" spans="2:8" outlineLevel="1" x14ac:dyDescent="0.25">
      <c r="B9" s="17" t="s">
        <v>5</v>
      </c>
      <c r="C9" s="11"/>
    </row>
    <row r="10" spans="2:8" outlineLevel="1" x14ac:dyDescent="0.25">
      <c r="B10" s="17" t="s">
        <v>6</v>
      </c>
      <c r="C10" s="11"/>
    </row>
    <row r="11" spans="2:8" outlineLevel="1" x14ac:dyDescent="0.25">
      <c r="B11" s="17" t="s">
        <v>7</v>
      </c>
      <c r="C11" s="11"/>
    </row>
    <row r="12" spans="2:8" outlineLevel="1" x14ac:dyDescent="0.25">
      <c r="B12" s="17" t="s">
        <v>8</v>
      </c>
      <c r="C12" s="11"/>
    </row>
    <row r="13" spans="2:8" outlineLevel="1" x14ac:dyDescent="0.25">
      <c r="B13" s="17" t="s">
        <v>9</v>
      </c>
      <c r="C13" s="11"/>
    </row>
    <row r="14" spans="2:8" outlineLevel="1" x14ac:dyDescent="0.25"/>
    <row r="15" spans="2:8" outlineLevel="1" x14ac:dyDescent="0.25"/>
    <row r="17" spans="2:8" x14ac:dyDescent="0.25">
      <c r="B17" s="27" t="s">
        <v>15</v>
      </c>
      <c r="C17" s="27"/>
      <c r="D17" s="27"/>
      <c r="E17" s="27"/>
      <c r="F17" s="27"/>
      <c r="G17" s="27"/>
      <c r="H17" s="27"/>
    </row>
    <row r="18" spans="2:8" x14ac:dyDescent="0.25">
      <c r="B18" s="27" t="s">
        <v>16</v>
      </c>
      <c r="C18" s="27"/>
      <c r="D18" s="27"/>
      <c r="E18" s="27"/>
      <c r="F18" s="27"/>
      <c r="G18" s="27"/>
      <c r="H18" s="27"/>
    </row>
    <row r="19" spans="2:8" outlineLevel="1" x14ac:dyDescent="0.25">
      <c r="B19" s="5" t="s">
        <v>105</v>
      </c>
      <c r="C19" s="5" t="s">
        <v>106</v>
      </c>
      <c r="D19" s="18" t="s">
        <v>18</v>
      </c>
    </row>
    <row r="20" spans="2:8" outlineLevel="1" x14ac:dyDescent="0.25">
      <c r="B20" s="31">
        <v>245</v>
      </c>
      <c r="C20" s="31">
        <v>334</v>
      </c>
      <c r="D20" s="19">
        <f>(C20-B20)/B20</f>
        <v>0.36326530612244901</v>
      </c>
    </row>
    <row r="21" spans="2:8" outlineLevel="1" x14ac:dyDescent="0.25"/>
    <row r="23" spans="2:8" x14ac:dyDescent="0.25">
      <c r="B23" s="20" t="s">
        <v>19</v>
      </c>
      <c r="C23" s="20"/>
      <c r="D23" s="20"/>
      <c r="E23" s="20"/>
      <c r="F23" s="20"/>
      <c r="G23" s="20"/>
      <c r="H23" s="8"/>
    </row>
    <row r="24" spans="2:8" x14ac:dyDescent="0.25">
      <c r="B24" s="27" t="s">
        <v>26</v>
      </c>
      <c r="C24" s="27"/>
      <c r="D24" s="27"/>
      <c r="E24" s="27"/>
      <c r="F24" s="27"/>
      <c r="G24" s="27"/>
      <c r="H24" s="8"/>
    </row>
    <row r="26" spans="2:8" outlineLevel="1" x14ac:dyDescent="0.25"/>
    <row r="27" spans="2:8" outlineLevel="1" x14ac:dyDescent="0.25">
      <c r="B27" s="1" t="s">
        <v>90</v>
      </c>
      <c r="C27" t="s">
        <v>17</v>
      </c>
    </row>
    <row r="28" spans="2:8" outlineLevel="1" x14ac:dyDescent="0.25">
      <c r="B28" s="2" t="s">
        <v>23</v>
      </c>
      <c r="C28" s="3">
        <v>129</v>
      </c>
      <c r="E28">
        <f>(129+116+84)/397</f>
        <v>0.82871536523929468</v>
      </c>
    </row>
    <row r="29" spans="2:8" outlineLevel="1" x14ac:dyDescent="0.25">
      <c r="B29" s="2" t="s">
        <v>20</v>
      </c>
      <c r="C29" s="3">
        <v>116</v>
      </c>
    </row>
    <row r="30" spans="2:8" outlineLevel="1" x14ac:dyDescent="0.25">
      <c r="B30" s="2" t="s">
        <v>24</v>
      </c>
      <c r="C30" s="3">
        <v>84</v>
      </c>
    </row>
    <row r="31" spans="2:8" outlineLevel="1" x14ac:dyDescent="0.25">
      <c r="B31" s="2" t="s">
        <v>21</v>
      </c>
      <c r="C31" s="3">
        <v>32</v>
      </c>
    </row>
    <row r="32" spans="2:8" outlineLevel="1" x14ac:dyDescent="0.25">
      <c r="B32" s="2" t="s">
        <v>25</v>
      </c>
      <c r="C32" s="3">
        <v>27</v>
      </c>
    </row>
    <row r="33" spans="2:9" outlineLevel="1" x14ac:dyDescent="0.25">
      <c r="B33" s="2" t="s">
        <v>22</v>
      </c>
      <c r="C33" s="3">
        <v>9</v>
      </c>
    </row>
    <row r="34" spans="2:9" outlineLevel="1" x14ac:dyDescent="0.25">
      <c r="B34" s="2" t="s">
        <v>10</v>
      </c>
      <c r="C34" s="3">
        <v>397</v>
      </c>
    </row>
    <row r="35" spans="2:9" outlineLevel="1" x14ac:dyDescent="0.25"/>
    <row r="38" spans="2:9" x14ac:dyDescent="0.25">
      <c r="I38" t="s">
        <v>20</v>
      </c>
    </row>
    <row r="39" spans="2:9" x14ac:dyDescent="0.25">
      <c r="B39" s="27" t="s">
        <v>28</v>
      </c>
      <c r="C39" s="27"/>
      <c r="D39" s="27"/>
      <c r="E39" s="27"/>
      <c r="F39" s="27"/>
      <c r="G39" s="27"/>
      <c r="I39" t="s">
        <v>21</v>
      </c>
    </row>
    <row r="40" spans="2:9" x14ac:dyDescent="0.25">
      <c r="B40" s="27" t="s">
        <v>27</v>
      </c>
      <c r="C40" s="27"/>
      <c r="D40" s="27"/>
      <c r="E40" s="27"/>
      <c r="F40" s="27"/>
      <c r="G40" s="27"/>
      <c r="I40" t="s">
        <v>22</v>
      </c>
    </row>
    <row r="41" spans="2:9" x14ac:dyDescent="0.25">
      <c r="I41" t="s">
        <v>23</v>
      </c>
    </row>
    <row r="42" spans="2:9" x14ac:dyDescent="0.25">
      <c r="I42" t="s">
        <v>24</v>
      </c>
    </row>
    <row r="43" spans="2:9" x14ac:dyDescent="0.25">
      <c r="B43" s="1" t="s">
        <v>33</v>
      </c>
      <c r="C43" s="1" t="s">
        <v>89</v>
      </c>
      <c r="E43" s="15"/>
      <c r="I43" t="s">
        <v>25</v>
      </c>
    </row>
    <row r="44" spans="2:9" x14ac:dyDescent="0.25">
      <c r="B44" s="1" t="s">
        <v>90</v>
      </c>
      <c r="C44" t="s">
        <v>31</v>
      </c>
      <c r="D44" t="s">
        <v>32</v>
      </c>
      <c r="E44" s="15" t="s">
        <v>34</v>
      </c>
    </row>
    <row r="45" spans="2:9" x14ac:dyDescent="0.25">
      <c r="B45" t="s">
        <v>20</v>
      </c>
      <c r="C45" s="3">
        <v>69</v>
      </c>
      <c r="D45" s="3">
        <v>103</v>
      </c>
      <c r="E45" s="6">
        <f t="shared" ref="E45:E50" si="0">D45-C45</f>
        <v>34</v>
      </c>
      <c r="G45">
        <v>69</v>
      </c>
      <c r="H45">
        <v>103</v>
      </c>
      <c r="I45">
        <v>34</v>
      </c>
    </row>
    <row r="46" spans="2:9" x14ac:dyDescent="0.25">
      <c r="B46" t="s">
        <v>21</v>
      </c>
      <c r="C46" s="3">
        <v>7</v>
      </c>
      <c r="D46" s="3">
        <v>22</v>
      </c>
      <c r="E46" s="6">
        <f t="shared" si="0"/>
        <v>15</v>
      </c>
      <c r="G46">
        <v>92</v>
      </c>
      <c r="H46">
        <v>108</v>
      </c>
      <c r="I46">
        <v>16</v>
      </c>
    </row>
    <row r="47" spans="2:9" x14ac:dyDescent="0.25">
      <c r="B47" t="s">
        <v>22</v>
      </c>
      <c r="C47" s="3">
        <v>6</v>
      </c>
      <c r="D47" s="3">
        <v>9</v>
      </c>
      <c r="E47" s="6">
        <f t="shared" si="0"/>
        <v>3</v>
      </c>
      <c r="G47">
        <v>59</v>
      </c>
      <c r="H47">
        <v>75</v>
      </c>
      <c r="I47">
        <v>16</v>
      </c>
    </row>
    <row r="48" spans="2:9" x14ac:dyDescent="0.25">
      <c r="B48" t="s">
        <v>23</v>
      </c>
      <c r="C48" s="3">
        <v>92</v>
      </c>
      <c r="D48" s="3">
        <v>108</v>
      </c>
      <c r="E48" s="6">
        <f t="shared" si="0"/>
        <v>16</v>
      </c>
      <c r="G48">
        <v>7</v>
      </c>
      <c r="H48">
        <v>22</v>
      </c>
      <c r="I48">
        <v>15</v>
      </c>
    </row>
    <row r="49" spans="2:13" x14ac:dyDescent="0.25">
      <c r="B49" t="s">
        <v>24</v>
      </c>
      <c r="C49" s="3">
        <v>59</v>
      </c>
      <c r="D49" s="3">
        <v>75</v>
      </c>
      <c r="E49" s="6">
        <f t="shared" si="0"/>
        <v>16</v>
      </c>
      <c r="G49">
        <v>12</v>
      </c>
      <c r="H49">
        <v>17</v>
      </c>
      <c r="I49">
        <v>5</v>
      </c>
    </row>
    <row r="50" spans="2:13" x14ac:dyDescent="0.25">
      <c r="B50" t="s">
        <v>25</v>
      </c>
      <c r="C50" s="3">
        <v>12</v>
      </c>
      <c r="D50" s="3">
        <v>17</v>
      </c>
      <c r="E50" s="6">
        <f t="shared" si="0"/>
        <v>5</v>
      </c>
      <c r="G50">
        <v>6</v>
      </c>
      <c r="H50">
        <v>9</v>
      </c>
      <c r="I50">
        <v>3</v>
      </c>
    </row>
    <row r="52" spans="2:13" x14ac:dyDescent="0.25">
      <c r="J52">
        <f>34*100/69</f>
        <v>49.275362318840578</v>
      </c>
    </row>
    <row r="53" spans="2:13" x14ac:dyDescent="0.25">
      <c r="B53" s="25" t="s">
        <v>29</v>
      </c>
      <c r="C53" s="25"/>
      <c r="D53" s="25"/>
      <c r="E53" s="25"/>
      <c r="F53" s="25"/>
    </row>
    <row r="54" spans="2:13" x14ac:dyDescent="0.25">
      <c r="B54" s="25" t="s">
        <v>30</v>
      </c>
      <c r="C54" s="25"/>
      <c r="D54" s="25"/>
      <c r="E54" s="25"/>
      <c r="F54" s="25"/>
    </row>
    <row r="56" spans="2:13" x14ac:dyDescent="0.25">
      <c r="B56" s="1" t="s">
        <v>1</v>
      </c>
      <c r="C56" t="s">
        <v>36</v>
      </c>
    </row>
    <row r="57" spans="2:13" x14ac:dyDescent="0.25">
      <c r="B57" s="2" t="s">
        <v>35</v>
      </c>
      <c r="C57" s="22">
        <v>2405364</v>
      </c>
    </row>
    <row r="58" spans="2:13" x14ac:dyDescent="0.25">
      <c r="B58" s="1" t="s">
        <v>1</v>
      </c>
      <c r="C58" t="s">
        <v>37</v>
      </c>
    </row>
    <row r="59" spans="2:13" x14ac:dyDescent="0.25">
      <c r="B59" s="2" t="s">
        <v>66</v>
      </c>
      <c r="C59" s="21">
        <v>8920</v>
      </c>
    </row>
    <row r="62" spans="2:13" x14ac:dyDescent="0.25">
      <c r="B62" s="25" t="s">
        <v>39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2:13" x14ac:dyDescent="0.25">
      <c r="B63" s="25" t="s">
        <v>38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5" spans="2:9" x14ac:dyDescent="0.25">
      <c r="B65" s="4" t="s">
        <v>47</v>
      </c>
      <c r="C65" t="s" vm="3">
        <v>32</v>
      </c>
    </row>
    <row r="66" spans="2:9" x14ac:dyDescent="0.25">
      <c r="B66" s="1" t="s">
        <v>45</v>
      </c>
      <c r="C66" t="s" vm="4">
        <v>4</v>
      </c>
    </row>
    <row r="68" spans="2:9" x14ac:dyDescent="0.25">
      <c r="B68" s="1" t="s">
        <v>11</v>
      </c>
      <c r="C68" s="9" t="s">
        <v>46</v>
      </c>
    </row>
    <row r="69" spans="2:9" x14ac:dyDescent="0.25">
      <c r="B69" s="2" t="s">
        <v>43</v>
      </c>
      <c r="C69" s="9">
        <v>0.30830000000000002</v>
      </c>
    </row>
    <row r="70" spans="2:9" x14ac:dyDescent="0.25">
      <c r="B70" s="2" t="s">
        <v>44</v>
      </c>
      <c r="C70" s="9">
        <v>0.30380000000000001</v>
      </c>
    </row>
    <row r="71" spans="2:9" x14ac:dyDescent="0.25">
      <c r="B71" s="2" t="s">
        <v>42</v>
      </c>
      <c r="C71" s="9">
        <v>0.30280000000000001</v>
      </c>
    </row>
    <row r="72" spans="2:9" x14ac:dyDescent="0.25">
      <c r="B72" s="2" t="s">
        <v>41</v>
      </c>
      <c r="C72" s="9">
        <v>0.30249999999999999</v>
      </c>
    </row>
    <row r="73" spans="2:9" x14ac:dyDescent="0.25">
      <c r="B73" s="2" t="s">
        <v>40</v>
      </c>
      <c r="C73" s="9">
        <v>0.29330000000000001</v>
      </c>
    </row>
    <row r="76" spans="2:9" x14ac:dyDescent="0.25">
      <c r="B76" s="7" t="s">
        <v>48</v>
      </c>
      <c r="C76" s="7"/>
      <c r="D76" s="7"/>
      <c r="E76" s="7"/>
      <c r="F76" s="7"/>
      <c r="G76" s="7"/>
      <c r="H76" s="7"/>
      <c r="I76" s="8"/>
    </row>
    <row r="77" spans="2:9" x14ac:dyDescent="0.25">
      <c r="B77" s="7" t="s">
        <v>49</v>
      </c>
      <c r="C77" s="7"/>
      <c r="D77" s="7"/>
      <c r="E77" s="7"/>
      <c r="F77" s="7"/>
      <c r="G77" s="7"/>
      <c r="H77" s="7"/>
      <c r="I77" s="8"/>
    </row>
    <row r="78" spans="2:9" x14ac:dyDescent="0.25">
      <c r="B78" s="7" t="s">
        <v>50</v>
      </c>
      <c r="C78" s="7"/>
      <c r="D78" s="7"/>
      <c r="E78" s="7"/>
      <c r="F78" s="7"/>
      <c r="G78" s="7"/>
      <c r="H78" s="7"/>
      <c r="I78" s="8"/>
    </row>
    <row r="80" spans="2:9" outlineLevel="1" x14ac:dyDescent="0.25">
      <c r="B80" s="1" t="s">
        <v>99</v>
      </c>
      <c r="C80" s="1" t="s">
        <v>100</v>
      </c>
      <c r="D80" t="s">
        <v>51</v>
      </c>
    </row>
    <row r="81" spans="2:10" outlineLevel="1" x14ac:dyDescent="0.25">
      <c r="B81">
        <v>2019</v>
      </c>
      <c r="C81" t="s">
        <v>67</v>
      </c>
      <c r="D81" s="23">
        <v>84838.22</v>
      </c>
      <c r="G81" s="1" t="s">
        <v>99</v>
      </c>
      <c r="H81" s="1" t="s">
        <v>100</v>
      </c>
      <c r="I81" t="s">
        <v>107</v>
      </c>
      <c r="J81" s="15" t="s">
        <v>108</v>
      </c>
    </row>
    <row r="82" spans="2:10" outlineLevel="1" x14ac:dyDescent="0.25">
      <c r="C82" t="s">
        <v>68</v>
      </c>
      <c r="D82" s="23">
        <v>96245.71</v>
      </c>
      <c r="G82">
        <v>2019</v>
      </c>
      <c r="H82" t="s">
        <v>67</v>
      </c>
      <c r="I82" s="23">
        <v>84838.22</v>
      </c>
      <c r="J82" s="23">
        <f>I86+I96</f>
        <v>740053.75</v>
      </c>
    </row>
    <row r="83" spans="2:10" outlineLevel="1" x14ac:dyDescent="0.25">
      <c r="C83" t="s">
        <v>69</v>
      </c>
      <c r="D83" s="23">
        <v>142502.59</v>
      </c>
      <c r="H83" t="s">
        <v>68</v>
      </c>
      <c r="I83" s="23">
        <v>96245.71</v>
      </c>
      <c r="J83" s="15" t="s">
        <v>108</v>
      </c>
    </row>
    <row r="84" spans="2:10" outlineLevel="1" x14ac:dyDescent="0.25">
      <c r="C84" t="s">
        <v>70</v>
      </c>
      <c r="D84" s="23">
        <v>90913.11</v>
      </c>
      <c r="H84" t="s">
        <v>69</v>
      </c>
      <c r="I84" s="23">
        <v>142502.59</v>
      </c>
      <c r="J84" s="23">
        <f>SUM(D93:D97)+SUM(D99:D106)</f>
        <v>2112362.7099999995</v>
      </c>
    </row>
    <row r="85" spans="2:10" outlineLevel="1" x14ac:dyDescent="0.25">
      <c r="B85" t="s">
        <v>101</v>
      </c>
      <c r="D85" s="23">
        <v>414499.63</v>
      </c>
      <c r="H85" t="s">
        <v>70</v>
      </c>
      <c r="I85" s="23">
        <v>90913.11</v>
      </c>
      <c r="J85" s="11"/>
    </row>
    <row r="86" spans="2:10" outlineLevel="1" x14ac:dyDescent="0.25">
      <c r="B86">
        <v>2020</v>
      </c>
      <c r="C86" t="s">
        <v>91</v>
      </c>
      <c r="D86" s="23">
        <v>89269.11</v>
      </c>
      <c r="G86" t="s">
        <v>101</v>
      </c>
      <c r="I86" s="23">
        <v>414499.63</v>
      </c>
    </row>
    <row r="87" spans="2:10" outlineLevel="1" x14ac:dyDescent="0.25">
      <c r="C87" t="s">
        <v>92</v>
      </c>
      <c r="D87" s="23">
        <v>75314.39</v>
      </c>
      <c r="G87" s="1" t="s">
        <v>99</v>
      </c>
      <c r="H87" s="1" t="s">
        <v>100</v>
      </c>
      <c r="I87" t="s">
        <v>51</v>
      </c>
    </row>
    <row r="88" spans="2:10" outlineLevel="1" x14ac:dyDescent="0.25">
      <c r="C88" t="s">
        <v>93</v>
      </c>
      <c r="D88" s="23">
        <v>7131.1</v>
      </c>
      <c r="G88">
        <v>2020</v>
      </c>
      <c r="H88" t="s">
        <v>91</v>
      </c>
      <c r="I88" s="23">
        <v>89269.11</v>
      </c>
    </row>
    <row r="89" spans="2:10" outlineLevel="1" x14ac:dyDescent="0.25">
      <c r="C89" t="s">
        <v>94</v>
      </c>
      <c r="D89" s="23">
        <v>7386.72</v>
      </c>
      <c r="H89" t="s">
        <v>92</v>
      </c>
      <c r="I89" s="23">
        <v>75314.39</v>
      </c>
    </row>
    <row r="90" spans="2:10" outlineLevel="1" x14ac:dyDescent="0.25">
      <c r="C90" t="s">
        <v>95</v>
      </c>
      <c r="D90" s="23">
        <v>14705.61</v>
      </c>
      <c r="H90" t="s">
        <v>93</v>
      </c>
      <c r="I90" s="23">
        <v>7131.1</v>
      </c>
    </row>
    <row r="91" spans="2:10" outlineLevel="1" x14ac:dyDescent="0.25">
      <c r="C91" t="s">
        <v>96</v>
      </c>
      <c r="D91" s="23">
        <v>31641.360000000001</v>
      </c>
      <c r="H91" t="s">
        <v>94</v>
      </c>
      <c r="I91" s="23">
        <v>7386.72</v>
      </c>
    </row>
    <row r="92" spans="2:10" outlineLevel="1" x14ac:dyDescent="0.25">
      <c r="C92" t="s">
        <v>97</v>
      </c>
      <c r="D92" s="23">
        <v>47968.03</v>
      </c>
      <c r="H92" t="s">
        <v>95</v>
      </c>
      <c r="I92" s="23">
        <v>14705.61</v>
      </c>
    </row>
    <row r="93" spans="2:10" outlineLevel="1" x14ac:dyDescent="0.25">
      <c r="C93" t="s">
        <v>98</v>
      </c>
      <c r="D93" s="23">
        <v>52137.8</v>
      </c>
      <c r="H93" t="s">
        <v>96</v>
      </c>
      <c r="I93" s="23">
        <v>31641.360000000001</v>
      </c>
    </row>
    <row r="94" spans="2:10" outlineLevel="1" x14ac:dyDescent="0.25">
      <c r="C94" t="s">
        <v>67</v>
      </c>
      <c r="D94" s="23">
        <v>178704.25</v>
      </c>
      <c r="H94" t="s">
        <v>97</v>
      </c>
      <c r="I94" s="23">
        <v>47968.03</v>
      </c>
    </row>
    <row r="95" spans="2:10" outlineLevel="1" x14ac:dyDescent="0.25">
      <c r="C95" t="s">
        <v>68</v>
      </c>
      <c r="D95" s="23">
        <v>193643.45</v>
      </c>
      <c r="H95" t="s">
        <v>98</v>
      </c>
      <c r="I95" s="23">
        <v>52137.8</v>
      </c>
    </row>
    <row r="96" spans="2:10" ht="15.75" customHeight="1" outlineLevel="1" x14ac:dyDescent="0.25">
      <c r="C96" t="s">
        <v>69</v>
      </c>
      <c r="D96" s="23">
        <v>296628.21999999997</v>
      </c>
      <c r="G96" t="s">
        <v>102</v>
      </c>
      <c r="I96" s="23">
        <v>325554.11999999994</v>
      </c>
    </row>
    <row r="97" spans="1:12" ht="15.75" customHeight="1" outlineLevel="1" x14ac:dyDescent="0.25">
      <c r="C97" t="s">
        <v>70</v>
      </c>
      <c r="D97" s="23">
        <v>186550.83</v>
      </c>
    </row>
    <row r="98" spans="1:12" outlineLevel="1" x14ac:dyDescent="0.25">
      <c r="B98" t="s">
        <v>102</v>
      </c>
      <c r="D98" s="23">
        <v>1181080.8699999999</v>
      </c>
    </row>
    <row r="99" spans="1:12" outlineLevel="1" x14ac:dyDescent="0.25">
      <c r="B99">
        <v>2021</v>
      </c>
      <c r="C99" t="s">
        <v>91</v>
      </c>
      <c r="D99" s="23">
        <v>179338.57</v>
      </c>
    </row>
    <row r="100" spans="1:12" outlineLevel="1" x14ac:dyDescent="0.25">
      <c r="C100" t="s">
        <v>92</v>
      </c>
      <c r="D100" s="23">
        <v>146804.76999999999</v>
      </c>
    </row>
    <row r="101" spans="1:12" outlineLevel="1" x14ac:dyDescent="0.25">
      <c r="C101" t="s">
        <v>93</v>
      </c>
      <c r="D101" s="23">
        <v>176115.48</v>
      </c>
    </row>
    <row r="102" spans="1:12" outlineLevel="1" x14ac:dyDescent="0.25">
      <c r="C102" t="s">
        <v>94</v>
      </c>
      <c r="D102" s="23">
        <v>105220.31</v>
      </c>
    </row>
    <row r="103" spans="1:12" outlineLevel="1" x14ac:dyDescent="0.25">
      <c r="C103" t="s">
        <v>95</v>
      </c>
      <c r="D103" s="23">
        <v>176205.51</v>
      </c>
    </row>
    <row r="104" spans="1:12" outlineLevel="1" x14ac:dyDescent="0.25">
      <c r="C104" t="s">
        <v>96</v>
      </c>
      <c r="D104" s="23">
        <v>142115.76</v>
      </c>
    </row>
    <row r="105" spans="1:12" outlineLevel="1" x14ac:dyDescent="0.25">
      <c r="C105" t="s">
        <v>97</v>
      </c>
      <c r="D105" s="23">
        <v>174539.38</v>
      </c>
    </row>
    <row r="106" spans="1:12" outlineLevel="1" x14ac:dyDescent="0.25">
      <c r="C106" t="s">
        <v>98</v>
      </c>
      <c r="D106" s="23">
        <v>104358.38</v>
      </c>
    </row>
    <row r="107" spans="1:12" outlineLevel="1" x14ac:dyDescent="0.25">
      <c r="B107" t="s">
        <v>103</v>
      </c>
      <c r="D107" s="23">
        <v>1204698.1599999997</v>
      </c>
    </row>
    <row r="108" spans="1:12" outlineLevel="1" x14ac:dyDescent="0.25">
      <c r="A108" s="12"/>
      <c r="B108" s="12"/>
      <c r="C108" s="12"/>
      <c r="D108" s="12"/>
      <c r="E108" s="12"/>
      <c r="F108" s="12"/>
      <c r="J108" s="12"/>
      <c r="K108" s="12"/>
      <c r="L108" s="12"/>
    </row>
    <row r="109" spans="1:12" outlineLevel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5">
      <c r="B112" s="25" t="s">
        <v>52</v>
      </c>
      <c r="C112" s="25"/>
      <c r="D112" s="25"/>
      <c r="E112" s="25"/>
      <c r="F112" s="25"/>
      <c r="G112" s="25"/>
      <c r="H112" s="25"/>
    </row>
    <row r="113" spans="2:11" x14ac:dyDescent="0.25">
      <c r="B113" s="25" t="s">
        <v>53</v>
      </c>
      <c r="C113" s="25"/>
      <c r="D113" s="25"/>
      <c r="E113" s="25"/>
      <c r="F113" s="25"/>
      <c r="G113" s="25"/>
      <c r="H113" s="25"/>
    </row>
    <row r="116" spans="2:11" x14ac:dyDescent="0.25">
      <c r="B116" s="1" t="s">
        <v>47</v>
      </c>
      <c r="C116" t="s" vm="5">
        <v>31</v>
      </c>
    </row>
    <row r="118" spans="2:11" x14ac:dyDescent="0.25">
      <c r="B118" s="1" t="s">
        <v>1</v>
      </c>
      <c r="C118" t="s">
        <v>109</v>
      </c>
      <c r="D118" t="s">
        <v>110</v>
      </c>
    </row>
    <row r="119" spans="2:11" x14ac:dyDescent="0.25">
      <c r="B119" s="2" t="s">
        <v>111</v>
      </c>
      <c r="C119" s="3">
        <v>7005619</v>
      </c>
      <c r="D119" s="24">
        <v>0.33724817958638298</v>
      </c>
    </row>
    <row r="120" spans="2:11" ht="15.75" x14ac:dyDescent="0.25">
      <c r="B120" s="2" t="s">
        <v>112</v>
      </c>
      <c r="C120" s="3">
        <v>6649642</v>
      </c>
      <c r="D120" s="24">
        <v>0.32011156464563018</v>
      </c>
      <c r="E120" s="10"/>
      <c r="F120" s="10"/>
      <c r="G120" s="10"/>
      <c r="H120" s="10"/>
    </row>
    <row r="121" spans="2:11" ht="15.75" x14ac:dyDescent="0.25">
      <c r="B121" s="2" t="s">
        <v>113</v>
      </c>
      <c r="C121" s="3">
        <v>2075087</v>
      </c>
      <c r="D121" s="24">
        <v>9.9894001262896076E-2</v>
      </c>
      <c r="E121" s="10"/>
      <c r="F121" s="10"/>
      <c r="G121" s="10"/>
      <c r="H121" s="10"/>
    </row>
    <row r="122" spans="2:11" x14ac:dyDescent="0.25">
      <c r="B122" s="2" t="s">
        <v>114</v>
      </c>
      <c r="C122" s="3">
        <v>5042541</v>
      </c>
      <c r="D122" s="24">
        <v>0.24274625450509074</v>
      </c>
    </row>
    <row r="123" spans="2:11" x14ac:dyDescent="0.25">
      <c r="B123" s="2" t="s">
        <v>10</v>
      </c>
      <c r="C123" s="3">
        <v>20772889</v>
      </c>
      <c r="D123" s="24">
        <v>1</v>
      </c>
    </row>
    <row r="126" spans="2:11" x14ac:dyDescent="0.25">
      <c r="B126" s="7" t="s">
        <v>54</v>
      </c>
      <c r="C126" s="7"/>
      <c r="D126" s="7"/>
      <c r="E126" s="7"/>
      <c r="F126" s="7"/>
      <c r="G126" s="7"/>
      <c r="H126" s="7"/>
      <c r="I126" s="7"/>
      <c r="J126" s="7"/>
      <c r="K126" s="7"/>
    </row>
    <row r="127" spans="2:11" x14ac:dyDescent="0.25">
      <c r="B127" s="25" t="s">
        <v>55</v>
      </c>
      <c r="C127" s="25"/>
      <c r="D127" s="25"/>
      <c r="E127" s="25"/>
      <c r="F127" s="25"/>
      <c r="G127" s="25"/>
      <c r="H127" s="25"/>
      <c r="I127" s="25"/>
      <c r="J127" s="25"/>
      <c r="K127" s="25"/>
    </row>
    <row r="130" spans="2:11" x14ac:dyDescent="0.25">
      <c r="B130" s="1" t="s">
        <v>1</v>
      </c>
      <c r="C130" t="s">
        <v>60</v>
      </c>
      <c r="D130" t="s">
        <v>59</v>
      </c>
    </row>
    <row r="131" spans="2:11" x14ac:dyDescent="0.25">
      <c r="B131" s="2" t="s">
        <v>58</v>
      </c>
      <c r="C131" s="3">
        <v>4429026411873</v>
      </c>
      <c r="D131" s="3">
        <v>73.260000000000005</v>
      </c>
    </row>
    <row r="132" spans="2:11" x14ac:dyDescent="0.25">
      <c r="B132" s="2" t="s">
        <v>56</v>
      </c>
      <c r="C132" s="3">
        <v>935323555666</v>
      </c>
      <c r="D132" s="3">
        <v>15.47</v>
      </c>
    </row>
    <row r="133" spans="2:11" x14ac:dyDescent="0.25">
      <c r="B133" s="2" t="s">
        <v>57</v>
      </c>
      <c r="C133" s="3">
        <v>681139117580</v>
      </c>
      <c r="D133" s="3">
        <v>11.27</v>
      </c>
    </row>
    <row r="134" spans="2:11" x14ac:dyDescent="0.25">
      <c r="B134" s="2" t="s">
        <v>10</v>
      </c>
      <c r="C134" s="3">
        <v>6045489085119</v>
      </c>
      <c r="D134" s="3">
        <v>100</v>
      </c>
    </row>
    <row r="137" spans="2:11" x14ac:dyDescent="0.25">
      <c r="B137" s="26" t="s">
        <v>61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2:11" x14ac:dyDescent="0.25">
      <c r="B138" s="26" t="s">
        <v>62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41" spans="2:11" x14ac:dyDescent="0.25">
      <c r="B141" s="1" t="s">
        <v>47</v>
      </c>
      <c r="C141" t="s" vm="6">
        <v>32</v>
      </c>
    </row>
    <row r="143" spans="2:11" x14ac:dyDescent="0.25">
      <c r="B143" s="1" t="s">
        <v>86</v>
      </c>
      <c r="C143" s="1" t="s">
        <v>87</v>
      </c>
      <c r="D143" s="1" t="s">
        <v>88</v>
      </c>
      <c r="E143" t="s">
        <v>115</v>
      </c>
    </row>
    <row r="144" spans="2:11" x14ac:dyDescent="0.25">
      <c r="B144" t="s">
        <v>64</v>
      </c>
      <c r="C144" t="s">
        <v>84</v>
      </c>
      <c r="D144" t="s">
        <v>71</v>
      </c>
      <c r="E144" s="21">
        <v>701373</v>
      </c>
      <c r="H144" t="s">
        <v>71</v>
      </c>
      <c r="I144" s="3">
        <v>701373</v>
      </c>
    </row>
    <row r="145" spans="2:9" x14ac:dyDescent="0.25">
      <c r="C145" t="s">
        <v>77</v>
      </c>
      <c r="D145" t="s">
        <v>72</v>
      </c>
      <c r="E145" s="21">
        <v>688003</v>
      </c>
      <c r="H145" t="s">
        <v>72</v>
      </c>
      <c r="I145" s="3">
        <v>688003</v>
      </c>
    </row>
    <row r="146" spans="2:9" x14ac:dyDescent="0.25">
      <c r="C146" t="s">
        <v>78</v>
      </c>
      <c r="D146" t="s">
        <v>72</v>
      </c>
      <c r="E146" s="21">
        <v>676245</v>
      </c>
      <c r="H146" t="s">
        <v>72</v>
      </c>
      <c r="I146" s="3">
        <v>676245</v>
      </c>
    </row>
    <row r="147" spans="2:9" x14ac:dyDescent="0.25">
      <c r="B147" t="s">
        <v>63</v>
      </c>
      <c r="C147" t="s">
        <v>79</v>
      </c>
      <c r="D147" t="s">
        <v>75</v>
      </c>
      <c r="E147" s="21">
        <v>428498</v>
      </c>
    </row>
    <row r="148" spans="2:9" x14ac:dyDescent="0.25">
      <c r="C148" t="s">
        <v>80</v>
      </c>
      <c r="D148" t="s">
        <v>76</v>
      </c>
      <c r="E148" s="21">
        <v>419865</v>
      </c>
      <c r="H148" t="s">
        <v>75</v>
      </c>
      <c r="I148" s="3">
        <v>428498</v>
      </c>
    </row>
    <row r="149" spans="2:9" x14ac:dyDescent="0.25">
      <c r="C149" t="s">
        <v>81</v>
      </c>
      <c r="D149" t="s">
        <v>76</v>
      </c>
      <c r="E149" s="21">
        <v>419471</v>
      </c>
      <c r="H149" t="s">
        <v>76</v>
      </c>
      <c r="I149" s="3">
        <v>419865</v>
      </c>
    </row>
    <row r="150" spans="2:9" x14ac:dyDescent="0.25">
      <c r="B150" t="s">
        <v>65</v>
      </c>
      <c r="C150" t="s">
        <v>82</v>
      </c>
      <c r="D150" t="s">
        <v>73</v>
      </c>
      <c r="E150" s="21">
        <v>17434</v>
      </c>
      <c r="H150" t="s">
        <v>76</v>
      </c>
      <c r="I150" s="3">
        <v>419471</v>
      </c>
    </row>
    <row r="151" spans="2:9" x14ac:dyDescent="0.25">
      <c r="C151" t="s">
        <v>85</v>
      </c>
      <c r="D151" t="s">
        <v>74</v>
      </c>
      <c r="E151" s="21">
        <v>17280</v>
      </c>
    </row>
    <row r="152" spans="2:9" x14ac:dyDescent="0.25">
      <c r="C152" t="s">
        <v>83</v>
      </c>
      <c r="D152" t="s">
        <v>73</v>
      </c>
      <c r="E152" s="21">
        <v>17275</v>
      </c>
    </row>
    <row r="153" spans="2:9" x14ac:dyDescent="0.25">
      <c r="B153" t="s">
        <v>10</v>
      </c>
      <c r="E153" s="21">
        <v>3385444</v>
      </c>
      <c r="H153" t="s">
        <v>73</v>
      </c>
      <c r="I153" s="3">
        <v>17434</v>
      </c>
    </row>
    <row r="154" spans="2:9" x14ac:dyDescent="0.25">
      <c r="H154" t="s">
        <v>74</v>
      </c>
      <c r="I154" s="3">
        <v>17280</v>
      </c>
    </row>
    <row r="155" spans="2:9" x14ac:dyDescent="0.25">
      <c r="H155" t="s">
        <v>73</v>
      </c>
      <c r="I155" s="3">
        <v>17275</v>
      </c>
    </row>
  </sheetData>
  <sortState xmlns:xlrd2="http://schemas.microsoft.com/office/spreadsheetml/2017/richdata2" ref="G45:I50">
    <sortCondition descending="1" ref="I45:I50"/>
  </sortState>
  <mergeCells count="15">
    <mergeCell ref="B62:M62"/>
    <mergeCell ref="B63:M63"/>
    <mergeCell ref="B1:H1"/>
    <mergeCell ref="B24:G24"/>
    <mergeCell ref="B53:F53"/>
    <mergeCell ref="B54:F54"/>
    <mergeCell ref="B39:G39"/>
    <mergeCell ref="B40:G40"/>
    <mergeCell ref="B17:H17"/>
    <mergeCell ref="B18:H18"/>
    <mergeCell ref="B113:H113"/>
    <mergeCell ref="B112:H112"/>
    <mergeCell ref="B127:K127"/>
    <mergeCell ref="B137:K137"/>
    <mergeCell ref="B138:K138"/>
  </mergeCells>
  <pageMargins left="0.7" right="0.7" top="0.75" bottom="0.75" header="0.3" footer="0.3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1 6 2 3 3 9 d - 4 3 a b - 4 e a c - a a d 6 - a 9 4 9 7 9 f 4 7 e b 4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f 0 f 5 3 3 8 - b 0 b 5 - 4 0 6 4 - 8 6 c 9 - 7 8 b f 0 c a a a 1 c d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a a e b b 6 6 - c e 6 f - 4 2 0 d - a f 9 7 - 2 a b a b e d 4 7 d c a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8 b f 3 b 8 a - d 0 a 2 - 4 f 8 2 - 9 9 7 0 - d c a 7 6 a f 4 c c e 3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c t _ p r e _ i n v o i c e _ d e d u c t i o n _ f e a 6 b 7 d 7 - a b 7 5 - 4 5 d 2 - a d 6 d - a 7 4 d 2 a b 8 a 5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 1 3 1 < / i n t > < / v a l u e > < / i t e m > < i t e m > < k e y > < s t r i n g > f i s c a l _ y e a r < / s t r i n g > < / k e y > < v a l u e > < i n t > 1 0 1 < / i n t > < / v a l u e > < / i t e m > < i t e m > < k e y > < s t r i n g > p r e _ i n v o i c e _ d i s c o u n t _ p c t < / s t r i n g > < / k e y > < v a l u e > < i n t > 1 9 5 < / i n t > < / v a l u e > < / i t e m > < i t e m > < k e y > < s t r i n g > f i s c a l _ y e a r   ( a � o ) < / s t r i n g > < / k e y > < v a l u e > < i n t > 1 3 7 < / i n t > < / v a l u e > < / i t e m > < i t e m > < k e y > < s t r i n g > f i s c a l _ y e a r   ( t r i m e s t r e ) < / s t r i n g > < / k e y > < v a l u e > < i n t > 1 7 2 < / i n t > < / v a l u e > < / i t e m > < i t e m > < k e y > < s t r i n g > f i s c a l _ y e a r   ( � n d i c e   d e   m e s e s ) < / s t r i n g > < / k e y > < v a l u e > < i n t > 2 1 3 < / i n t > < / v a l u e > < / i t e m > < i t e m > < k e y > < s t r i n g > f i s c a l _ y e a r   ( m e s ) < / s t r i n g > < / k e y > < v a l u e > < i n t > 1 4 0 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 f i s c a l _ y e a r < / s t r i n g > < / k e y > < v a l u e > < i n t > 1 < / i n t > < / v a l u e > < / i t e m > < i t e m > < k e y > < s t r i n g > p r e _ i n v o i c e _ d i s c o u n t _ p c t < / s t r i n g > < / k e y > < v a l u e > < i n t > 2 < / i n t > < / v a l u e > < / i t e m > < i t e m > < k e y > < s t r i n g > f i s c a l _ y e a r   ( a � o ) < / s t r i n g > < / k e y > < v a l u e > < i n t > 3 < / i n t > < / v a l u e > < / i t e m > < i t e m > < k e y > < s t r i n g > f i s c a l _ y e a r   ( t r i m e s t r e ) < / s t r i n g > < / k e y > < v a l u e > < i n t > 4 < / i n t > < / v a l u e > < / i t e m > < i t e m > < k e y > < s t r i n g > f i s c a l _ y e a r   ( � n d i c e   d e   m e s e s ) < / s t r i n g > < / k e y > < v a l u e > < i n t > 5 < / i n t > < / v a l u e > < / i t e m > < i t e m > < k e y > < s t r i n g > f i s c a l _ y e a r   ( m e s ) 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 d i m _ c u s t o m e r _ 4 a 0 d 6 3 a a - 4 0 b e - 4 a 9 9 - b 9 d c - 4 1 9 a 2 d 5 b c 9 8 4 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 d i m _ p r o d u c t _ e 1 d c 6 d 5 6 - 4 5 2 9 - 4 a 6 9 - 8 0 6 3 - a b c 4 d 3 9 2 b d 4 7 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 f a c t _ s a l e s _ m o n t h l y _ f 3 5 0 f 2 f a - 8 e 0 0 - 4 4 6 0 - 9 2 0 6 - 0 2 1 c 3 d e 3 4 7 9 e 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 f a c t _ p r e _ i n v o i c e _ d e d u c t i o n _ f e a 6 b 7 d 7 - a b 7 5 - 4 5 d 2 - a d 6 d - a 7 4 d 2 a b 8 a 5 2 f 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 f a c t _ m a n u f a c t u r i n g _ c o s t _ 8 4 7 5 1 f 2 6 - 0 8 3 d - 4 9 f e - b d 4 c - d c f d 5 3 c 3 0 7 5 1 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 f a c t _ g r o s s _ p r i c e _ 4 3 e c 4 d e 2 - 3 7 3 5 - 4 6 f b - b a b c - d f 6 a 8 3 c 0 3 4 d a 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4 b e 3 5 6 c - c 9 1 e - 4 2 6 e - 8 9 4 2 - a 7 f 2 2 1 0 8 1 2 6 f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 2 0 2 5 - 0 4 - 1 0 T 1 8 : 0 7 : 3 9 . 4 1 3 2 6 4 8 - 0 4 : 0 0 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8 a 5 e 5 2 7 - 7 9 e 8 - 4 8 3 c - b 4 0 2 - 2 4 9 1 9 b e 1 1 2 7 d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c 7 2 f 9 6 1 - 5 d c 0 - 4 1 4 8 - 9 a f 6 - 0 e 2 8 7 f d 0 2 7 0 d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e 9 4 0 6 b 9 - 9 d c 3 - 4 d 5 d - b 2 8 d - f a 5 0 2 5 5 c 1 c 2 e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i t e m > < M e a s u r e N a m e > u n i q u e 2 0 2 0 < / M e a s u r e N a m e > < D i s p l a y N a m e > u n i q u e 2 0 2 0 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d f 4 4 2 c 6 - 8 2 d d - 4 b e c - 9 7 1 1 - e 1 d 0 1 1 b 1 d 4 b 7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i t e m > < M e a s u r e N a m e > g s < / M e a s u r e N a m e > < D i s p l a y N a m e >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4 a 0 d 6 3 a a - 4 0 b e - 4 a 9 9 - b 9 d c - 4 1 9 a 2 d 5 b c 9 8 4 , d i m _ p r o d u c t _ e 1 d c 6 d 5 6 - 4 5 2 9 - 4 a 6 9 - 8 0 6 3 - a b c 4 d 3 9 2 b d 4 7 , f a c t _ g r o s s _ p r i c e _ 4 3 e c 4 d e 2 - 3 7 3 5 - 4 6 f b - b a b c - d f 6 a 8 3 c 0 3 4 d a , f a c t _ m a n u f a c t u r i n g _ c o s t _ 8 4 7 5 1 f 2 6 - 0 8 3 d - 4 9 f e - b d 4 c - d c f d 5 3 c 3 0 7 5 1 , f a c t _ p r e _ i n v o i c e _ d e d u c t i o n _ f e a 6 b 7 d 7 - a b 7 5 - 4 5 d 2 - a d 6 d - a 7 4 d 2 a b 8 a 5 2 f , f a c t _ s a l e s _ m o n t h l y _ f 3 5 0 f 2 f a - 8 e 0 0 - 4 4 6 0 - 9 2 0 6 - 0 2 1 c 3 d e 3 4 7 9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 p r o d u c t _ c o d e < / K e y > < / D i a g r a m O b j e c t K e y > < D i a g r a m O b j e c t K e y > < K e y > M e a s u r e s \ R e c u e n t o   d e   p r o d u c t _ c o d e \ T a g I n f o \ F � r m u l a < / K e y > < / D i a g r a m O b j e c t K e y > < D i a g r a m O b j e c t K e y > < K e y > M e a s u r e s \ R e c u e n t o   d e   p r o d u c t _ c o d e \ T a g I n f o \ V a l o r < / K e y > < / D i a g r a m O b j e c t K e y > < D i a g r a m O b j e c t K e y > < K e y > M e a s u r e s \ R e c u e n t o   d e   p r o d u c t < / K e y > < / D i a g r a m O b j e c t K e y > < D i a g r a m O b j e c t K e y > < K e y > M e a s u r e s \ R e c u e n t o   d e   p r o d u c t \ T a g I n f o \ F � r m u l a < / K e y > < / D i a g r a m O b j e c t K e y > < D i a g r a m O b j e c t K e y > < K e y > M e a s u r e s \ R e c u e n t o   d e   p r o d u c t \ T a g I n f o \ V a l o r < / K e y > < / D i a g r a m O b j e c t K e y > < D i a g r a m O b j e c t K e y > < K e y > M e a s u r e s \ R e c u e n t o   d i s t i n t o   d e   p r o d u c t _ c o d e   3 < / K e y > < / D i a g r a m O b j e c t K e y > < D i a g r a m O b j e c t K e y > < K e y > M e a s u r e s \ R e c u e n t o   d i s t i n t o   d e   p r o d u c t _ c o d e   3 \ T a g I n f o \ F � r m u l a < / K e y > < / D i a g r a m O b j e c t K e y > < D i a g r a m O b j e c t K e y > < K e y > M e a s u r e s \ R e c u e n t o   d i s t i n t o   d e   p r o d u c t _ c o d e   3 \ T a g I n f o \ V a l o r < / K e y > < / D i a g r a m O b j e c t K e y > < D i a g r a m O b j e c t K e y > < K e y > C o l u m n s \ p r o d u c t _ c o d e < / K e y > < / D i a g r a m O b j e c t K e y > < D i a g r a m O b j e c t K e y > < K e y > C o l u m n s \ d i v i s i o n 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 C o l u m n s \ v a r i a n t < / K e y > < / D i a g r a m O b j e c t K e y > < D i a g r a m O b j e c t K e y > < K e y > L i n k s \ & l t ; C o l u m n s \ R e c u e n t o   d e   p r o d u c t _ c o d e & g t ; - & l t ; M e a s u r e s \ p r o d u c t _ c o d e & g t ; < / K e y > < / D i a g r a m O b j e c t K e y > < D i a g r a m O b j e c t K e y > < K e y > L i n k s \ & l t ; C o l u m n s \ R e c u e n t o   d e   p r o d u c t _ c o d e & g t ; - & l t ; M e a s u r e s \ p r o d u c t _ c o d e & g t ; \ C O L U M N < / K e y > < / D i a g r a m O b j e c t K e y > < D i a g r a m O b j e c t K e y > < K e y > L i n k s \ & l t ; C o l u m n s \ R e c u e n t o   d e   p r o d u c t _ c o d e & g t ; - & l t ; M e a s u r e s \ p r o d u c t _ c o d e & g t ; \ M E A S U R E < / K e y > < / D i a g r a m O b j e c t K e y > < D i a g r a m O b j e c t K e y > < K e y > L i n k s \ & l t ; C o l u m n s \ R e c u e n t o   d e   p r o d u c t & g t ; - & l t ; M e a s u r e s \ p r o d u c t & g t ; < / K e y > < / D i a g r a m O b j e c t K e y > < D i a g r a m O b j e c t K e y > < K e y > L i n k s \ & l t ; C o l u m n s \ R e c u e n t o   d e   p r o d u c t & g t ; - & l t ; M e a s u r e s \ p r o d u c t & g t ; \ C O L U M N < / K e y > < / D i a g r a m O b j e c t K e y > < D i a g r a m O b j e c t K e y > < K e y > L i n k s \ & l t ; C o l u m n s \ R e c u e n t o   d e   p r o d u c t & g t ; - & l t ; M e a s u r e s \ p r o d u c t & g t ; \ M E A S U R E < / K e y > < / D i a g r a m O b j e c t K e y > < D i a g r a m O b j e c t K e y > < K e y > L i n k s \ & l t ; C o l u m n s \ R e c u e n t o   d i s t i n t o   d e   p r o d u c t _ c o d e   3 & g t ; - & l t ; M e a s u r e s \ p r o d u c t _ c o d e & g t ; < / K e y > < / D i a g r a m O b j e c t K e y > < D i a g r a m O b j e c t K e y > < K e y > L i n k s \ & l t ; C o l u m n s \ R e c u e n t o   d i s t i n t o   d e   p r o d u c t _ c o d e   3 & g t ; - & l t ; M e a s u r e s \ p r o d u c t _ c o d e & g t ; \ C O L U M N < / K e y > < / D i a g r a m O b j e c t K e y > < D i a g r a m O b j e c t K e y > < K e y > L i n k s \ & l t ; C o l u m n s \ R e c u e n t o   d i s t i n t o   d e   p r o d u c t _ c o d e   3 & g t ; - & l t ; M e a s u r e s \ p r o d u c t _ c o d e & g t ; \ M E A S U R E 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 p r o d u c t _ c o d e 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 p r o d u c t _ c o d e \ T a g I n f o \ F � r m u l a 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 p r o d u c t _ c o d e \ T a g I n f o \ V a l o r 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 3 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 p r o d u c t & g t ; - & l t ; M e a s u r e s \ p r o d u c t & g t ; 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 p r o d u c t & g t ; - & l t ; M e a s u r e s \ p r o d u c t & g t ; \ C O L U M N 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 p r o d u c t & g t ; - & l t ; M e a s u r e s \ p r o d u c t & g t ; \ M E A S U R E 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 3 & g t ; - & l t ; M e a s u r e s \ p r o d u c t _ c o d e & g t ; 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 3 & g t ; - & l t ; M e a s u r e s \ p r o d u c t _ c o d e & g t ; \ C O L U M N 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 3 & g t ; - & l t ; M e a s u r e s \ p r o d u c t _ c o d e & g t ; \ M E A S U R E 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 f a c t _ g r o s s _ p r i c e 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 f a c t _ g r o s s _ p r i c e 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 p r o d u c t _ c o d e   4 < / K e y > < / D i a g r a m O b j e c t K e y > < D i a g r a m O b j e c t K e y > < K e y > M e a s u r e s \ R e c u e n t o   d e   p r o d u c t _ c o d e   4 \ T a g I n f o \ F � r m u l a < / K e y > < / D i a g r a m O b j e c t K e y > < D i a g r a m O b j e c t K e y > < K e y > M e a s u r e s \ R e c u e n t o   d e   p r o d u c t _ c o d e   4 \ T a g I n f o \ V a l o r < / K e y > < / D i a g r a m O b j e c t K e y > < D i a g r a m O b j e c t K e y > < K e y > M e a s u r e s \ R e c u e n t o   d i s t i n t o   d e   p r o d u c t _ c o d e   4 < / K e y > < / D i a g r a m O b j e c t K e y > < D i a g r a m O b j e c t K e y > < K e y > M e a s u r e s \ R e c u e n t o   d i s t i n t o   d e   p r o d u c t _ c o d e   4 \ T a g I n f o \ F � r m u l a < / K e y > < / D i a g r a m O b j e c t K e y > < D i a g r a m O b j e c t K e y > < K e y > M e a s u r e s \ R e c u e n t o   d i s t i n t o   d e   p r o d u c t _ c o d e   4 \ T a g I n f o \ V a l o r < / K e y > < / D i a g r a m O b j e c t K e y > < D i a g r a m O b j e c t K e y > < K e y > M e a s u r e s \ S u m a   d e   g r o s s _ p r i c e < / K e y > < / D i a g r a m O b j e c t K e y > < D i a g r a m O b j e c t K e y > < K e y > M e a s u r e s \ S u m a   d e   g r o s s _ p r i c e \ T a g I n f o \ F � r m u l a < / K e y > < / D i a g r a m O b j e c t K e y > < D i a g r a m O b j e c t K e y > < K e y > M e a s u r e s \ S u m a   d e   g r o s s _ p r i c e \ T a g I n f o \ V a l o r < / K e y > < / D i a g r a m O b j e c t K e y > < D i a g r a m O b j e c t K e y > < K e y > C o l u m n s \ p r o d u c t _ c o d e < / K e y > < / D i a g r a m O b j e c t K e y > < D i a g r a m O b j e c t K e y > < K e y > C o l u m n s \ f i s c a l _ y e a r < / K e y > < / D i a g r a m O b j e c t K e y > < D i a g r a m O b j e c t K e y > < K e y > C o l u m n s \ g r o s s _ p r i c e < / K e y > < / D i a g r a m O b j e c t K e y > < D i a g r a m O b j e c t K e y > < K e y > C o l u m n s \ f i s c a l _ y e a r   ( a � o ) < / K e y > < / D i a g r a m O b j e c t K e y > < D i a g r a m O b j e c t K e y > < K e y > C o l u m n s \ f i s c a l _ y e a r   ( t r i m e s t r e ) < / K e y > < / D i a g r a m O b j e c t K e y > < D i a g r a m O b j e c t K e y > < K e y > C o l u m n s \ f i s c a l _ y e a r   ( � n d i c e   d e   m e s e s ) < / K e y > < / D i a g r a m O b j e c t K e y > < D i a g r a m O b j e c t K e y > < K e y > C o l u m n s \ f i s c a l _ y e a r   ( m e s ) < / K e y > < / D i a g r a m O b j e c t K e y > < D i a g r a m O b j e c t K e y > < K e y > L i n k s \ & l t ; C o l u m n s \ R e c u e n t o   d e   p r o d u c t _ c o d e   4 & g t ; - & l t ; M e a s u r e s \ p r o d u c t _ c o d e & g t ; < / K e y > < / D i a g r a m O b j e c t K e y > < D i a g r a m O b j e c t K e y > < K e y > L i n k s \ & l t ; C o l u m n s \ R e c u e n t o   d e   p r o d u c t _ c o d e   4 & g t ; - & l t ; M e a s u r e s \ p r o d u c t _ c o d e & g t ; \ C O L U M N < / K e y > < / D i a g r a m O b j e c t K e y > < D i a g r a m O b j e c t K e y > < K e y > L i n k s \ & l t ; C o l u m n s \ R e c u e n t o   d e   p r o d u c t _ c o d e   4 & g t ; - & l t ; M e a s u r e s \ p r o d u c t _ c o d e & g t ; \ M E A S U R E < / K e y > < / D i a g r a m O b j e c t K e y > < D i a g r a m O b j e c t K e y > < K e y > L i n k s \ & l t ; C o l u m n s \ R e c u e n t o   d i s t i n t o   d e   p r o d u c t _ c o d e   4 & g t ; - & l t ; M e a s u r e s \ p r o d u c t _ c o d e & g t ; < / K e y > < / D i a g r a m O b j e c t K e y > < D i a g r a m O b j e c t K e y > < K e y > L i n k s \ & l t ; C o l u m n s \ R e c u e n t o   d i s t i n t o   d e   p r o d u c t _ c o d e   4 & g t ; - & l t ; M e a s u r e s \ p r o d u c t _ c o d e & g t ; \ C O L U M N < / K e y > < / D i a g r a m O b j e c t K e y > < D i a g r a m O b j e c t K e y > < K e y > L i n k s \ & l t ; C o l u m n s \ R e c u e n t o   d i s t i n t o   d e   p r o d u c t _ c o d e   4 & g t ; - & l t ; M e a s u r e s \ p r o d u c t _ c o d e & g t ; \ M E A S U R E < / K e y > < / D i a g r a m O b j e c t K e y > < D i a g r a m O b j e c t K e y > < K e y > L i n k s \ & l t ; C o l u m n s \ S u m a   d e   g r o s s _ p r i c e & g t ; - & l t ; M e a s u r e s \ g r o s s _ p r i c e & g t ; < / K e y > < / D i a g r a m O b j e c t K e y > < D i a g r a m O b j e c t K e y > < K e y > L i n k s \ & l t ; C o l u m n s \ S u m a   d e   g r o s s _ p r i c e & g t ; - & l t ; M e a s u r e s \ g r o s s _ p r i c e & g t ; \ C O L U M N < / K e y > < / D i a g r a m O b j e c t K e y > < D i a g r a m O b j e c t K e y > < K e y > L i n k s \ & l t ; C o l u m n s \ S u m a   d e   g r o s s _ p r i c e & g t ; - & l t ; M e a s u r e s \ g r o s s _ p r i c e & g t ; \ M E A S U R E 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 4 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 p r o d u c t _ c o d e 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 4 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 g r o s s _ p r i c e 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 g r o s s _ p r i c e \ T a g I n f o \ F � r m u l a 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 g r o s s _ p r i c e \ T a g I n f o \ V a l o r 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 ( a � o ) 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 ( t r i m e s t r e ) 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 ( � n d i c e   d e   m e s e s ) 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 ( m e s ) 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 4 & g t ; - & l t ; M e a s u r e s \ p r o d u c t _ c o d e & g t ; 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 4 & g t ; - & l t ; M e a s u r e s \ p r o d u c t _ c o d e & g t ; \ C O L U M N 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 4 & g t ; - & l t ; M e a s u r e s \ p r o d u c t _ c o d e & g t ; \ M E A S U R E 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 4 & g t ; - & l t ; M e a s u r e s \ p r o d u c t _ c o d e & g t ; 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 4 & g t ; - & l t ; M e a s u r e s \ p r o d u c t _ c o d e & g t ; \ C O L U M N 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 4 & g t ; - & l t ; M e a s u r e s \ p r o d u c t _ c o d e & g t ; \ M E A S U R E 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 g r o s s _ p r i c e & g t ; - & l t ; M e a s u r e s \ g r o s s _ p r i c e & g t ; 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 g r o s s _ p r i c e & g t ; - & l t ; M e a s u r e s \ g r o s s _ p r i c e & g t ; \ C O L U M N 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 g r o s s _ p r i c e & g t ; - & l t ; M e a s u r e s \ g r o s s _ p r i c e & g t ; \ M E A S U R E 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 f a c t _ p r e _ i n v o i c e _ d e d u c t i o n 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 f a c t _ p r e _ i n v o i c e _ d e d u c t i o n 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 p r e _ i n v o i c e _ d i s c o u n t _ p c t < / K e y > < / D i a g r a m O b j e c t K e y > < D i a g r a m O b j e c t K e y > < K e y > M e a s u r e s \ S u m a   d e   p r e _ i n v o i c e _ d i s c o u n t _ p c t \ T a g I n f o \ F � r m u l a < / K e y > < / D i a g r a m O b j e c t K e y > < D i a g r a m O b j e c t K e y > < K e y > M e a s u r e s \ S u m a   d e   p r e _ i n v o i c e _ d i s c o u n t _ p c t \ T a g I n f o \ V a l o r < / K e y > < / D i a g r a m O b j e c t K e y > < D i a g r a m O b j e c t K e y > < K e y > M e a s u r e s \ M � x .   d e   p r e _ i n v o i c e _ d i s c o u n t _ p c t < / K e y > < / D i a g r a m O b j e c t K e y > < D i a g r a m O b j e c t K e y > < K e y > M e a s u r e s \ M � x .   d e   p r e _ i n v o i c e _ d i s c o u n t _ p c t \ T a g I n f o \ F � r m u l a < / K e y > < / D i a g r a m O b j e c t K e y > < D i a g r a m O b j e c t K e y > < K e y > M e a s u r e s \ M � x .   d e   p r e _ i n v o i c e _ d i s c o u n t _ p c t \ T a g I n f o \ V a l o r < / K e y > < / D i a g r a m O b j e c t K e y > < D i a g r a m O b j e c t K e y > < K e y > C o l u m n s \ c u s t o m e r _ c o d e < / K e y > < / D i a g r a m O b j e c t K e y > < D i a g r a m O b j e c t K e y > < K e y > C o l u m n s \ f i s c a l _ y e a r < / K e y > < / D i a g r a m O b j e c t K e y > < D i a g r a m O b j e c t K e y > < K e y > C o l u m n s \ p r e _ i n v o i c e _ d i s c o u n t _ p c t < / K e y > < / D i a g r a m O b j e c t K e y > < D i a g r a m O b j e c t K e y > < K e y > C o l u m n s \ f i s c a l _ y e a r   ( a � o ) < / K e y > < / D i a g r a m O b j e c t K e y > < D i a g r a m O b j e c t K e y > < K e y > C o l u m n s \ f i s c a l _ y e a r   ( t r i m e s t r e ) < / K e y > < / D i a g r a m O b j e c t K e y > < D i a g r a m O b j e c t K e y > < K e y > C o l u m n s \ f i s c a l _ y e a r   ( � n d i c e   d e   m e s e s ) < / K e y > < / D i a g r a m O b j e c t K e y > < D i a g r a m O b j e c t K e y > < K e y > C o l u m n s \ f i s c a l _ y e a r   ( m e s ) < / K e y > < / D i a g r a m O b j e c t K e y > < D i a g r a m O b j e c t K e y > < K e y > L i n k s \ & l t ; C o l u m n s \ S u m a   d e   p r e _ i n v o i c e _ d i s c o u n t _ p c t & g t ; - & l t ; M e a s u r e s \ p r e _ i n v o i c e _ d i s c o u n t _ p c t & g t ; < / K e y > < / D i a g r a m O b j e c t K e y > < D i a g r a m O b j e c t K e y > < K e y > L i n k s \ & l t ; C o l u m n s \ S u m a   d e   p r e _ i n v o i c e _ d i s c o u n t _ p c t & g t ; - & l t ; M e a s u r e s \ p r e _ i n v o i c e _ d i s c o u n t _ p c t & g t ; \ C O L U M N < / K e y > < / D i a g r a m O b j e c t K e y > < D i a g r a m O b j e c t K e y > < K e y > L i n k s \ & l t ; C o l u m n s \ S u m a   d e   p r e _ i n v o i c e _ d i s c o u n t _ p c t & g t ; - & l t ; M e a s u r e s \ p r e _ i n v o i c e _ d i s c o u n t _ p c t & g t ; \ M E A S U R E < / K e y > < / D i a g r a m O b j e c t K e y > < D i a g r a m O b j e c t K e y > < K e y > L i n k s \ & l t ; C o l u m n s \ M � x .   d e   p r e _ i n v o i c e _ d i s c o u n t _ p c t & g t ; - & l t ; M e a s u r e s \ p r e _ i n v o i c e _ d i s c o u n t _ p c t & g t ; < / K e y > < / D i a g r a m O b j e c t K e y > < D i a g r a m O b j e c t K e y > < K e y > L i n k s \ & l t ; C o l u m n s \ M � x .   d e   p r e _ i n v o i c e _ d i s c o u n t _ p c t & g t ; - & l t ; M e a s u r e s \ p r e _ i n v o i c e _ d i s c o u n t _ p c t & g t ; \ C O L U M N < / K e y > < / D i a g r a m O b j e c t K e y > < D i a g r a m O b j e c t K e y > < K e y > L i n k s \ & l t ; C o l u m n s \ M � x .   d e   p r e _ i n v o i c e _ d i s c o u n t _ p c t & g t ; - & l t ; M e a s u r e s \ p r e _ i n v o i c e _ d i s c o u n t _ p c t & g t ; \ M E A S U R E 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 p r e _ i n v o i c e _ d i s c o u n t _ p c t 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 p r e _ i n v o i c e _ d i s c o u n t _ p c t \ T a g I n f o \ F � r m u l a 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 p r e _ i n v o i c e _ d i s c o u n t _ p c t \ T a g I n f o \ V a l o r 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 p r e _ i n v o i c e _ d i s c o u n t _ p c t 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 p r e _ i n v o i c e _ d i s c o u n t _ p c t \ T a g I n f o \ F � r m u l a 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 p r e _ i n v o i c e _ d i s c o u n t _ p c t \ T a g I n f o \ V a l o r 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 C o l u m n s \ p r e _ i n v o i c e _ d i s c o u n t _ p c t 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 ( a � o ) 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 ( t r i m e s t r e ) 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 ( � n d i c e   d e   m e s e s ) 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  ( m e s ) 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 p r e _ i n v o i c e _ d i s c o u n t _ p c t & g t ; - & l t ; M e a s u r e s \ p r e _ i n v o i c e _ d i s c o u n t _ p c t & g t ; 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 p r e _ i n v o i c e _ d i s c o u n t _ p c t & g t ; - & l t ; M e a s u r e s \ p r e _ i n v o i c e _ d i s c o u n t _ p c t & g t ; \ C O L U M N 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 p r e _ i n v o i c e _ d i s c o u n t _ p c t & g t ; - & l t ; M e a s u r e s \ p r e _ i n v o i c e _ d i s c o u n t _ p c t & g t ; \ M E A S U R E 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 p r e _ i n v o i c e _ d i s c o u n t _ p c t & g t ; - & l t ; M e a s u r e s \ p r e _ i n v o i c e _ d i s c o u n t _ p c t & g t ; 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 p r e _ i n v o i c e _ d i s c o u n t _ p c t & g t ; - & l t ; M e a s u r e s \ p r e _ i n v o i c e _ d i s c o u n t _ p c t & g t ; \ C O L U M N 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 p r e _ i n v o i c e _ d i s c o u n t _ p c t & g t ; - & l t ; M e a s u r e s \ p r e _ i n v o i c e _ d i s c o u n t _ p c t & g t ; \ M E A S U R E 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 T a g s \ T a b l e s \ & l t ; T a b l e s \ f a c t _ g r o s s _ p r i c e & g t ; < / K e y > < / D i a g r a m O b j e c t K e y > < D i a g r a m O b j e c t K e y > < K e y > D y n a m i c   T a g s \ T a b l e s \ & l t ; T a b l e s \ f a c t _ m a n u f a c t u r i n g _ c o s t & g t ; < / K e y > < / D i a g r a m O b j e c t K e y > < D i a g r a m O b j e c t K e y > < K e y > D y n a m i c   T a g s \ T a b l e s \ & l t ; T a b l e s \ f a c t _ p r e _ i n v o i c e _ d e d u c t i o n & g t ; 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 T a b l e s \ d i m _ c u s t o m e r \ C o l u m n s \ s u b _ z o n e < / K e y > < / D i a g r a m O b j e c t K e y > < D i a g r a m O b j e c t K e y > < K e y > T a b l e s \ d i m _ c u s t o m e r \ C o l u m n s \ r e g i o n 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 T a b l e s \ d i m _ p r o d u c t \ M e a s u r e s \ R e c u e n t o   d e   p r o d u c t _ c o d e < / K e y > < / D i a g r a m O b j e c t K e y > < D i a g r a m O b j e c t K e y > < K e y > T a b l e s \ d i m _ p r o d u c t \ R e c u e n t o   d e   p r o d u c t _ c o d e \ A d d i t i o n a l   I n f o \ M e d i d a   i m p l � c i t a < / K e y > < / D i a g r a m O b j e c t K e y > < D i a g r a m O b j e c t K e y > < K e y > T a b l e s \ d i m _ p r o d u c t \ M e a s u r e s \ R e c u e n t o   d e   p r o d u c t < / K e y > < / D i a g r a m O b j e c t K e y > < D i a g r a m O b j e c t K e y > < K e y > T a b l e s \ d i m _ p r o d u c t \ R e c u e n t o   d e   p r o d u c t \ A d d i t i o n a l   I n f o \ M e d i d a   i m p l � c i t a < / K e y > < / D i a g r a m O b j e c t K e y > < D i a g r a m O b j e c t K e y > < K e y > T a b l e s \ d i m _ p r o d u c t \ M e a s u r e s \ R e c u e n t o   d i s t i n t o   d e   p r o d u c t _ c o d e   3 < / K e y > < / D i a g r a m O b j e c t K e y > < D i a g r a m O b j e c t K e y > < K e y > T a b l e s \ d i m _ p r o d u c t \ R e c u e n t o   d i s t i n t o   d e   p r o d u c t _ c o d e   3 \ A d d i t i o n a l   I n f o \ M e d i d a   i m p l � c i t a < / K e y > < / D i a g r a m O b j e c t K e y > < D i a g r a m O b j e c t K e y > < K e y > T a b l e s \ f a c t _ g r o s s _ p r i c e < / K e y > < / D i a g r a m O b j e c t K e y > < D i a g r a m O b j e c t K e y > < K e y > T a b l e s \ f a c t _ g r o s s _ p r i c e \ C o l u m n s \ p r o d u c t _ c o d e < / K e y > < / D i a g r a m O b j e c t K e y > < D i a g r a m O b j e c t K e y > < K e y > T a b l e s \ f a c t _ g r o s s _ p r i c e \ C o l u m n s \ f i s c a l _ y e a r < / K e y > < / D i a g r a m O b j e c t K e y > < D i a g r a m O b j e c t K e y > < K e y > T a b l e s \ f a c t _ g r o s s _ p r i c e \ C o l u m n s \ g r o s s _ p r i c e < / K e y > < / D i a g r a m O b j e c t K e y > < D i a g r a m O b j e c t K e y > < K e y > T a b l e s \ f a c t _ g r o s s _ p r i c e \ C o l u m n s \ f i s c a l _ y e a r   ( a � o ) < / K e y > < / D i a g r a m O b j e c t K e y > < D i a g r a m O b j e c t K e y > < K e y > T a b l e s \ f a c t _ g r o s s _ p r i c e \ C o l u m n s \ f i s c a l _ y e a r   ( t r i m e s t r e ) < / K e y > < / D i a g r a m O b j e c t K e y > < D i a g r a m O b j e c t K e y > < K e y > T a b l e s \ f a c t _ g r o s s _ p r i c e \ C o l u m n s \ f i s c a l _ y e a r   ( � n d i c e   d e   m e s e s ) < / K e y > < / D i a g r a m O b j e c t K e y > < D i a g r a m O b j e c t K e y > < K e y > T a b l e s \ f a c t _ g r o s s _ p r i c e \ C o l u m n s \ f i s c a l _ y e a r   ( m e s ) < / K e y > < / D i a g r a m O b j e c t K e y > < D i a g r a m O b j e c t K e y > < K e y > T a b l e s \ f a c t _ g r o s s _ p r i c e \ M e a s u r e s \ R e c u e n t o   d e   p r o d u c t _ c o d e   4 < / K e y > < / D i a g r a m O b j e c t K e y > < D i a g r a m O b j e c t K e y > < K e y > T a b l e s \ f a c t _ g r o s s _ p r i c e \ R e c u e n t o   d e   p r o d u c t _ c o d e   4 \ A d d i t i o n a l   I n f o \ M e d i d a   i m p l � c i t a < / K e y > < / D i a g r a m O b j e c t K e y > < D i a g r a m O b j e c t K e y > < K e y > T a b l e s \ f a c t _ g r o s s _ p r i c e \ M e a s u r e s \ R e c u e n t o   d i s t i n t o   d e   p r o d u c t _ c o d e   4 < / K e y > < / D i a g r a m O b j e c t K e y > < D i a g r a m O b j e c t K e y > < K e y > T a b l e s \ f a c t _ g r o s s _ p r i c e \ R e c u e n t o   d i s t i n t o   d e   p r o d u c t _ c o d e   4 \ A d d i t i o n a l   I n f o \ M e d i d a   i m p l � c i t a < / K e y > < / D i a g r a m O b j e c t K e y > < D i a g r a m O b j e c t K e y > < K e y > T a b l e s \ f a c t _ g r o s s _ p r i c e \ M e a s u r e s \ S u m a   d e   g r o s s _ p r i c e < / K e y > < / D i a g r a m O b j e c t K e y > < D i a g r a m O b j e c t K e y > < K e y > T a b l e s \ f a c t _ g r o s s _ p r i c e \ S u m a   d e   g r o s s _ p r i c e \ A d d i t i o n a l   I n f o \ M e d i d a   i m p l � c i t a < / K e y > < / D i a g r a m O b j e c t K e y > < D i a g r a m O b j e c t K e y > < K e y > T a b l e s \ f a c t _ m a n u f a c t u r i n g _ c o s t < / K e y > < / D i a g r a m O b j e c t K e y > < D i a g r a m O b j e c t K e y > < K e y > T a b l e s \ f a c t _ m a n u f a c t u r i n g _ c o s t \ C o l u m n s \ p r o d u c t _ c o d e < / K e y > < / D i a g r a m O b j e c t K e y > < D i a g r a m O b j e c t K e y > < K e y > T a b l e s \ f a c t _ m a n u f a c t u r i n g _ c o s t \ C o l u m n s \ c o s t _ y e a r < / K e y > < / D i a g r a m O b j e c t K e y > < D i a g r a m O b j e c t K e y > < K e y > T a b l e s \ f a c t _ m a n u f a c t u r i n g _ c o s t \ C o l u m n s \ m a n u f a c t u r i n g _ c o s t < / K e y > < / D i a g r a m O b j e c t K e y > < D i a g r a m O b j e c t K e y > < K e y > T a b l e s \ f a c t _ m a n u f a c t u r i n g _ c o s t \ C o l u m n s \ c o s t _ y e a r   ( a � o ) < / K e y > < / D i a g r a m O b j e c t K e y > < D i a g r a m O b j e c t K e y > < K e y > T a b l e s \ f a c t _ m a n u f a c t u r i n g _ c o s t \ C o l u m n s \ c o s t _ y e a r   ( t r i m e s t r e ) < / K e y > < / D i a g r a m O b j e c t K e y > < D i a g r a m O b j e c t K e y > < K e y > T a b l e s \ f a c t _ m a n u f a c t u r i n g _ c o s t \ C o l u m n s \ c o s t _ y e a r   ( � n d i c e   d e   m e s e s ) < / K e y > < / D i a g r a m O b j e c t K e y > < D i a g r a m O b j e c t K e y > < K e y > T a b l e s \ f a c t _ m a n u f a c t u r i n g _ c o s t \ C o l u m n s \ c o s t _ y e a r   ( m e s ) < / K e y > < / D i a g r a m O b j e c t K e y > < D i a g r a m O b j e c t K e y > < K e y > T a b l e s \ f a c t _ m a n u f a c t u r i n g _ c o s t \ M e a s u r e s \ R e c u e n t o   d e   p r o d u c t _ c o d e   2 < / K e y > < / D i a g r a m O b j e c t K e y > < D i a g r a m O b j e c t K e y > < K e y > T a b l e s \ f a c t _ m a n u f a c t u r i n g _ c o s t \ R e c u e n t o   d e   p r o d u c t _ c o d e   2 \ A d d i t i o n a l   I n f o \ M e d i d a   i m p l � c i t a < / K e y > < / D i a g r a m O b j e c t K e y > < D i a g r a m O b j e c t K e y > < K e y > T a b l e s \ f a c t _ m a n u f a c t u r i n g _ c o s t \ M e a s u r e s \ R e c u e n t o   d i s t i n t o   d e   p r o d u c t _ c o d e < / K e y > < / D i a g r a m O b j e c t K e y > < D i a g r a m O b j e c t K e y > < K e y > T a b l e s \ f a c t _ m a n u f a c t u r i n g _ c o s t \ R e c u e n t o   d i s t i n t o   d e   p r o d u c t _ c o d e \ A d d i t i o n a l   I n f o \ M e d i d a   i m p l � c i t a < / K e y > < / D i a g r a m O b j e c t K e y > < D i a g r a m O b j e c t K e y > < K e y > T a b l e s \ f a c t _ m a n u f a c t u r i n g _ c o s t \ M e a s u r e s \ S u m a   d e   m a n u f a c t u r i n g _ c o s t < / K e y > < / D i a g r a m O b j e c t K e y > < D i a g r a m O b j e c t K e y > < K e y > T a b l e s \ f a c t _ m a n u f a c t u r i n g _ c o s t \ S u m a   d e   m a n u f a c t u r i n g _ c o s t \ A d d i t i o n a l   I n f o \ M e d i d a   i m p l � c i t a < / K e y > < / D i a g r a m O b j e c t K e y > < D i a g r a m O b j e c t K e y > < K e y > T a b l e s \ f a c t _ m a n u f a c t u r i n g _ c o s t \ M e a s u r e s \ M � x .   d e   m a n u f a c t u r i n g _ c o s t < / K e y > < / D i a g r a m O b j e c t K e y > < D i a g r a m O b j e c t K e y > < K e y > T a b l e s \ f a c t _ m a n u f a c t u r i n g _ c o s t \ M � x .   d e   m a n u f a c t u r i n g _ c o s t \ A d d i t i o n a l   I n f o \ M e d i d a   i m p l � c i t a < / K e y > < / D i a g r a m O b j e c t K e y > < D i a g r a m O b j e c t K e y > < K e y > T a b l e s \ f a c t _ m a n u f a c t u r i n g _ c o s t \ M e a s u r e s \ R e c u e n t o   d i s t i n t o   d e   m a n u f a c t u r i n g _ c o s t < / K e y > < / D i a g r a m O b j e c t K e y > < D i a g r a m O b j e c t K e y > < K e y > T a b l e s \ f a c t _ m a n u f a c t u r i n g _ c o s t \ R e c u e n t o   d i s t i n t o   d e   m a n u f a c t u r i n g _ c o s t \ A d d i t i o n a l   I n f o \ M e d i d a   i m p l � c i t a < / K e y > < / D i a g r a m O b j e c t K e y > < D i a g r a m O b j e c t K e y > < K e y > T a b l e s \ f a c t _ m a n u f a c t u r i n g _ c o s t \ M e a s u r e s \ P r o m e d i o   d e   m a n u f a c t u r i n g _ c o s t < / K e y > < / D i a g r a m O b j e c t K e y > < D i a g r a m O b j e c t K e y > < K e y > T a b l e s \ f a c t _ m a n u f a c t u r i n g _ c o s t \ P r o m e d i o   d e   m a n u f a c t u r i n g _ c o s t \ A d d i t i o n a l   I n f o \ M e d i d a   i m p l � c i t a < / K e y > < / D i a g r a m O b j e c t K e y > < D i a g r a m O b j e c t K e y > < K e y > T a b l e s \ f a c t _ m a n u f a c t u r i n g _ c o s t \ M e a s u r e s \ M � n .   d e   m a n u f a c t u r i n g _ c o s t < / K e y > < / D i a g r a m O b j e c t K e y > < D i a g r a m O b j e c t K e y > < K e y > T a b l e s \ f a c t _ m a n u f a c t u r i n g _ c o s t \ M � n .   d e   m a n u f a c t u r i n g _ c o s t \ A d d i t i o n a l   I n f o \ M e d i d a   i m p l � c i t a < / K e y > < / D i a g r a m O b j e c t K e y > < D i a g r a m O b j e c t K e y > < K e y > T a b l e s \ f a c t _ p r e _ i n v o i c e _ d e d u c t i o n < / K e y > < / D i a g r a m O b j e c t K e y > < D i a g r a m O b j e c t K e y > < K e y > T a b l e s \ f a c t _ p r e _ i n v o i c e _ d e d u c t i o n \ C o l u m n s \ c u s t o m e r _ c o d e < / K e y > < / D i a g r a m O b j e c t K e y > < D i a g r a m O b j e c t K e y > < K e y > T a b l e s \ f a c t _ p r e _ i n v o i c e _ d e d u c t i o n \ C o l u m n s \ f i s c a l _ y e a r < / K e y > < / D i a g r a m O b j e c t K e y > < D i a g r a m O b j e c t K e y > < K e y > T a b l e s \ f a c t _ p r e _ i n v o i c e _ d e d u c t i o n \ C o l u m n s \ p r e _ i n v o i c e _ d i s c o u n t _ p c t < / K e y > < / D i a g r a m O b j e c t K e y > < D i a g r a m O b j e c t K e y > < K e y > T a b l e s \ f a c t _ p r e _ i n v o i c e _ d e d u c t i o n \ C o l u m n s \ f i s c a l _ y e a r   ( a � o ) < / K e y > < / D i a g r a m O b j e c t K e y > < D i a g r a m O b j e c t K e y > < K e y > T a b l e s \ f a c t _ p r e _ i n v o i c e _ d e d u c t i o n \ C o l u m n s \ f i s c a l _ y e a r   ( t r i m e s t r e ) < / K e y > < / D i a g r a m O b j e c t K e y > < D i a g r a m O b j e c t K e y > < K e y > T a b l e s \ f a c t _ p r e _ i n v o i c e _ d e d u c t i o n \ C o l u m n s \ f i s c a l _ y e a r   ( � n d i c e   d e   m e s e s ) < / K e y > < / D i a g r a m O b j e c t K e y > < D i a g r a m O b j e c t K e y > < K e y > T a b l e s \ f a c t _ p r e _ i n v o i c e _ d e d u c t i o n \ C o l u m n s \ f i s c a l _ y e a r   ( m e s ) < / K e y > < / D i a g r a m O b j e c t K e y > < D i a g r a m O b j e c t K e y > < K e y > T a b l e s \ f a c t _ p r e _ i n v o i c e _ d e d u c t i o n \ M e a s u r e s \ S u m a   d e   p r e _ i n v o i c e _ d i s c o u n t _ p c t < / K e y > < / D i a g r a m O b j e c t K e y > < D i a g r a m O b j e c t K e y > < K e y > T a b l e s \ f a c t _ p r e _ i n v o i c e _ d e d u c t i o n \ S u m a   d e   p r e _ i n v o i c e _ d i s c o u n t _ p c t \ A d d i t i o n a l   I n f o \ M e d i d a   i m p l � c i t a < / K e y > < / D i a g r a m O b j e c t K e y > < D i a g r a m O b j e c t K e y > < K e y > T a b l e s \ f a c t _ p r e _ i n v o i c e _ d e d u c t i o n \ M e a s u r e s \ M � x .   d e   p r e _ i n v o i c e _ d i s c o u n t _ p c t < / K e y > < / D i a g r a m O b j e c t K e y > < D i a g r a m O b j e c t K e y > < K e y > T a b l e s \ f a c t _ p r e _ i n v o i c e _ d e d u c t i o n \ M � x .   d e   p r e _ i n v o i c e _ d i s c o u n t _ p c t \ A d d i t i o n a l   I n f o \ M e d i d a   i m p l � c i t a 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 T a b l e s \ f a c t _ s a l e s _ m o n t h l y \ C o l u m n s \ s o l d _ q u a n t i t y < / K e y > < / D i a g r a m O b j e c t K e y > < D i a g r a m O b j e c t K e y > < K e y > T a b l e s \ f a c t _ s a l e s _ m o n t h l y \ C o l u m n s \ f i s c a l _ y e a r < / K e y > < / D i a g r a m O b j e c t K e y > < D i a g r a m O b j e c t K e y > < K e y > T a b l e s \ f a c t _ s a l e s _ m o n t h l y \ C o l u m n s \ d a t e   ( a � o ) < / K e y > < / D i a g r a m O b j e c t K e y > < D i a g r a m O b j e c t K e y > < K e y > T a b l e s \ f a c t _ s a l e s _ m o n t h l y \ C o l u m n s \ d a t e   ( � n d i c e   d e   m e s e s ) < / K e y > < / D i a g r a m O b j e c t K e y > < D i a g r a m O b j e c t K e y > < K e y > T a b l e s \ f a c t _ s a l e s _ m o n t h l y \ C o l u m n s \ d a t e   ( m e s ) < / K e y > < / D i a g r a m O b j e c t K e y > < D i a g r a m O b j e c t K e y > < K e y > T a b l e s \ f a c t _ s a l e s _ m o n t h l y \ C o l u m n s \ t r i m e s t r e s < / K e y > < / D i a g r a m O b j e c t K e y > < D i a g r a m O b j e c t K e y > < K e y > T a b l e s \ f a c t _ s a l e s _ m o n t h l y \ M e a s u r e s \ R e c u e n t o   d e   p r o d u c t _ c o d e   3 < / K e y > < / D i a g r a m O b j e c t K e y > < D i a g r a m O b j e c t K e y > < K e y > T a b l e s \ f a c t _ s a l e s _ m o n t h l y \ R e c u e n t o   d e   p r o d u c t _ c o d e   3 \ A d d i t i o n a l   I n f o \ M e d i d a   i m p l � c i t a < / K e y > < / D i a g r a m O b j e c t K e y > < D i a g r a m O b j e c t K e y > < K e y > T a b l e s \ f a c t _ s a l e s _ m o n t h l y \ M e a s u r e s \ R e c u e n t o   d i s t i n t o   d e   p r o d u c t _ c o d e   2 < / K e y > < / D i a g r a m O b j e c t K e y > < D i a g r a m O b j e c t K e y > < K e y > T a b l e s \ f a c t _ s a l e s _ m o n t h l y \ R e c u e n t o   d i s t i n t o   d e   p r o d u c t _ c o d e   2 \ A d d i t i o n a l   I n f o \ M e d i d a   i m p l � c i t a < / K e y > < / D i a g r a m O b j e c t K e y > < D i a g r a m O b j e c t K e y > < K e y > T a b l e s \ f a c t _ s a l e s _ m o n t h l y \ M e a s u r e s \ S u m a   d e   s o l d _ q u a n t i t y < / K e y > < / D i a g r a m O b j e c t K e y > < D i a g r a m O b j e c t K e y > < K e y > T a b l e s \ f a c t _ s a l e s _ m o n t h l y \ S u m a   d e   s o l d _ q u a n t i t y \ A d d i t i o n a l   I n f o \ M e d i d a   i m p l � c i t a < / K e y > < / D i a g r a m O b j e c t K e y > < D i a g r a m O b j e c t K e y > < K e y > T a b l e s \ f a c t _ s a l e s _ m o n t h l y \ M e a s u r e s \ M � x .   d e   s o l d _ q u a n t i t y < / K e y > < / D i a g r a m O b j e c t K e y > < D i a g r a m O b j e c t K e y > < K e y > T a b l e s \ f a c t _ s a l e s _ m o n t h l y \ M � x .   d e   s o l d _ q u a n t i t y \ A d d i t i o n a l   I n f o \ M e d i d a   i m p l � c i t a < / K e y > < / D i a g r a m O b j e c t K e y > < D i a g r a m O b j e c t K e y > < K e y > T a b l e s \ f a c t _ s a l e s _ m o n t h l y \ M e a s u r e s \ u n i c o 2 0 2 0 < / K e y > < / D i a g r a m O b j e c t K e y > < D i a g r a m O b j e c t K e y > < K e y > T a b l e s \ f a c t _ s a l e s _ m o n t h l y \ M e a s u r e s \ u n i c o 2 0 2 1 < / K e y > < / D i a g r a m O b j e c t K e y > < D i a g r a m O b j e c t K e y > < K e y > T a b l e s \ f a c t _ s a l e s _ m o n t h l y \ M e a s u r e s \ p o r c e n t a j e < / K e y > < / D i a g r a m O b j e c t K e y > < D i a g r a m O b j e c t K e y > < K e y > T a b l e s \ f a c t _ s a l e s _ m o n t h l y \ M e a s u r e s \ R e c u e n t o   d e   c u s t o m e r _ c o d e < / K e y > < / D i a g r a m O b j e c t K e y > < D i a g r a m O b j e c t K e y > < K e y > T a b l e s \ f a c t _ s a l e s _ m o n t h l y \ R e c u e n t o   d e   c u s t o m e r _ c o d e \ A d d i t i o n a l   I n f o \ M e d i d a   i m p l � c i t a < / K e y > < / D i a g r a m O b j e c t K e y > < D i a g r a m O b j e c t K e y > < K e y > T a b l e s \ f a c t _ s a l e s _ m o n t h l y \ M e a s u r e s \ R e c u e n t o   d i s t i n t o   d e   s o l d _ q u a n t i t y < / K e y > < / D i a g r a m O b j e c t K e y > < D i a g r a m O b j e c t K e y > < K e y > T a b l e s \ f a c t _ s a l e s _ m o n t h l y \ R e c u e n t o   d i s t i n t o   d e   s o l d _ q u a n t i t y \ A d d i t i o n a l   I n f o \ M e d i d a   i m p l � c i t a < / K e y > < / D i a g r a m O b j e c t K e y > < D i a g r a m O b j e c t K e y > < K e y > R e l a t i o n s h i p s \ & l t ; T a b l e s \ f a c t _ g r o s s _ p r i c e \ C o l u m n s \ p r o d u c t _ c o d e & g t ; - & l t ; T a b l e s \ d i m _ p r o d u c t \ C o l u m n s \ p r o d u c t _ c o d e & g t ; 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 R e l a t i o n s h i p s \ & l t ; T a b l e s \ f a c t _ g r o s s _ p r i c e \ C o l u m n s \ p r o d u c t _ c o d e & g t ; - & l t ; T a b l e s \ d i m _ p r o d u c t \ C o l u m n s \ p r o d u c t _ c o d e & g t ; \ F K 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 R e l a t i o n s h i p s \ & l t ; T a b l e s \ f a c t _ g r o s s _ p r i c e \ C o l u m n s \ p r o d u c t _ c o d e & g t ; - & l t ; T a b l e s \ d i m _ p r o d u c t \ C o l u m n s \ p r o d u c t _ c o d e & g t ; \ P K 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 R e l a t i o n s h i p s \ & l t ; T a b l e s \ f a c t _ g r o s s _ p r i c e \ C o l u m n s \ p r o d u c t _ c o d e & g t ; - & l t ; T a b l e s \ d i m _ p r o d u c t \ C o l u m n s \ p r o d u c t _ c o d e & g t ; \ C r o s s F i l t e r 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 R e l a t i o n s h i p s \ & l t ; T a b l e s \ f a c t _ m a n u f a c t u r i n g _ c o s t \ C o l u m n s \ p r o d u c t _ c o d e & g t ; - & l t ; T a b l e s \ d i m _ p r o d u c t \ C o l u m n s \ p r o d u c t _ c o d e & g t ; 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 R e l a t i o n s h i p s \ & l t ; T a b l e s \ f a c t _ m a n u f a c t u r i n g _ c o s t \ C o l u m n s \ p r o d u c t _ c o d e & g t ; - & l t ; T a b l e s \ d i m _ p r o d u c t \ C o l u m n s \ p r o d u c t _ c o d e & g t ; \ F K 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 R e l a t i o n s h i p s \ & l t ; T a b l e s \ f a c t _ m a n u f a c t u r i n g _ c o s t \ C o l u m n s \ p r o d u c t _ c o d e & g t ; - & l t ; T a b l e s \ d i m _ p r o d u c t \ C o l u m n s \ p r o d u c t _ c o d e & g t ; \ P K 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 R e l a t i o n s h i p s \ & l t ; T a b l e s \ f a c t _ m a n u f a c t u r i n g _ c o s t \ C o l u m n s \ p r o d u c t _ c o d e & g t ; - & l t ; T a b l e s \ d i m _ p r o d u c t \ C o l u m n s \ p r o d u c t _ c o d e & g t ; \ C r o s s F i l t e r 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 R e l a t i o n s h i p s \ & l t ; T a b l e s \ f a c t _ p r e _ i n v o i c e _ d e d u c t i o n \ C o l u m n s \ c u s t o m e r _ c o d e & g t ; - & l t ; T a b l e s \ d i m _ c u s t o m e r \ C o l u m n s \ c u s t o m e r _ c o d e & g t ; 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 R e l a t i o n s h i p s \ & l t ; T a b l e s \ f a c t _ p r e _ i n v o i c e _ d e d u c t i o n \ C o l u m n s \ c u s t o m e r _ c o d e & g t ; - & l t ; T a b l e s \ d i m _ c u s t o m e r \ C o l u m n s \ c u s t o m e r _ c o d e & g t ; \ F K 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 R e l a t i o n s h i p s \ & l t ; T a b l e s \ f a c t _ p r e _ i n v o i c e _ d e d u c t i o n \ C o l u m n s \ c u s t o m e r _ c o d e & g t ; - & l t ; T a b l e s \ d i m _ c u s t o m e r \ C o l u m n s \ c u s t o m e r _ c o d e & g t ; \ P K 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 R e l a t i o n s h i p s \ & l t ; T a b l e s \ f a c t _ p r e _ i n v o i c e _ d e d u c t i o n \ C o l u m n s \ c u s t o m e r _ c o d e & g t ; - & l t ; T a b l e s \ d i m _ c u s t o m e r \ C o l u m n s \ c u s t o m e r _ c o d e & g t ; \ C r o s s F i l t e r 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/ A l l K e y s > < S e l e c t e d K e y s > < D i a g r a m O b j e c t K e y > < K e y > T a b l e s \ d i m _ p r o d u c t \ C o l u m n s \ p r o d u c t _ c o d e 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 1 0 0 . 8 9 7 0 5 9 0 0 0 0 0 0 0 1 < / S c r o l l V e r t i c a l O f f s e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 T a g s \ T a b l e s \ & l t ; T a b l e s \ f a c t _ g r o s s _ p r i c e & g t ; 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 T a g s \ T a b l e s \ & l t ; T a b l e s \ f a c t _ m a n u f a c t u r i n g _ c o s t & g t ; 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 T a g s \ T a b l e s \ & l t ; T a b l e s \ f a c t _ p r e _ i n v o i c e _ d e d u c t i o n & g t ; 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 2 3 0 < / H e i g h t > < I s E x p a n d e d > t r u e < / I s E x p a n d e d > < L a y e d O u t > t r u e < / L a y e d O u t > < L e f t > 2 4 0 . 9 9 9 9 9 9 9 9 9 9 9 9 9 4 < / L e f t > < T o p > 7 1 . 8 2 3 5 2 9 4 1 1 7 6 4 7 < / T o p > < W i d t h > 2 3 0 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 1 9 7 . 7 6 4 7 0 5 8 8 2 3 5 2 9 6 < / H e i g h t > < I s E x p a n d e d > t r u e < / I s E x p a n d e d > < L a y e d O u t > t r u e < / L a y e d O u t > < L e f t > 6 5 5 . 0 2 1 4 5 7 6 2 6 4 8 9 3 4 < / L e f t > < T a b I n d e x > 1 < / T a b I n d e x > < T o p > 9 2 . 8 8 2 3 5 2 9 4 1 1 7 6 5 6 3 < / T o p > < W i d t h > 2 3 2 . 5 2 9 4 1 1 7 6 4 7 0 5 8 6 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 T a b l e s \ d i m _ p r o d u c t \ M e a s u r e s \ R e c u e n t o   d e  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 T a b l e s \ d i m _ p r o d u c t \ R e c u e n t o   d e   p r o d u c t _ c o d e \ A d d i t i o n a l 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 T a b l e s \ d i m _ p r o d u c t \ M e a s u r e s \ R e c u e n t o   d e 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 T a b l e s \ d i m _ p r o d u c t \ R e c u e n t o   d e   p r o d u c t \ A d d i t i o n a l 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 T a b l e s \ d i m _ p r o d u c t \ M e a s u r e s \ R e c u e n t o   d i s t i n t o   d e   p r o d u c t _ c o d e 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 T a b l e s \ d i m _ p r o d u c t \ R e c u e n t o   d i s t i n t o   d e   p r o d u c t _ c o d e 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 T a b l e s \ f a c t _ g r o s s _ p r i c e < / K e y > < / a : K e y > < a : V a l u e   i : t y p e = " D i a g r a m D i s p l a y N o d e V i e w S t a t e " > < H e i g h t > 2 4 2 . 5 8 8 2 3 5 2 9 4 1 1 7 5 7 < / H e i g h t > < I s E x p a n d e d > t r u e < / I s E x p a n d e d > < L a y e d O u t > t r u e < / L a y e d O u t > < L e f t > 6 3 6 . 9 8 4 0 9 1 7 2 3 5 6 7 < / L e f t > < T a b I n d e x > 4 < / T a b I n d e x > < T o p > 4 2 6 < / T o p > < W i d t h > 2 8 4 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 T a b l e s \ f a c t _ g r o s s _ p r i c e \ C o l u m n s \ g r o s s _ p r i c e 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 T a b l e s \ f a c t _ g r o s s _ p r i c e \ C o l u m n s \ f i s c a l _ y e a r 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 T a b l e s \ f a c t _ g r o s s _ p r i c e \ C o l u m n s \ f i s c a l _ y e a r 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 T a b l e s \ f a c t _ g r o s s _ p r i c e \ C o l u m n s \ f i s c a l _ y e a r 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 T a b l e s \ f a c t _ g r o s s _ p r i c e \ C o l u m n s \ f i s c a l _ y e a r 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 T a b l e s \ f a c t _ g r o s s _ p r i c e \ M e a s u r e s \ R e c u e n t o   d e   p r o d u c t _ c o d e 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 T a b l e s \ f a c t _ g r o s s _ p r i c e \ R e c u e n t o   d e   p r o d u c t _ c o d e   4 \ A d d i t i o n a l 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 T a b l e s \ f a c t _ g r o s s _ p r i c e \ M e a s u r e s \ R e c u e n t o   d i s t i n t o   d e   p r o d u c t _ c o d e 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 T a b l e s \ f a c t _ g r o s s _ p r i c e \ R e c u e n t o   d i s t i n t o   d e   p r o d u c t _ c o d e   4 \ A d d i t i o n a l 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 T a b l e s \ f a c t _ g r o s s _ p r i c e \ M e a s u r e s \ S u m a   d e   g r o s s _ p r i c e 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 T a b l e s \ f a c t _ g r o s s _ p r i c e \ S u m a   d e   g r o s s _ p r i c e \ A d d i t i o n a l 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< / K e y > < / a : K e y > < a : V a l u e   i : t y p e = " D i a g r a m D i s p l a y N o d e V i e w S t a t e " > < H e i g h t > 2 3 3 < / H e i g h t > < I s E x p a n d e d > t r u e < / I s E x p a n d e d > < L a y e d O u t > t r u e < / L a y e d O u t > < L e f t > 1 0 6 1 . 0 0 5 5 4 9 3 5 0 0 5 5 6 < / L e f t > < T a b I n d e x > 5 < / T a b I n d e x > < T o p > 4 1 4 . 4 7 0 5 8 8 2 3 5 2 9 4 1 4 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 T a b l e s \ f a c t _ m a n u f a c t u r i n g _ c o s t \ C o l u m n s \ c o s t _ y e a r 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 T a b l e s \ f a c t _ m a n u f a c t u r i n g _ c o s t \ C o l u m n s \ c o s t _ y e a r 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 T a b l e s \ f a c t _ m a n u f a c t u r i n g _ c o s t \ C o l u m n s \ c o s t _ y e a r 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 T a b l e s \ f a c t _ m a n u f a c t u r i n g _ c o s t \ C o l u m n s \ c o s t _ y e a r 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 T a b l e s \ f a c t _ m a n u f a c t u r i n g _ c o s t \ C o l u m n s \ c o s t _ y e a r 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 T a b l e s \ f a c t _ m a n u f a c t u r i n g _ c o s t \ M e a s u r e s \ R e c u e n t o   d e   p r o d u c t _ c o d e 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 T a b l e s \ f a c t _ m a n u f a c t u r i n g _ c o s t \ R e c u e n t o   d e   p r o d u c t _ c o d e 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 T a b l e s \ f a c t _ m a n u f a c t u r i n g _ c o s t \ M e a s u r e s \ R e c u e n t o   d i s t i n t o   d e  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 T a b l e s \ f a c t _ m a n u f a c t u r i n g _ c o s t \ R e c u e n t o   d i s t i n t o   d e   p r o d u c t _ c o d e \ A d d i t i o n a l 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 T a b l e s \ f a c t _ m a n u f a c t u r i n g _ c o s t \ M e a s u r e s \ S u m a   d e  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 T a b l e s \ f a c t _ m a n u f a c t u r i n g _ c o s t \ S u m a   d e   m a n u f a c t u r i n g _ c o s t \ A d d i t i o n a l 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 T a b l e s \ f a c t _ m a n u f a c t u r i n g _ c o s t \ M e a s u r e s \ M � x .   d e  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 T a b l e s \ f a c t _ m a n u f a c t u r i n g _ c o s t \ M � x .   d e   m a n u f a c t u r i n g _ c o s t \ A d d i t i o n a l 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 T a b l e s \ f a c t _ m a n u f a c t u r i n g _ c o s t \ M e a s u r e s \ R e c u e n t o   d i s t i n t o   d e  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 T a b l e s \ f a c t _ m a n u f a c t u r i n g _ c o s t \ R e c u e n t o   d i s t i n t o   d e   m a n u f a c t u r i n g _ c o s t \ A d d i t i o n a l 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 T a b l e s \ f a c t _ m a n u f a c t u r i n g _ c o s t \ M e a s u r e s \ P r o m e d i o   d e  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 T a b l e s \ f a c t _ m a n u f a c t u r i n g _ c o s t \ P r o m e d i o   d e   m a n u f a c t u r i n g _ c o s t \ A d d i t i o n a l 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 T a b l e s \ f a c t _ m a n u f a c t u r i n g _ c o s t \ M e a s u r e s \ M � n .   d e  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 T a b l e s \ f a c t _ m a n u f a c t u r i n g _ c o s t \ M � n .   d e   m a n u f a c t u r i n g _ c o s t \ A d d i t i o n a l 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 T a b l e s \ f a c t _ p r e _ i n v o i c e _ d e d u c t i o n < / K e y > < / a : K e y > < a : V a l u e   i : t y p e = " D i a g r a m D i s p l a y N o d e V i e w S t a t e " > < H e i g h t > 1 6 8 < / H e i g h t > < I s E x p a n d e d > t r u e < / I s E x p a n d e d > < L a y e d O u t > t r u e < / L a y e d O u t > < L e f t > 2 . 2 0 3 4 7 7 5 6 4 7 8 0 3 1 4 4 < / L e f t > < S c r o l l V e r t i c a l O f f s e t > 0 . 2 2 6 6 6 6 6 6 6 6 6 6 6 8 7 8 9 < / S c r o l l V e r t i c a l O f f s e t > < T a b I n d e x > 2 < / T a b I n d e x > < T o p > 3 9 2 < / T o p > < W i d t h > 2 4 5 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 T a b l e s \ f a c t _ p r e _ i n v o i c e _ d e d u c t i o n \ C o l u m n s \ p r e _ i n v o i c e _ d i s c o u n t _ p c t 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 T a b l e s \ f a c t _ p r e _ i n v o i c e _ d e d u c t i o n \ C o l u m n s \ f i s c a l _ y e a r 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 T a b l e s \ f a c t _ p r e _ i n v o i c e _ d e d u c t i o n \ C o l u m n s \ f i s c a l _ y e a r 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 T a b l e s \ f a c t _ p r e _ i n v o i c e _ d e d u c t i o n \ C o l u m n s \ f i s c a l _ y e a r 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 T a b l e s \ f a c t _ p r e _ i n v o i c e _ d e d u c t i o n \ C o l u m n s \ f i s c a l _ y e a r 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 T a b l e s \ f a c t _ p r e _ i n v o i c e _ d e d u c t i o n \ M e a s u r e s \ S u m a   d e   p r e _ i n v o i c e _ d i s c o u n t _ p c t 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 T a b l e s \ f a c t _ p r e _ i n v o i c e _ d e d u c t i o n \ S u m a   d e   p r e _ i n v o i c e _ d i s c o u n t _ p c t \ A d d i t i o n a l 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 T a b l e s \ f a c t _ p r e _ i n v o i c e _ d e d u c t i o n \ M e a s u r e s \ M � x .   d e   p r e _ i n v o i c e _ d i s c o u n t _ p c t 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 T a b l e s \ f a c t _ p r e _ i n v o i c e _ d e d u c t i o n \ M � x .   d e   p r e _ i n v o i c e _ d i s c o u n t _ p c t \ A d d i t i o n a l 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 3 7 7 . 1 1 7 6 4 7 0 5 8 8 2 4 3 3 < / H e i g h t > < I s E x p a n d e d > t r u e < / I s E x p a n d e d > < L a y e d O u t > t r u e < / L a y e d O u t > < L e f t > 3 1 7 . 8 7 1 9 9 4 0 1 4 7 9 9 5 < / L e f t > < T a b I n d e x > 3 < / T a b I n d e x > < T o p > 3 7 7 . 9 4 1 1 7 6 4 7 0 5 8 8 2 9 < / T o p > < W i d t h > 2 1 9 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 T a b l e s \ f a c t _ s a l e s _ m o n t h l y \ C o l u m n s \ s o l d _ q u a n t i t y 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 T a b l e s \ f a c t _ s a l e s _ m o n t h l y \ C o l u m n s \ t r i m e s t r e s 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 T a b l e s \ f a c t _ s a l e s _ m o n t h l y \ M e a s u r e s \ R e c u e n t o   d e   p r o d u c t _ c o d e 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 T a b l e s \ f a c t _ s a l e s _ m o n t h l y \ R e c u e n t o   d e   p r o d u c t _ c o d e 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 T a b l e s \ f a c t _ s a l e s _ m o n t h l y \ M e a s u r e s \ R e c u e n t o   d i s t i n t o   d e   p r o d u c t _ c o d e 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 T a b l e s \ f a c t _ s a l e s _ m o n t h l y \ R e c u e n t o   d i s t i n t o   d e   p r o d u c t _ c o d e 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 T a b l e s \ f a c t _ s a l e s _ m o n t h l y \ M e a s u r e s \ S u m a   d e   s o l d _ q u a n t i t y 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 T a b l e s \ f a c t _ s a l e s _ m o n t h l y \ S u m a   d e   s o l d _ q u a n t i t y \ A d d i t i o n a l 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 T a b l e s \ f a c t _ s a l e s _ m o n t h l y \ M e a s u r e s \ M � x .   d e   s o l d _ q u a n t i t y 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 T a b l e s \ f a c t _ s a l e s _ m o n t h l y \ M � x .   d e   s o l d _ q u a n t i t y \ A d d i t i o n a l 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 T a b l e s \ f a c t _ s a l e s _ m o n t h l y \ M e a s u r e s \ u n i c o 2 0 2 0 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 T a b l e s \ f a c t _ s a l e s _ m o n t h l y \ M e a s u r e s \ u n i c o 2 0 2 1 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 T a b l e s \ f a c t _ s a l e s _ m o n t h l y \ M e a s u r e s \ p o r c e n t a j e 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 T a b l e s \ f a c t _ s a l e s _ m o n t h l y \ M e a s u r e s \ R e c u e n t o   d e  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 T a b l e s \ f a c t _ s a l e s _ m o n t h l y \ R e c u e n t o   d e   c u s t o m e r _ c o d e \ A d d i t i o n a l 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 T a b l e s \ f a c t _ s a l e s _ m o n t h l y \ M e a s u r e s \ R e c u e n t o   d i s t i n t o   d e   s o l d _ q u a n t i t y 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 T a b l e s \ f a c t _ s a l e s _ m o n t h l y \ R e c u e n t o   d i s t i n t o   d e   s o l d _ q u a n t i t y \ A d d i t i o n a l 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 R e l a t i o n s h i p s \ & l t ; T a b l e s \ f a c t _ g r o s s _ p r i c e \ C o l u m n s \ p r o d u c t _ c o d e & g t ; - & l t ; T a b l e s \ d i m _ p r o d u c t \ C o l u m n s \ p r o d u c t _ c o d e & g t ; 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 E x t r e m o   1 :   ( 7 8 5 , 1 3 5 1 2 8 , 4 1 0 ) .   E x t r e m o   2 :   ( 7 6 5 , 1 3 5 1 2 8 , 3 0 6 , 6 4 7 0 5 8 8 2 3 5 3 ) 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 7 8 5 . 1 3 5 1 2 8 0 0 0 0 0 0 1 2 < / b : _ x > < b : _ y > 4 1 0 < / b : _ y > < / b : P o i n t > < b : P o i n t > < b : _ x > 7 8 5 . 1 3 5 1 2 8 < / b : _ x > < b : _ y > 3 6 0 . 3 2 3 5 3 < / b : _ y > < / b : P o i n t > < b : P o i n t > < b : _ x > 7 8 3 . 1 3 5 1 2 8 < / b : _ x > < b : _ y > 3 5 8 . 3 2 3 5 3 < / b : _ y > < / b : P o i n t > < b : P o i n t > < b : _ x > 7 6 7 . 1 3 5 1 2 8 < / b : _ x > < b : _ y > 3 5 8 . 3 2 3 5 3 < / b : _ y > < / b : P o i n t > < b : P o i n t > < b : _ x > 7 6 5 . 1 3 5 1 2 8 < / b : _ x > < b : _ y > 3 5 6 . 3 2 3 5 3 < / b : _ y > < / b : P o i n t > < b : P o i n t > < b : _ x > 7 6 5 . 1 3 5 1 2 8 < / b : _ x > < b : _ y > 3 0 6 . 6 4 7 0 5 8 8 2 3 5 2 9 5 1 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 R e l a t i o n s h i p s \ & l t ; T a b l e s \ f a c t _ g r o s s _ p r i c e \ C o l u m n s \ p r o d u c t _ c o d e & g t ; - & l t ; T a b l e s \ d i m _ p r o d u c t \ C o l u m n s \ p r o d u c t _ c o d e & g t ; \ F K 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 7 7 7 . 1 3 5 1 2 8 0 0 0 0 0 0 1 2 < / b : _ x > < b : _ y > 4 1 0 < / b : _ y > < / L a b e l L o c a t i o n > < L o c a t i o n   x m l n s : b = " h t t p : / / s c h e m a s . d a t a c o n t r a c t . o r g / 2 0 0 4 / 0 7 / S y s t e m . W i n d o w s " > < b : _ x > 7 8 5 . 1 3 5 1 2 8 < / b : _ x > < b : _ y > 4 2 6 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 R e l a t i o n s h i p s \ & l t ; T a b l e s \ f a c t _ g r o s s _ p r i c e \ C o l u m n s \ p r o d u c t _ c o d e & g t ; - & l t ; T a b l e s \ d i m _ p r o d u c t \ C o l u m n s \ p r o d u c t _ c o d e & g t ; \ P K 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 7 5 7 . 1 3 5 1 2 8 < / b : _ x > < b : _ y > 2 9 0 . 6 4 7 0 5 8 8 2 3 5 2 9 5 1 < / b : _ y > < / L a b e l L o c a t i o n > < L o c a t i o n   x m l n s : b = " h t t p : / / s c h e m a s . d a t a c o n t r a c t . o r g / 2 0 0 4 / 0 7 / S y s t e m . W i n d o w s " > < b : _ x > 7 6 5 . 1 3 5 1 2 8 < / b : _ x > < b : _ y > 2 9 0 . 6 4 7 0 5 8 8 2 3 5 2 9 5 1 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 R e l a t i o n s h i p s \ & l t ; T a b l e s \ f a c t _ g r o s s _ p r i c e \ C o l u m n s \ p r o d u c t _ c o d e & g t ; - & l t ; T a b l e s \ d i m _ p r o d u c t \ C o l u m n s \ p r o d u c t _ c o d e & g t ; \ C r o s s F i l t e r 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 7 8 5 . 1 3 5 1 2 8 0 0 0 0 0 0 1 2 < / b : _ x > < b : _ y > 4 1 0 < / b : _ y > < / b : P o i n t > < b : P o i n t > < b : _ x > 7 8 5 . 1 3 5 1 2 8 < / b : _ x > < b : _ y > 3 6 0 . 3 2 3 5 3 < / b : _ y > < / b : P o i n t > < b : P o i n t > < b : _ x > 7 8 3 . 1 3 5 1 2 8 < / b : _ x > < b : _ y > 3 5 8 . 3 2 3 5 3 < / b : _ y > < / b : P o i n t > < b : P o i n t > < b : _ x > 7 6 7 . 1 3 5 1 2 8 < / b : _ x > < b : _ y > 3 5 8 . 3 2 3 5 3 < / b : _ y > < / b : P o i n t > < b : P o i n t > < b : _ x > 7 6 5 . 1 3 5 1 2 8 < / b : _ x > < b : _ y > 3 5 6 . 3 2 3 5 3 < / b : _ y > < / b : P o i n t > < b : P o i n t > < b : _ x > 7 6 5 . 1 3 5 1 2 8 < / b : _ x > < b : _ y > 3 0 6 . 6 4 7 0 5 8 8 2 3 5 2 9 5 1 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 R e l a t i o n s h i p s \ & l t ; T a b l e s \ f a c t _ m a n u f a c t u r i n g _ c o s t \ C o l u m n s \ p r o d u c t _ c o d e & g t ; - & l t ; T a b l e s \ d i m _ p r o d u c t \ C o l u m n s \ p r o d u c t _ c o d e & g t ; 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 E x t r e m o   1 :   ( 1 1 6 1 , 0 0 5 5 4 9 , 3 9 8 , 4 7 0 5 8 8 2 3 5 2 9 4 ) .   E x t r e m o   2 :   ( 9 0 3 , 5 5 0 8 6 9 3 9 1 1 9 5 , 1 9 1 , 7 6 4 7 0 6 ) 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 1 1 6 1 . 0 0 5 5 4 9 < / b : _ x > < b : _ y > 3 9 8 . 4 7 0 5 8 8 2 3 5 2 9 4 1 4 < / b : _ y > < / b : P o i n t > < b : P o i n t > < b : _ x > 1 1 6 1 . 0 0 5 5 4 9 < / b : _ x > < b : _ y > 1 9 3 . 7 6 4 7 0 6 < / b : _ y > < / b : P o i n t > < b : P o i n t > < b : _ x > 1 1 5 9 . 0 0 5 5 4 9 < / b : _ x > < b : _ y > 1 9 1 . 7 6 4 7 0 6 < / b : _ y > < / b : P o i n t > < b : P o i n t > < b : _ x > 9 0 3 . 5 5 0 8 6 9 3 9 1 1 9 5 1 9 < / b : _ x > < b : _ y > 1 9 1 . 7 6 4 7 0 6 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 R e l a t i o n s h i p s \ & l t ; T a b l e s \ f a c t _ m a n u f a c t u r i n g _ c o s t \ C o l u m n s \ p r o d u c t _ c o d e & g t ; - & l t ; T a b l e s \ d i m _ p r o d u c t \ C o l u m n s \ p r o d u c t _ c o d e & g t ; \ F K 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 1 1 5 3 . 0 0 5 5 4 9 < / b : _ x > < b : _ y > 3 9 8 . 4 7 0 5 8 8 2 3 5 2 9 4 1 4 < / b : _ y > < / L a b e l L o c a t i o n > < L o c a t i o n   x m l n s : b = " h t t p : / / s c h e m a s . d a t a c o n t r a c t . o r g / 2 0 0 4 / 0 7 / S y s t e m . W i n d o w s " > < b : _ x > 1 1 6 1 . 0 0 5 5 4 9 < / b : _ x > < b : _ y > 4 1 4 . 4 7 0 5 8 8 2 3 5 2 9 4 1 4 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 R e l a t i o n s h i p s \ & l t ; T a b l e s \ f a c t _ m a n u f a c t u r i n g _ c o s t \ C o l u m n s \ p r o d u c t _ c o d e & g t ; - & l t ; T a b l e s \ d i m _ p r o d u c t \ C o l u m n s \ p r o d u c t _ c o d e & g t ; \ P K 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 8 8 7 . 5 5 0 8 6 9 3 9 1 1 9 5 1 9 < / b : _ x > < b : _ y > 1 8 3 . 7 6 4 7 0 6 < / b : _ y > < / L a b e l L o c a t i o n > < L o c a t i o n   x m l n s : b = " h t t p : / / s c h e m a s . d a t a c o n t r a c t . o r g / 2 0 0 4 / 0 7 / S y s t e m . W i n d o w s " > < b : _ x > 8 8 7 . 5 5 0 8 6 9 3 9 1 1 9 5 1 9 < / b : _ x > < b : _ y > 1 9 1 . 7 6 4 7 0 6 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 R e l a t i o n s h i p s \ & l t ; T a b l e s \ f a c t _ m a n u f a c t u r i n g _ c o s t \ C o l u m n s \ p r o d u c t _ c o d e & g t ; - & l t ; T a b l e s \ d i m _ p r o d u c t \ C o l u m n s \ p r o d u c t _ c o d e & g t ; \ C r o s s F i l t e r 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 1 1 6 1 . 0 0 5 5 4 9 < / b : _ x > < b : _ y > 3 9 8 . 4 7 0 5 8 8 2 3 5 2 9 4 1 4 < / b : _ y > < / b : P o i n t > < b : P o i n t > < b : _ x > 1 1 6 1 . 0 0 5 5 4 9 < / b : _ x > < b : _ y > 1 9 3 . 7 6 4 7 0 6 < / b : _ y > < / b : P o i n t > < b : P o i n t > < b : _ x > 1 1 5 9 . 0 0 5 5 4 9 < / b : _ x > < b : _ y > 1 9 1 . 7 6 4 7 0 6 < / b : _ y > < / b : P o i n t > < b : P o i n t > < b : _ x > 9 0 3 . 5 5 0 8 6 9 3 9 1 1 9 5 1 9 < / b : _ x > < b : _ y > 1 9 1 . 7 6 4 7 0 6 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 R e l a t i o n s h i p s \ & l t ; T a b l e s \ f a c t _ p r e _ i n v o i c e _ d e d u c t i o n \ C o l u m n s \ c u s t o m e r _ c o d e & g t ; - & l t ; T a b l e s \ d i m _ c u s t o m e r \ C o l u m n s \ c u s t o m e r _ c o d e & g t ; 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 E x t r e m o   1 :   ( 2 6 3 , 2 0 3 4 7 7 5 6 4 7 8 , 4 7 6 ) .   E x t r e m o   2 :   ( 3 4 6 , 3 1 7 , 8 2 3 5 2 9 4 1 1 7 6 5 ) 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 2 6 3 . 2 0 3 4 7 7 5 6 4 7 8 0 2 6 < / b : _ x > < b : _ y > 4 7 6 < / b : _ y > < / b : P o i n t > < b : P o i n t > < b : _ x > 2 9 4 . 6 0 1 7 3 9 < / b : _ x > < b : _ y > 4 7 6 < / b : _ y > < / b : P o i n t > < b : P o i n t > < b : _ x > 2 9 6 . 6 0 1 7 3 9 < / b : _ x > < b : _ y > 4 7 4 < / b : _ y > < / b : P o i n t > < b : P o i n t > < b : _ x > 2 9 6 . 6 0 1 7 3 9 < / b : _ x > < b : _ y > 3 6 0 . 4 4 1 1 7 6 < / b : _ y > < / b : P o i n t > < b : P o i n t > < b : _ x > 2 9 8 . 6 0 1 7 3 9 < / b : _ x > < b : _ y > 3 5 8 . 4 4 1 1 7 6 < / b : _ y > < / b : P o i n t > < b : P o i n t > < b : _ x > 3 4 4 < / b : _ x > < b : _ y > 3 5 8 . 4 4 1 1 7 6 < / b : _ y > < / b : P o i n t > < b : P o i n t > < b : _ x > 3 4 6 < / b : _ x > < b : _ y > 3 5 6 . 4 4 1 1 7 6 < / b : _ y > < / b : P o i n t > < b : P o i n t > < b : _ x > 3 4 6 < / b : _ x > < b : _ y > 3 1 7 . 8 2 3 5 2 9 4 1 1 7 6 4 5 8 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 R e l a t i o n s h i p s \ & l t ; T a b l e s \ f a c t _ p r e _ i n v o i c e _ d e d u c t i o n \ C o l u m n s \ c u s t o m e r _ c o d e & g t ; - & l t ; T a b l e s \ d i m _ c u s t o m e r \ C o l u m n s \ c u s t o m e r _ c o d e & g t ; \ F K 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 2 4 7 . 2 0 3 4 7 7 5 6 4 7 8 0 2 6 < / b : _ x > < b : _ y > 4 6 8 < / b : _ y > < / L a b e l L o c a t i o n > < L o c a t i o n   x m l n s : b = " h t t p : / / s c h e m a s . d a t a c o n t r a c t . o r g / 2 0 0 4 / 0 7 / S y s t e m . W i n d o w s " > < b : _ x > 2 4 7 . 2 0 3 4 7 7 5 6 4 7 8 0 2 9 < / b : _ x > < b : _ y > 4 7 6 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 R e l a t i o n s h i p s \ & l t ; T a b l e s \ f a c t _ p r e _ i n v o i c e _ d e d u c t i o n \ C o l u m n s \ c u s t o m e r _ c o d e & g t ; - & l t ; T a b l e s \ d i m _ c u s t o m e r \ C o l u m n s \ c u s t o m e r _ c o d e & g t ; \ P K 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< / b : _ x > < b : _ y > 3 0 1 . 8 2 3 5 2 9 4 1 1 7 6 4 5 8 < / b : _ y > < / L a b e l L o c a t i o n > < L o c a t i o n   x m l n s : b = " h t t p : / / s c h e m a s . d a t a c o n t r a c t . o r g / 2 0 0 4 / 0 7 / S y s t e m . W i n d o w s " > < b : _ x > 3 4 6 < / b : _ x > < b : _ y > 3 0 1 . 8 2 3 5 2 9 4 1 1 7 6 4 5 8 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 R e l a t i o n s h i p s \ & l t ; T a b l e s \ f a c t _ p r e _ i n v o i c e _ d e d u c t i o n \ C o l u m n s \ c u s t o m e r _ c o d e & g t ; - & l t ; T a b l e s \ d i m _ c u s t o m e r \ C o l u m n s \ c u s t o m e r _ c o d e & g t ; \ C r o s s F i l t e r 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 2 6 3 . 2 0 3 4 7 7 5 6 4 7 8 0 2 6 < / b : _ x > < b : _ y > 4 7 6 < / b : _ y > < / b : P o i n t > < b : P o i n t > < b : _ x > 2 9 4 . 6 0 1 7 3 9 < / b : _ x > < b : _ y > 4 7 6 < / b : _ y > < / b : P o i n t > < b : P o i n t > < b : _ x > 2 9 6 . 6 0 1 7 3 9 < / b : _ x > < b : _ y > 4 7 4 < / b : _ y > < / b : P o i n t > < b : P o i n t > < b : _ x > 2 9 6 . 6 0 1 7 3 9 < / b : _ x > < b : _ y > 3 6 0 . 4 4 1 1 7 6 < / b : _ y > < / b : P o i n t > < b : P o i n t > < b : _ x > 2 9 8 . 6 0 1 7 3 9 < / b : _ x > < b : _ y > 3 5 8 . 4 4 1 1 7 6 < / b : _ y > < / b : P o i n t > < b : P o i n t > < b : _ x > 3 4 4 < / b : _ x > < b : _ y > 3 5 8 . 4 4 1 1 7 6 < / b : _ y > < / b : P o i n t > < b : P o i n t > < b : _ x > 3 4 6 < / b : _ x > < b : _ y > 3 5 6 . 4 4 1 1 7 6 < / b : _ y > < / b : P o i n t > < b : P o i n t > < b : _ x > 3 4 6 < / b : _ x > < b : _ y > 3 1 7 . 8 2 3 5 2 9 4 1 1 7 6 4 5 8 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 E x t r e m o   1 :   ( 4 1 7 , 3 7 1 9 9 4 , 3 6 1 , 9 4 1 1 7 6 4 7 0 5 8 8 ) .   E x t r e m o   2 :   ( 3 6 6 , 3 1 7 , 8 2 3 5 2 9 4 1 1 7 6 5 ) 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 4 1 7 . 3 7 1 9 9 4 < / b : _ x > < b : _ y > 3 6 1 . 9 4 1 1 7 6 4 7 0 5 8 8 2 9 < / b : _ y > < / b : P o i n t > < b : P o i n t > < b : _ x > 4 1 7 . 3 7 1 9 9 4 < / b : _ x > < b : _ y > 3 4 1 . 8 8 2 3 5 2 < / b : _ y > < / b : P o i n t > < b : P o i n t > < b : _ x > 4 1 5 . 3 7 1 9 9 4 < / b : _ x > < b : _ y > 3 3 9 . 8 8 2 3 5 2 < / b : _ y > < / b : P o i n t > < b : P o i n t > < b : _ x > 3 6 8 < / b : _ x > < b : _ y > 3 3 9 . 8 8 2 3 5 2 < / b : _ y > < / b : P o i n t > < b : P o i n t > < b : _ x > 3 6 6 < / b : _ x > < b : _ y > 3 3 7 . 8 8 2 3 5 2 < / b : _ y > < / b : P o i n t > < b : P o i n t > < b : _ x > 3 6 6 < / b : _ x > < b : _ y > 3 1 7 . 8 2 3 5 2 9 4 1 1 7 6 4 6 4 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 4 0 9 . 3 7 1 9 9 4 < / b : _ x > < b : _ y > 3 6 1 . 9 4 1 1 7 6 4 7 0 5 8 8 2 9 < / b : _ y > < / L a b e l L o c a t i o n > < L o c a t i o n   x m l n s : b = " h t t p : / / s c h e m a s . d a t a c o n t r a c t . o r g / 2 0 0 4 / 0 7 / S y s t e m . W i n d o w s " > < b : _ x > 4 1 7 . 3 7 1 9 9 4 < / b : _ x > < b : _ y > 3 7 7 . 9 4 1 1 7 6 4 7 0 5 8 8 2 9 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< / b : _ x > < b : _ y > 3 0 1 . 8 2 3 5 2 9 4 1 1 7 6 4 6 4 < / b : _ y > < / L a b e l L o c a t i o n > < L o c a t i o n   x m l n s : b = " h t t p : / / s c h e m a s . d a t a c o n t r a c t . o r g / 2 0 0 4 / 0 7 / S y s t e m . W i n d o w s " > < b : _ x > 3 6 6 < / b : _ x > < b : _ y > 3 0 1 . 8 2 3 5 2 9 4 1 1 7 6 4 6 4 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 4 1 7 . 3 7 1 9 9 4 < / b : _ x > < b : _ y > 3 6 1 . 9 4 1 1 7 6 4 7 0 5 8 8 2 9 < / b : _ y > < / b : P o i n t > < b : P o i n t > < b : _ x > 4 1 7 . 3 7 1 9 9 4 < / b : _ x > < b : _ y > 3 4 1 . 8 8 2 3 5 2 < / b : _ y > < / b : P o i n t > < b : P o i n t > < b : _ x > 4 1 5 . 3 7 1 9 9 4 < / b : _ x > < b : _ y > 3 3 9 . 8 8 2 3 5 2 < / b : _ y > < / b : P o i n t > < b : P o i n t > < b : _ x > 3 6 8 < / b : _ x > < b : _ y > 3 3 9 . 8 8 2 3 5 2 < / b : _ y > < / b : P o i n t > < b : P o i n t > < b : _ x > 3 6 6 < / b : _ x > < b : _ y > 3 3 7 . 8 8 2 3 5 2 < / b : _ y > < / b : P o i n t > < b : P o i n t > < b : _ x > 3 6 6 < / b : _ x > < b : _ y > 3 1 7 . 8 2 3 5 2 9 4 1 1 7 6 4 6 4 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 E x t r e m o   1 :   ( 4 3 7 , 3 7 1 9 9 4 , 3 6 1 , 9 4 1 1 7 6 4 7 0 5 8 8 ) .   E x t r e m o   2 :   ( 6 3 9 , 0 2 1 4 5 7 6 2 6 4 8 9 , 1 9 1 , 7 6 4 7 0 6 ) 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 4 3 7 . 3 7 1 9 9 4 < / b : _ x > < b : _ y > 3 6 1 . 9 4 1 1 7 6 4 7 0 5 8 8 2 9 < / b : _ y > < / b : P o i n t > < b : P o i n t > < b : _ x > 4 3 7 . 3 7 1 9 9 4 < / b : _ x > < b : _ y > 3 2 3 . 3 2 3 5 2 9 < / b : _ y > < / b : P o i n t > < b : P o i n t > < b : _ x > 4 3 9 . 3 7 1 9 9 4 < / b : _ x > < b : _ y > 3 2 1 . 3 2 3 5 2 9 < / b : _ y > < / b : P o i n t > < b : P o i n t > < b : _ x > 5 4 4 . 1 9 6 7 2 6 < / b : _ x > < b : _ y > 3 2 1 . 3 2 3 5 2 9 < / b : _ y > < / b : P o i n t > < b : P o i n t > < b : _ x > 5 4 6 . 1 9 6 7 2 6 < / b : _ x > < b : _ y > 3 1 9 . 3 2 3 5 2 9 < / b : _ y > < / b : P o i n t > < b : P o i n t > < b : _ x > 5 4 6 . 1 9 6 7 2 6 < / b : _ x > < b : _ y > 1 9 3 . 7 6 4 7 0 6 < / b : _ y > < / b : P o i n t > < b : P o i n t > < b : _ x > 5 4 8 . 1 9 6 7 2 6 < / b : _ x > < b : _ y > 1 9 1 . 7 6 4 7 0 6 < / b : _ y > < / b : P o i n t > < b : P o i n t > < b : _ x > 6 3 9 . 0 2 1 4 5 7 6 2 6 4 8 9 1 1 < / b : _ x > < b : _ y > 1 9 1 . 7 6 4 7 0 6 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 4 2 9 . 3 7 1 9 9 4 < / b : _ x > < b : _ y > 3 6 1 . 9 4 1 1 7 6 4 7 0 5 8 8 2 9 < / b : _ y > < / L a b e l L o c a t i o n > < L o c a t i o n   x m l n s : b = " h t t p : / / s c h e m a s . d a t a c o n t r a c t . o r g / 2 0 0 4 / 0 7 / S y s t e m . W i n d o w s " > < b : _ x > 4 3 7 . 3 7 1 9 9 4 < / b : _ x > < b : _ y > 3 7 7 . 9 4 1 1 7 6 4 7 0 5 8 8 2 9 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 6 3 9 . 0 2 1 4 5 7 6 2 6 4 8 9 1 1 < / b : _ x > < b : _ y > 1 8 3 . 7 6 4 7 0 6 < / b : _ y > < / L a b e l L o c a t i o n > < L o c a t i o n   x m l n s : b = " h t t p : / / s c h e m a s . d a t a c o n t r a c t . o r g / 2 0 0 4 / 0 7 / S y s t e m . W i n d o w s " > < b : _ x > 6 5 5 . 0 2 1 4 5 7 6 2 6 4 8 9 1 1 < / b : _ x > < b : _ y > 1 9 1 . 7 6 4 7 0 6 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 4 3 7 . 3 7 1 9 9 4 < / b : _ x > < b : _ y > 3 6 1 . 9 4 1 1 7 6 4 7 0 5 8 8 2 9 < / b : _ y > < / b : P o i n t > < b : P o i n t > < b : _ x > 4 3 7 . 3 7 1 9 9 4 < / b : _ x > < b : _ y > 3 2 3 . 3 2 3 5 2 9 < / b : _ y > < / b : P o i n t > < b : P o i n t > < b : _ x > 4 3 9 . 3 7 1 9 9 4 < / b : _ x > < b : _ y > 3 2 1 . 3 2 3 5 2 9 < / b : _ y > < / b : P o i n t > < b : P o i n t > < b : _ x > 5 4 4 . 1 9 6 7 2 6 < / b : _ x > < b : _ y > 3 2 1 . 3 2 3 5 2 9 < / b : _ y > < / b : P o i n t > < b : P o i n t > < b : _ x > 5 4 6 . 1 9 6 7 2 6 < / b : _ x > < b : _ y > 3 1 9 . 3 2 3 5 2 9 < / b : _ y > < / b : P o i n t > < b : P o i n t > < b : _ x > 5 4 6 . 1 9 6 7 2 6 < / b : _ x > < b : _ y > 1 9 3 . 7 6 4 7 0 6 < / b : _ y > < / b : P o i n t > < b : P o i n t > < b : _ x > 5 4 8 . 1 9 6 7 2 6 < / b : _ x > < b : _ y > 1 9 1 . 7 6 4 7 0 6 < / b : _ y > < / b : P o i n t > < b : P o i n t > < b : _ x > 6 3 9 . 0 2 1 4 5 7 6 2 6 4 8 9 1 1 < / b : _ x > < b : _ y > 1 9 1 . 7 6 4 7 0 6 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 M e a s u r e s \ u n i c o 2 0 2 0 < / K e y > < / D i a g r a m O b j e c t K e y > < D i a g r a m O b j e c t K e y > < K e y > M e a s u r e s \ u n i c o 2 0 2 0 \ T a g I n f o \ F � r m u l a < / K e y > < / D i a g r a m O b j e c t K e y > < D i a g r a m O b j e c t K e y > < K e y > M e a s u r e s \ u n i c o 2 0 2 0 \ T a g I n f o \ V a l o r < / K e y > < / D i a g r a m O b j e c t K e y > < D i a g r a m O b j e c t K e y > < K e y > M e a s u r e s \ u n i c o 2 0 2 1 < / K e y > < / D i a g r a m O b j e c t K e y > < D i a g r a m O b j e c t K e y > < K e y > M e a s u r e s \ u n i c o 2 0 2 1 \ T a g I n f o \ F � r m u l a < / K e y > < / D i a g r a m O b j e c t K e y > < D i a g r a m O b j e c t K e y > < K e y > M e a s u r e s \ u n i c o 2 0 2 1 \ T a g I n f o \ V a l o r < / K e y > < / D i a g r a m O b j e c t K e y > < D i a g r a m O b j e c t K e y > < K e y > M e a s u r e s \ p o r c e n t a j e < / K e y > < / D i a g r a m O b j e c t K e y > < D i a g r a m O b j e c t K e y > < K e y > M e a s u r e s \ p o r c e n t a j e \ T a g I n f o \ F � r m u l a < / K e y > < / D i a g r a m O b j e c t K e y > < D i a g r a m O b j e c t K e y > < K e y > M e a s u r e s \ p o r c e n t a j e \ T a g I n f o \ V a l o r < / K e y > < / D i a g r a m O b j e c t K e y > < D i a g r a m O b j e c t K e y > < K e y > M e a s u r e s \ R e c u e n t o   d e   p r o d u c t _ c o d e   3 < / K e y > < / D i a g r a m O b j e c t K e y > < D i a g r a m O b j e c t K e y > < K e y > M e a s u r e s \ R e c u e n t o   d e   p r o d u c t _ c o d e   3 \ T a g I n f o \ F � r m u l a < / K e y > < / D i a g r a m O b j e c t K e y > < D i a g r a m O b j e c t K e y > < K e y > M e a s u r e s \ R e c u e n t o   d e   p r o d u c t _ c o d e   3 \ T a g I n f o \ V a l o r < / K e y > < / D i a g r a m O b j e c t K e y > < D i a g r a m O b j e c t K e y > < K e y > M e a s u r e s \ R e c u e n t o   d i s t i n t o   d e   p r o d u c t _ c o d e   2 < / K e y > < / D i a g r a m O b j e c t K e y > < D i a g r a m O b j e c t K e y > < K e y > M e a s u r e s \ R e c u e n t o   d i s t i n t o   d e   p r o d u c t _ c o d e   2 \ T a g I n f o \ F � r m u l a < / K e y > < / D i a g r a m O b j e c t K e y > < D i a g r a m O b j e c t K e y > < K e y > M e a s u r e s \ R e c u e n t o   d i s t i n t o   d e   p r o d u c t _ c o d e   2 \ T a g I n f o \ V a l o r < / K e y > < / D i a g r a m O b j e c t K e y > < D i a g r a m O b j e c t K e y > < K e y > M e a s u r e s \ S u m a   d e   s o l d _ q u a n t i t y < / K e y > < / D i a g r a m O b j e c t K e y > < D i a g r a m O b j e c t K e y > < K e y > M e a s u r e s \ S u m a   d e   s o l d _ q u a n t i t y \ T a g I n f o \ F � r m u l a < / K e y > < / D i a g r a m O b j e c t K e y > < D i a g r a m O b j e c t K e y > < K e y > M e a s u r e s \ S u m a   d e   s o l d _ q u a n t i t y \ T a g I n f o \ V a l o r < / K e y > < / D i a g r a m O b j e c t K e y > < D i a g r a m O b j e c t K e y > < K e y > M e a s u r e s \ M � x .   d e   s o l d _ q u a n t i t y < / K e y > < / D i a g r a m O b j e c t K e y > < D i a g r a m O b j e c t K e y > < K e y > M e a s u r e s \ M � x .   d e   s o l d _ q u a n t i t y \ T a g I n f o \ F � r m u l a < / K e y > < / D i a g r a m O b j e c t K e y > < D i a g r a m O b j e c t K e y > < K e y > M e a s u r e s \ M � x .   d e   s o l d _ q u a n t i t y \ T a g I n f o \ V a l o r < / K e y > < / D i a g r a m O b j e c t K e y > < D i a g r a m O b j e c t K e y > < K e y > M e a s u r e s \ R e c u e n t o   d e   c u s t o m e r _ c o d e < / K e y > < / D i a g r a m O b j e c t K e y > < D i a g r a m O b j e c t K e y > < K e y > M e a s u r e s \ R e c u e n t o   d e   c u s t o m e r _ c o d e \ T a g I n f o \ F � r m u l a < / K e y > < / D i a g r a m O b j e c t K e y > < D i a g r a m O b j e c t K e y > < K e y > M e a s u r e s \ R e c u e n t o   d e   c u s t o m e r _ c o d e \ T a g I n f o \ V a l o r < / K e y > < / D i a g r a m O b j e c t K e y > < D i a g r a m O b j e c t K e y > < K e y > M e a s u r e s \ R e c u e n t o   d i s t i n t o   d e   s o l d _ q u a n t i t y < / K e y > < / D i a g r a m O b j e c t K e y > < D i a g r a m O b j e c t K e y > < K e y > M e a s u r e s \ R e c u e n t o   d i s t i n t o   d e   s o l d _ q u a n t i t y \ T a g I n f o \ F � r m u l a < / K e y > < / D i a g r a m O b j e c t K e y > < D i a g r a m O b j e c t K e y > < K e y > M e a s u r e s \ R e c u e n t o   d i s t i n t o   d e   s o l d _ q u a n t i t y \ T a g I n f o \ V a l o r 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 C o l u m n s \ s o l d _ q u a n t i t y < / K e y > < / D i a g r a m O b j e c t K e y > < D i a g r a m O b j e c t K e y > < K e y > C o l u m n s \ f i s c a l _ y e a r < / K e y > < / D i a g r a m O b j e c t K e y > < D i a g r a m O b j e c t K e y > < K e y > C o l u m n s \ d a t e   ( a � o ) < / K e y > < / D i a g r a m O b j e c t K e y > < D i a g r a m O b j e c t K e y > < K e y > C o l u m n s \ d a t e   ( � n d i c e   d e   m e s e s ) < / K e y > < / D i a g r a m O b j e c t K e y > < D i a g r a m O b j e c t K e y > < K e y > C o l u m n s \ d a t e   ( m e s ) < / K e y > < / D i a g r a m O b j e c t K e y > < D i a g r a m O b j e c t K e y > < K e y > C o l u m n s \ t r i m e s t r e s < / K e y > < / D i a g r a m O b j e c t K e y > < D i a g r a m O b j e c t K e y > < K e y > L i n k s \ & l t ; C o l u m n s \ R e c u e n t o   d e   p r o d u c t _ c o d e   3 & g t ; - & l t ; M e a s u r e s \ p r o d u c t _ c o d e & g t ; < / K e y > < / D i a g r a m O b j e c t K e y > < D i a g r a m O b j e c t K e y > < K e y > L i n k s \ & l t ; C o l u m n s \ R e c u e n t o   d e   p r o d u c t _ c o d e   3 & g t ; - & l t ; M e a s u r e s \ p r o d u c t _ c o d e & g t ; \ C O L U M N < / K e y > < / D i a g r a m O b j e c t K e y > < D i a g r a m O b j e c t K e y > < K e y > L i n k s \ & l t ; C o l u m n s \ R e c u e n t o   d e   p r o d u c t _ c o d e   3 & g t ; - & l t ; M e a s u r e s \ p r o d u c t _ c o d e & g t ; \ M E A S U R E < / K e y > < / D i a g r a m O b j e c t K e y > < D i a g r a m O b j e c t K e y > < K e y > L i n k s \ & l t ; C o l u m n s \ R e c u e n t o   d i s t i n t o   d e   p r o d u c t _ c o d e   2 & g t ; - & l t ; M e a s u r e s \ p r o d u c t _ c o d e & g t ; < / K e y > < / D i a g r a m O b j e c t K e y > < D i a g r a m O b j e c t K e y > < K e y > L i n k s \ & l t ; C o l u m n s \ R e c u e n t o   d i s t i n t o   d e   p r o d u c t _ c o d e   2 & g t ; - & l t ; M e a s u r e s \ p r o d u c t _ c o d e & g t ; \ C O L U M N < / K e y > < / D i a g r a m O b j e c t K e y > < D i a g r a m O b j e c t K e y > < K e y > L i n k s \ & l t ; C o l u m n s \ R e c u e n t o   d i s t i n t o   d e   p r o d u c t _ c o d e   2 & g t ; - & l t ; M e a s u r e s \ p r o d u c t _ c o d e & g t ; \ M E A S U R E < / K e y > < / D i a g r a m O b j e c t K e y > < D i a g r a m O b j e c t K e y > < K e y > L i n k s \ & l t ; C o l u m n s \ S u m a   d e   s o l d _ q u a n t i t y & g t ; - & l t ; M e a s u r e s \ s o l d _ q u a n t i t y & g t ; < / K e y > < / D i a g r a m O b j e c t K e y > < D i a g r a m O b j e c t K e y > < K e y > L i n k s \ & l t ; C o l u m n s \ S u m a   d e   s o l d _ q u a n t i t y & g t ; - & l t ; M e a s u r e s \ s o l d _ q u a n t i t y & g t ; \ C O L U M N < / K e y > < / D i a g r a m O b j e c t K e y > < D i a g r a m O b j e c t K e y > < K e y > L i n k s \ & l t ; C o l u m n s \ S u m a   d e   s o l d _ q u a n t i t y & g t ; - & l t ; M e a s u r e s \ s o l d _ q u a n t i t y & g t ; \ M E A S U R E < / K e y > < / D i a g r a m O b j e c t K e y > < D i a g r a m O b j e c t K e y > < K e y > L i n k s \ & l t ; C o l u m n s \ M � x .   d e   s o l d _ q u a n t i t y & g t ; - & l t ; M e a s u r e s \ s o l d _ q u a n t i t y & g t ; < / K e y > < / D i a g r a m O b j e c t K e y > < D i a g r a m O b j e c t K e y > < K e y > L i n k s \ & l t ; C o l u m n s \ M � x .   d e   s o l d _ q u a n t i t y & g t ; - & l t ; M e a s u r e s \ s o l d _ q u a n t i t y & g t ; \ C O L U M N < / K e y > < / D i a g r a m O b j e c t K e y > < D i a g r a m O b j e c t K e y > < K e y > L i n k s \ & l t ; C o l u m n s \ M � x .   d e   s o l d _ q u a n t i t y & g t ; - & l t ; M e a s u r e s \ s o l d _ q u a n t i t y & g t ; \ M E A S U R E < / K e y > < / D i a g r a m O b j e c t K e y > < D i a g r a m O b j e c t K e y > < K e y > L i n k s \ & l t ; C o l u m n s \ R e c u e n t o   d e   c u s t o m e r _ c o d e & g t ; - & l t ; M e a s u r e s \ c u s t o m e r _ c o d e & g t ; < / K e y > < / D i a g r a m O b j e c t K e y > < D i a g r a m O b j e c t K e y > < K e y > L i n k s \ & l t ; C o l u m n s \ R e c u e n t o   d e   c u s t o m e r _ c o d e & g t ; - & l t ; M e a s u r e s \ c u s t o m e r _ c o d e & g t ; \ C O L U M N < / K e y > < / D i a g r a m O b j e c t K e y > < D i a g r a m O b j e c t K e y > < K e y > L i n k s \ & l t ; C o l u m n s \ R e c u e n t o   d e   c u s t o m e r _ c o d e & g t ; - & l t ; M e a s u r e s \ c u s t o m e r _ c o d e & g t ; \ M E A S U R E < / K e y > < / D i a g r a m O b j e c t K e y > < D i a g r a m O b j e c t K e y > < K e y > L i n k s \ & l t ; C o l u m n s \ R e c u e n t o   d i s t i n t o   d e   s o l d _ q u a n t i t y & g t ; - & l t ; M e a s u r e s \ s o l d _ q u a n t i t y & g t ; < / K e y > < / D i a g r a m O b j e c t K e y > < D i a g r a m O b j e c t K e y > < K e y > L i n k s \ & l t ; C o l u m n s \ R e c u e n t o   d i s t i n t o   d e   s o l d _ q u a n t i t y & g t ; - & l t ; M e a s u r e s \ s o l d _ q u a n t i t y & g t ; \ C O L U M N < / K e y > < / D i a g r a m O b j e c t K e y > < D i a g r a m O b j e c t K e y > < K e y > L i n k s \ & l t ; C o l u m n s \ R e c u e n t o   d i s t i n t o   d e   s o l d _ q u a n t i t y & g t ; - & l t ; M e a s u r e s \ s o l d _ q u a n t i t y & g t ; \ M E A S U R E 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 M e a s u r e s \ u n i c o 2 0 2 0 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 M e a s u r e s \ u n i c o 2 0 2 0 \ T a g I n f o \ F � r m u l a 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 M e a s u r e s \ u n i c o 2 0 2 0 \ T a g I n f o \ V a l o r 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 M e a s u r e s \ u n i c o 2 0 2 1 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 M e a s u r e s \ u n i c o 2 0 2 1 \ T a g I n f o \ F � r m u l a 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 M e a s u r e s \ u n i c o 2 0 2 1 \ T a g I n f o \ V a l o r 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 M e a s u r e s \ p o r c e n t a j e 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 M e a s u r e s \ p o r c e n t a j e \ T a g I n f o \ F � r m u l a 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 M e a s u r e s \ p o r c e n t a j e \ T a g I n f o \ V a l o r 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 3 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 p r o d u c t _ c o d e 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 2 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 s o l d _ q u a n t i t y 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 s o l d _ q u a n t i t y \ T a g I n f o \ F � r m u l a 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 s o l d _ q u a n t i t y \ T a g I n f o \ V a l o r 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 s o l d _ q u a n t i t y 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 s o l d _ q u a n t i t y \ T a g I n f o \ F � r m u l a 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 s o l d _ q u a n t i t y \ T a g I n f o \ V a l o r 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 c u s t o m e r _ c o d e 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 c u s t o m e r _ c o d e \ T a g I n f o \ F � r m u l a 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 c u s t o m e r _ c o d e \ T a g I n f o \ V a l o r 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 s o l d _ q u a n t i t y 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 s o l d _ q u a n t i t y \ T a g I n f o \ F � r m u l a 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 s o l d _ q u a n t i t y \ T a g I n f o \ V a l o r 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 C o l u m n s \ s o l d _ q u a n t i t y 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 ( a � o ) 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 3 & g t ; - & l t ; M e a s u r e s \ p r o d u c t _ c o d e & g t ; 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 3 & g t ; - & l t ; M e a s u r e s \ p r o d u c t _ c o d e & g t ; \ C O L U M N 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 3 & g t ; - & l t ; M e a s u r e s \ p r o d u c t _ c o d e & g t ; \ M E A S U R E 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 2 & g t ; - & l t ; M e a s u r e s \ p r o d u c t _ c o d e & g t ; 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 2 & g t ; - & l t ; M e a s u r e s \ p r o d u c t _ c o d e & g t ; \ C O L U M N 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  2 & g t ; - & l t ; M e a s u r e s \ p r o d u c t _ c o d e & g t ; \ M E A S U R E 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 s o l d _ q u a n t i t y & g t ; - & l t ; M e a s u r e s \ s o l d _ q u a n t i t y & g t ; 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 s o l d _ q u a n t i t y & g t ; - & l t ; M e a s u r e s \ s o l d _ q u a n t i t y & g t ; \ C O L U M N 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 s o l d _ q u a n t i t y & g t ; - & l t ; M e a s u r e s \ s o l d _ q u a n t i t y & g t ; \ M E A S U R E 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 s o l d _ q u a n t i t y & g t ; - & l t ; M e a s u r e s \ s o l d _ q u a n t i t y & g t ; 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 s o l d _ q u a n t i t y & g t ; - & l t ; M e a s u r e s \ s o l d _ q u a n t i t y & g t ; \ C O L U M N 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 s o l d _ q u a n t i t y & g t ; - & l t ; M e a s u r e s \ s o l d _ q u a n t i t y & g t ; \ M E A S U R E 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 c u s t o m e r _ c o d e & g t ; - & l t ; M e a s u r e s \ c u s t o m e r _ c o d e & g t ; 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 c u s t o m e r _ c o d e & g t ; - & l t ; M e a s u r e s \ c u s t o m e r _ c o d e & g t ; \ C O L U M N 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 c u s t o m e r _ c o d e & g t ; - & l t ; M e a s u r e s \ c u s t o m e r _ c o d e & g t ; \ M E A S U R E 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 s o l d _ q u a n t i t y & g t ; - & l t ; M e a s u r e s \ s o l d _ q u a n t i t y & g t ; 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 s o l d _ q u a n t i t y & g t ; - & l t ; M e a s u r e s \ s o l d _ q u a n t i t y & g t ; \ C O L U M N 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 s o l d _ q u a n t i t y & g t ; - & l t ; M e a s u r e s \ s o l d _ q u a n t i t y & g t ; \ M E A S U R E 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D i a g r a m O b j e c t K e y > < K e y > C o l u m n s \ m a r k e t < / K e y > < / D i a g r a m O b j e c t K e y > < D i a g r a m O b j e c t K e y > < K e y > C o l u m n s \ s u b _ z o n e 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 f a c t _ m a n u f a c t u r i n g _ c o s t 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 f a c t _ m a n u f a c t u r i n g _ c o s t 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 p r o d u c t _ c o d e   2 < / K e y > < / D i a g r a m O b j e c t K e y > < D i a g r a m O b j e c t K e y > < K e y > M e a s u r e s \ R e c u e n t o   d e   p r o d u c t _ c o d e   2 \ T a g I n f o \ F � r m u l a < / K e y > < / D i a g r a m O b j e c t K e y > < D i a g r a m O b j e c t K e y > < K e y > M e a s u r e s \ R e c u e n t o   d e   p r o d u c t _ c o d e   2 \ T a g I n f o \ V a l o r < / K e y > < / D i a g r a m O b j e c t K e y > < D i a g r a m O b j e c t K e y > < K e y > M e a s u r e s \ R e c u e n t o   d i s t i n t o   d e   p r o d u c t _ c o d e < / K e y > < / D i a g r a m O b j e c t K e y > < D i a g r a m O b j e c t K e y > < K e y > M e a s u r e s \ R e c u e n t o   d i s t i n t o   d e   p r o d u c t _ c o d e \ T a g I n f o \ F � r m u l a < / K e y > < / D i a g r a m O b j e c t K e y > < D i a g r a m O b j e c t K e y > < K e y > M e a s u r e s \ R e c u e n t o   d i s t i n t o   d e   p r o d u c t _ c o d e \ T a g I n f o \ V a l o r < / K e y > < / D i a g r a m O b j e c t K e y > < D i a g r a m O b j e c t K e y > < K e y > M e a s u r e s \ S u m a   d e   m a n u f a c t u r i n g _ c o s t < / K e y > < / D i a g r a m O b j e c t K e y > < D i a g r a m O b j e c t K e y > < K e y > M e a s u r e s \ S u m a   d e   m a n u f a c t u r i n g _ c o s t \ T a g I n f o \ F � r m u l a < / K e y > < / D i a g r a m O b j e c t K e y > < D i a g r a m O b j e c t K e y > < K e y > M e a s u r e s \ S u m a   d e   m a n u f a c t u r i n g _ c o s t \ T a g I n f o \ V a l o r < / K e y > < / D i a g r a m O b j e c t K e y > < D i a g r a m O b j e c t K e y > < K e y > M e a s u r e s \ M � x .   d e   m a n u f a c t u r i n g _ c o s t < / K e y > < / D i a g r a m O b j e c t K e y > < D i a g r a m O b j e c t K e y > < K e y > M e a s u r e s \ M � x .   d e   m a n u f a c t u r i n g _ c o s t \ T a g I n f o \ F � r m u l a < / K e y > < / D i a g r a m O b j e c t K e y > < D i a g r a m O b j e c t K e y > < K e y > M e a s u r e s \ M � x .   d e   m a n u f a c t u r i n g _ c o s t \ T a g I n f o \ V a l o r < / K e y > < / D i a g r a m O b j e c t K e y > < D i a g r a m O b j e c t K e y > < K e y > M e a s u r e s \ R e c u e n t o   d i s t i n t o   d e   m a n u f a c t u r i n g _ c o s t < / K e y > < / D i a g r a m O b j e c t K e y > < D i a g r a m O b j e c t K e y > < K e y > M e a s u r e s \ R e c u e n t o   d i s t i n t o   d e   m a n u f a c t u r i n g _ c o s t \ T a g I n f o \ F � r m u l a < / K e y > < / D i a g r a m O b j e c t K e y > < D i a g r a m O b j e c t K e y > < K e y > M e a s u r e s \ R e c u e n t o   d i s t i n t o   d e   m a n u f a c t u r i n g _ c o s t \ T a g I n f o \ V a l o r < / K e y > < / D i a g r a m O b j e c t K e y > < D i a g r a m O b j e c t K e y > < K e y > M e a s u r e s \ P r o m e d i o   d e   m a n u f a c t u r i n g _ c o s t < / K e y > < / D i a g r a m O b j e c t K e y > < D i a g r a m O b j e c t K e y > < K e y > M e a s u r e s \ P r o m e d i o   d e   m a n u f a c t u r i n g _ c o s t \ T a g I n f o \ F � r m u l a < / K e y > < / D i a g r a m O b j e c t K e y > < D i a g r a m O b j e c t K e y > < K e y > M e a s u r e s \ P r o m e d i o   d e   m a n u f a c t u r i n g _ c o s t \ T a g I n f o \ V a l o r < / K e y > < / D i a g r a m O b j e c t K e y > < D i a g r a m O b j e c t K e y > < K e y > M e a s u r e s \ M � n .   d e   m a n u f a c t u r i n g _ c o s t < / K e y > < / D i a g r a m O b j e c t K e y > < D i a g r a m O b j e c t K e y > < K e y > M e a s u r e s \ M � n .   d e   m a n u f a c t u r i n g _ c o s t \ T a g I n f o \ F � r m u l a < / K e y > < / D i a g r a m O b j e c t K e y > < D i a g r a m O b j e c t K e y > < K e y > M e a s u r e s \ M � n .   d e   m a n u f a c t u r i n g _ c o s t \ T a g I n f o \ V a l o r < / K e y > < / D i a g r a m O b j e c t K e y > < D i a g r a m O b j e c t K e y > < K e y > C o l u m n s \ p r o d u c t _ c o d e < / K e y > < / D i a g r a m O b j e c t K e y > < D i a g r a m O b j e c t K e y > < K e y > C o l u m n s \ c o s t _ y e a r < / K e y > < / D i a g r a m O b j e c t K e y > < D i a g r a m O b j e c t K e y > < K e y > C o l u m n s \ m a n u f a c t u r i n g _ c o s t < / K e y > < / D i a g r a m O b j e c t K e y > < D i a g r a m O b j e c t K e y > < K e y > C o l u m n s \ c o s t _ y e a r   ( a � o ) < / K e y > < / D i a g r a m O b j e c t K e y > < D i a g r a m O b j e c t K e y > < K e y > C o l u m n s \ c o s t _ y e a r   ( t r i m e s t r e ) < / K e y > < / D i a g r a m O b j e c t K e y > < D i a g r a m O b j e c t K e y > < K e y > C o l u m n s \ c o s t _ y e a r   ( � n d i c e   d e   m e s e s ) < / K e y > < / D i a g r a m O b j e c t K e y > < D i a g r a m O b j e c t K e y > < K e y > C o l u m n s \ c o s t _ y e a r   ( m e s ) < / K e y > < / D i a g r a m O b j e c t K e y > < D i a g r a m O b j e c t K e y > < K e y > L i n k s \ & l t ; C o l u m n s \ R e c u e n t o   d e   p r o d u c t _ c o d e   2 & g t ; - & l t ; M e a s u r e s \ p r o d u c t _ c o d e & g t ; < / K e y > < / D i a g r a m O b j e c t K e y > < D i a g r a m O b j e c t K e y > < K e y > L i n k s \ & l t ; C o l u m n s \ R e c u e n t o   d e   p r o d u c t _ c o d e   2 & g t ; - & l t ; M e a s u r e s \ p r o d u c t _ c o d e & g t ; \ C O L U M N < / K e y > < / D i a g r a m O b j e c t K e y > < D i a g r a m O b j e c t K e y > < K e y > L i n k s \ & l t ; C o l u m n s \ R e c u e n t o   d e   p r o d u c t _ c o d e   2 & g t ; - & l t ; M e a s u r e s \ p r o d u c t _ c o d e & g t ; \ M E A S U R E < / K e y > < / D i a g r a m O b j e c t K e y > < D i a g r a m O b j e c t K e y > < K e y > L i n k s \ & l t ; C o l u m n s \ R e c u e n t o   d i s t i n t o   d e   p r o d u c t _ c o d e & g t ; - & l t ; M e a s u r e s \ p r o d u c t _ c o d e & g t ; < / K e y > < / D i a g r a m O b j e c t K e y > < D i a g r a m O b j e c t K e y > < K e y > L i n k s \ & l t ; C o l u m n s \ R e c u e n t o   d i s t i n t o   d e   p r o d u c t _ c o d e & g t ; - & l t ; M e a s u r e s \ p r o d u c t _ c o d e & g t ; \ C O L U M N < / K e y > < / D i a g r a m O b j e c t K e y > < D i a g r a m O b j e c t K e y > < K e y > L i n k s \ & l t ; C o l u m n s \ R e c u e n t o   d i s t i n t o   d e   p r o d u c t _ c o d e & g t ; - & l t ; M e a s u r e s \ p r o d u c t _ c o d e & g t ; \ M E A S U R E < / K e y > < / D i a g r a m O b j e c t K e y > < D i a g r a m O b j e c t K e y > < K e y > L i n k s \ & l t ; C o l u m n s \ S u m a   d e   m a n u f a c t u r i n g _ c o s t & g t ; - & l t ; M e a s u r e s \ m a n u f a c t u r i n g _ c o s t & g t ; < / K e y > < / D i a g r a m O b j e c t K e y > < D i a g r a m O b j e c t K e y > < K e y > L i n k s \ & l t ; C o l u m n s \ S u m a   d e   m a n u f a c t u r i n g _ c o s t & g t ; - & l t ; M e a s u r e s \ m a n u f a c t u r i n g _ c o s t & g t ; \ C O L U M N < / K e y > < / D i a g r a m O b j e c t K e y > < D i a g r a m O b j e c t K e y > < K e y > L i n k s \ & l t ; C o l u m n s \ S u m a   d e   m a n u f a c t u r i n g _ c o s t & g t ; - & l t ; M e a s u r e s \ m a n u f a c t u r i n g _ c o s t & g t ; \ M E A S U R E < / K e y > < / D i a g r a m O b j e c t K e y > < D i a g r a m O b j e c t K e y > < K e y > L i n k s \ & l t ; C o l u m n s \ M � x .   d e   m a n u f a c t u r i n g _ c o s t & g t ; - & l t ; M e a s u r e s \ m a n u f a c t u r i n g _ c o s t & g t ; < / K e y > < / D i a g r a m O b j e c t K e y > < D i a g r a m O b j e c t K e y > < K e y > L i n k s \ & l t ; C o l u m n s \ M � x .   d e   m a n u f a c t u r i n g _ c o s t & g t ; - & l t ; M e a s u r e s \ m a n u f a c t u r i n g _ c o s t & g t ; \ C O L U M N < / K e y > < / D i a g r a m O b j e c t K e y > < D i a g r a m O b j e c t K e y > < K e y > L i n k s \ & l t ; C o l u m n s \ M � x .   d e   m a n u f a c t u r i n g _ c o s t & g t ; - & l t ; M e a s u r e s \ m a n u f a c t u r i n g _ c o s t & g t ; \ M E A S U R E < / K e y > < / D i a g r a m O b j e c t K e y > < D i a g r a m O b j e c t K e y > < K e y > L i n k s \ & l t ; C o l u m n s \ R e c u e n t o   d i s t i n t o   d e   m a n u f a c t u r i n g _ c o s t & g t ; - & l t ; M e a s u r e s \ m a n u f a c t u r i n g _ c o s t & g t ; < / K e y > < / D i a g r a m O b j e c t K e y > < D i a g r a m O b j e c t K e y > < K e y > L i n k s \ & l t ; C o l u m n s \ R e c u e n t o   d i s t i n t o   d e   m a n u f a c t u r i n g _ c o s t & g t ; - & l t ; M e a s u r e s \ m a n u f a c t u r i n g _ c o s t & g t ; \ C O L U M N < / K e y > < / D i a g r a m O b j e c t K e y > < D i a g r a m O b j e c t K e y > < K e y > L i n k s \ & l t ; C o l u m n s \ R e c u e n t o   d i s t i n t o   d e   m a n u f a c t u r i n g _ c o s t & g t ; - & l t ; M e a s u r e s \ m a n u f a c t u r i n g _ c o s t & g t ; \ M E A S U R E < / K e y > < / D i a g r a m O b j e c t K e y > < D i a g r a m O b j e c t K e y > < K e y > L i n k s \ & l t ; C o l u m n s \ P r o m e d i o   d e   m a n u f a c t u r i n g _ c o s t & g t ; - & l t ; M e a s u r e s \ m a n u f a c t u r i n g _ c o s t & g t ; < / K e y > < / D i a g r a m O b j e c t K e y > < D i a g r a m O b j e c t K e y > < K e y > L i n k s \ & l t ; C o l u m n s \ P r o m e d i o   d e   m a n u f a c t u r i n g _ c o s t & g t ; - & l t ; M e a s u r e s \ m a n u f a c t u r i n g _ c o s t & g t ; \ C O L U M N < / K e y > < / D i a g r a m O b j e c t K e y > < D i a g r a m O b j e c t K e y > < K e y > L i n k s \ & l t ; C o l u m n s \ P r o m e d i o   d e   m a n u f a c t u r i n g _ c o s t & g t ; - & l t ; M e a s u r e s \ m a n u f a c t u r i n g _ c o s t & g t ; \ M E A S U R E < / K e y > < / D i a g r a m O b j e c t K e y > < D i a g r a m O b j e c t K e y > < K e y > L i n k s \ & l t ; C o l u m n s \ M � n .   d e   m a n u f a c t u r i n g _ c o s t & g t ; - & l t ; M e a s u r e s \ m a n u f a c t u r i n g _ c o s t & g t ; < / K e y > < / D i a g r a m O b j e c t K e y > < D i a g r a m O b j e c t K e y > < K e y > L i n k s \ & l t ; C o l u m n s \ M � n .   d e   m a n u f a c t u r i n g _ c o s t & g t ; - & l t ; M e a s u r e s \ m a n u f a c t u r i n g _ c o s t & g t ; \ C O L U M N < / K e y > < / D i a g r a m O b j e c t K e y > < D i a g r a m O b j e c t K e y > < K e y > L i n k s \ & l t ; C o l u m n s \ M � n .   d e   m a n u f a c t u r i n g _ c o s t & g t ; - & l t ; M e a s u r e s \ m a n u f a c t u r i n g _ c o s t & g t ; \ M E A S U R E 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 p r o d u c t _ c o d e 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 p r o d u c t _ c o d e 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 p r o d u c t _ c o d e \ T a g I n f o \ V a l o r 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 m a n u f a c t u r i n g _ c o s t 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 m a n u f a c t u r i n g _ c o s t \ T a g I n f o \ F � r m u l a 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 m a n u f a c t u r i n g _ c o s t \ T a g I n f o \ V a l o r 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 m a n u f a c t u r i n g _ c o s t 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 m a n u f a c t u r i n g _ c o s t \ T a g I n f o \ F � r m u l a 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 m a n u f a c t u r i n g _ c o s t \ T a g I n f o \ V a l o r 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 m a n u f a c t u r i n g _ c o s t 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 m a n u f a c t u r i n g _ c o s t \ T a g I n f o \ F � r m u l a 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 m a n u f a c t u r i n g _ c o s t \ T a g I n f o \ V a l o r 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 m a n u f a c t u r i n g _ c o s t 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 m a n u f a c t u r i n g _ c o s t \ T a g I n f o \ F � r m u l a 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 m a n u f a c t u r i n g _ c o s t \ T a g I n f o \ V a l o r 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 M e a s u r e s \ M � n .   d e   m a n u f a c t u r i n g _ c o s t 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 M e a s u r e s \ M � n .   d e   m a n u f a c t u r i n g _ c o s t \ T a g I n f o \ F � r m u l a 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 M e a s u r e s \ M � n .   d e   m a n u f a c t u r i n g _ c o s t \ T a g I n f o \ V a l o r 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 C o l u m n s \ c o s t _ y e a r   ( a � o ) 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 C o l u m n s \ c o s t _ y e a r   ( t r i m e s t r e ) 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 C o l u m n s \ c o s t _ y e a r   ( � n d i c e   d e   m e s e s ) 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 C o l u m n s \ c o s t _ y e a r   ( m e s ) 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 2 & g t ; - & l t ; M e a s u r e s \ p r o d u c t _ c o d e & g t ; 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 2 & g t ; - & l t ; M e a s u r e s \ p r o d u c t _ c o d e & g t ; \ C O L U M N 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 p r o d u c t _ c o d e   2 & g t ; - & l t ; M e a s u r e s \ p r o d u c t _ c o d e & g t ; \ M E A S U R E 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 p r o d u c t _ c o d e & g t ; - & l t ; M e a s u r e s \ p r o d u c t _ c o d e & g t ; 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 p r o d u c t _ c o d e & g t ; - & l t ; M e a s u r e s \ p r o d u c t _ c o d e & g t ; \ C O L U M N 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 p r o d u c t _ c o d e & g t ; - & l t ; M e a s u r e s \ p r o d u c t _ c o d e & g t ; \ M E A S U R E 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 m a n u f a c t u r i n g _ c o s t & g t ; - & l t ; M e a s u r e s \ m a n u f a c t u r i n g _ c o s t & g t ; 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 m a n u f a c t u r i n g _ c o s t & g t ; - & l t ; M e a s u r e s \ m a n u f a c t u r i n g _ c o s t & g t ; \ C O L U M N 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 m a n u f a c t u r i n g _ c o s t & g t ; - & l t ; M e a s u r e s \ m a n u f a c t u r i n g _ c o s t & g t ; \ M E A S U R E 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 m a n u f a c t u r i n g _ c o s t & g t ; - & l t ; M e a s u r e s \ m a n u f a c t u r i n g _ c o s t & g t ; 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 m a n u f a c t u r i n g _ c o s t & g t ; - & l t ; M e a s u r e s \ m a n u f a c t u r i n g _ c o s t & g t ; \ C O L U M N 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 m a n u f a c t u r i n g _ c o s t & g t ; - & l t ; M e a s u r e s \ m a n u f a c t u r i n g _ c o s t & g t ; \ M E A S U R E 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 m a n u f a c t u r i n g _ c o s t & g t ; - & l t ; M e a s u r e s \ m a n u f a c t u r i n g _ c o s t & g t ; 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 m a n u f a c t u r i n g _ c o s t & g t ; - & l t ; M e a s u r e s \ m a n u f a c t u r i n g _ c o s t & g t ; \ C O L U M N 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 m a n u f a c t u r i n g _ c o s t & g t ; - & l t ; M e a s u r e s \ m a n u f a c t u r i n g _ c o s t & g t ; \ M E A S U R E 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 m a n u f a c t u r i n g _ c o s t & g t ; - & l t ; M e a s u r e s \ m a n u f a c t u r i n g _ c o s t & g t ; 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 m a n u f a c t u r i n g _ c o s t & g t ; - & l t ; M e a s u r e s \ m a n u f a c t u r i n g _ c o s t & g t ; \ C O L U M N 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 m a n u f a c t u r i n g _ c o s t & g t ; - & l t ; M e a s u r e s \ m a n u f a c t u r i n g _ c o s t & g t ; \ M E A S U R E 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 L i n k s \ & l t ; C o l u m n s \ M � n .   d e   m a n u f a c t u r i n g _ c o s t & g t ; - & l t ; M e a s u r e s \ m a n u f a c t u r i n g _ c o s t & g t ; 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 L i n k s \ & l t ; C o l u m n s \ M � n .   d e   m a n u f a c t u r i n g _ c o s t & g t ; - & l t ; M e a s u r e s \ m a n u f a c t u r i n g _ c o s t & g t ; \ C O L U M N 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 L i n k s \ & l t ; C o l u m n s \ M � n .   d e   m a n u f a c t u r i n g _ c o s t & g t ; - & l t ; M e a s u r e s \ m a n u f a c t u r i n g _ c o s t & g t ; \ M E A S U R E 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a 2 4 b 0 1 b - 7 c b 7 - 4 6 8 b - a d 6 e - 5 8 4 c 5 4 5 3 f 7 a 7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f 0 d 3 f e b - e 3 b a - 4 a 3 f - 9 8 5 c - d 6 7 5 e e a a 4 6 9 f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5 f e 4 8 f 9 1 - 2 6 4 2 - 4 a b 1 - b a 8 0 - 5 5 f 6 1 4 d 7 d a 0 c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 1 5 4 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f a c t _ g r o s s _ p r i c e _ 4 3 e c 4 d e 2 - 3 7 3 5 - 4 6 f b - b a b c - d f 6 a 8 3 c 0 3 4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 1 2 1 < / i n t > < / v a l u e > < / i t e m > < i t e m > < k e y > < s t r i n g > f i s c a l _ y e a r < / s t r i n g > < / k e y > < v a l u e > < i n t > 2 3 3 < / i n t > < / v a l u e > < / i t e m > < i t e m > < k e y > < s t r i n g > g r o s s _ p r i c e < / s t r i n g > < / k e y > < v a l u e > < i n t > 1 0 6 < / i n t > < / v a l u e > < / i t e m > < i t e m > < k e y > < s t r i n g > f i s c a l _ y e a r   ( a � o ) < / s t r i n g > < / k e y > < v a l u e > < i n t > 1 3 7 < / i n t > < / v a l u e > < / i t e m > < i t e m > < k e y > < s t r i n g > f i s c a l _ y e a r   ( t r i m e s t r e ) < / s t r i n g > < / k e y > < v a l u e > < i n t > 1 7 2 < / i n t > < / v a l u e > < / i t e m > < i t e m > < k e y > < s t r i n g > f i s c a l _ y e a r   ( � n d i c e   d e   m e s e s ) < / s t r i n g > < / k e y > < v a l u e > < i n t > 2 1 3 < / i n t > < / v a l u e > < / i t e m > < i t e m > < k e y > < s t r i n g > f i s c a l _ y e a r   ( m e s ) < / s t r i n g > < / k e y > < v a l u e > < i n t > 1 4 0 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 f i s c a l _ y e a r < / s t r i n g > < / k e y > < v a l u e > < i n t > 1 < / i n t > < / v a l u e > < / i t e m > < i t e m > < k e y > < s t r i n g > g r o s s _ p r i c e < / s t r i n g > < / k e y > < v a l u e > < i n t > 2 < / i n t > < / v a l u e > < / i t e m > < i t e m > < k e y > < s t r i n g > f i s c a l _ y e a r   ( a � o ) < / s t r i n g > < / k e y > < v a l u e > < i n t > 3 < / i n t > < / v a l u e > < / i t e m > < i t e m > < k e y > < s t r i n g > f i s c a l _ y e a r   ( t r i m e s t r e ) < / s t r i n g > < / k e y > < v a l u e > < i n t > 4 < / i n t > < / v a l u e > < / i t e m > < i t e m > < k e y > < s t r i n g > f i s c a l _ y e a r   ( � n d i c e   d e   m e s e s ) < / s t r i n g > < / k e y > < v a l u e > < i n t > 5 < / i n t > < / v a l u e > < / i t e m > < i t e m > < k e y > < s t r i n g > f i s c a l _ y e a r   ( m e s ) 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D a t a M a s h u p   s q m i d = " f 5 f e a 0 8 8 - f b 1 7 - 4 3 3 6 - 9 b 2 0 - b 7 9 1 8 9 5 7 c 9 9 b "   x m l n s = " h t t p : / / s c h e m a s . m i c r o s o f t . c o m / D a t a M a s h u p " > A A A A A C E I A A B Q S w M E F A A C A A g A l 1 y K W t o y L y K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b r h r n a 6 M O 4 N v p Q L 9 g B A F B L A w Q U A A I A C A C X X I p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1 y K W k a C D P k i B Q A A u R w A A B M A H A B G b 3 J t d W x h c y 9 T Z W N 0 a W 9 u M S 5 t I K I Y A C i g F A A A A A A A A A A A A A A A A A A A A A A A A A A A A O 2 Y 3 2 / a S B D H 3 y P l f 1 g 5 D 4 H I o d h p 0 t N F P H D B b X p t g A C 5 u y p E a L E 3 Z F X / I L t r r r T q / 3 5 j m x i v v Q Z C V S H l y g s w 3 t 2 Z + e 5 n x m t z Y g s a + K i f f B v n + 3 v 7 e / w B M + I g h 3 o j O + Q i 8 A h D D e Q S s b + H 4 N N h d E J 8 s F z w W a 0 V 2 K F H f F F 5 S 1 1 S u w h 8 A X 9 4 R b v 4 f X j D C e P D d 3 j M K H G H k 8 X 3 l A V z c B b w Y f / 6 4 5 D 6 0 1 A c 3 w f s e I q Z o D a d Y p h + f D Z 0 s M D D b A Q 1 m 8 + 0 q n 7 b I i 7 1 q C C s o e m a j i 4 C N / R 8 3 n i j I 8 u 3 A 4 f 6 k 4 Z h n p o 6 u g 4 D Q f p i 7 p L G 8 m e t H f j k r q o n m R x o M A e P y V f s B B x B Z F 4 w o / B T g + Q G e A z D u 5 F N k E u C H U i m k q S u o 9 u F v e m 6 f R u 7 m P G G Y G F 2 4 Q G d B s j G 3 p j C 2 s v 1 B g z 7 H N L 1 k r g H 8 y n h l d I w 9 G / f t K f 8 R 5 A c g Y Q F T E G C f B H f d b S 8 W r g w d b G I / B R n P G D f J 2 7 B 7 m H 2 m Y i C m Y f j 0 V f Q r H C B k Q k A I 5 m / V / f 3 q K 9 W I A 8 W Z O m E t t g d V 4 s A 1 m B 1 t h 1 W z 9 n 9 B V O w 1 Y n V K E i d 2 M 0 S + 0 m J / X W J / b T E f p b b y 2 1 r J J / 9 s 6 v F + J F y W W y r u l o c O q M 8 T 2 1 M O Z l E s B W L B Q s y C d i 8 W F 6 J m 4 J 9 h h n F u Y V W l I U h 1 c U 9 h s A n L O A c 6 K Q 2 2 U 1 x 5 K N Y U y E n L 7 X x r i T p n n J w P 5 o T n L Z e E I / E 1 z L a R T q F j B H f n t c i l x u 3 y H g T P O y H 0 Y + Q g b g Q B 9 9 R u y w J 5 h c Y q h s y C K P G o i g g D H n v i 7 P X T 2 i k o c I m Y o 7 u q S s Y d n A m + T 5 x Y d N 6 w b + q N k u w / Y C i p L f u q 3 m / U b b K s D e G W t H g p o y M q D 8 L o D x G D o m U j A 6 g u w N b G c / / l e 3 V p 8 1 V X U + S E c Y F o Q / a 2 u W Q d y H F w M c u h U A w w h M 4 U M K P Z f B N x 0 n C V q C u T Q m z A Q Q 8 I U / g 3 5 Y F c P f K q N e 3 L o m S K O M + k I 2 h m / 4 p J J o s C I X 1 G F I h 1 3 O P g P h k Q V U + T z g I S k 7 W a m e o x S v 6 3 0 L A U g n N L S U 0 f k x D Y 0 M R z V j E M j Z V H m z o R n 7 g j R l R V F S P + N j L + F L E V U h r h X u 5 c 6 4 M o d B H O X Y J H 3 n Q E R / c + Q 7 7 p x T H m r 5 5 + l L 7 Z t Q G F S 1 x 1 U F h Z a f l g e u M H k M Q m 4 q 5 3 E K L j V j q r 5 u d L w E E H r o C G 0 p w + o 9 u r Q U b P M a c V L S W 1 f 8 w 6 H S P P / z 1 2 2 n z p h N x Y f 3 T 7 V n 9 f g R 3 F D 6 M o 3 b U V m 6 v Q 8 L m D Q 2 h v v X R u h g c V N z 7 K l p 8 W s 2 B 1 W 5 e W Z W r T n t w q S N e i 5 S q o m Y f x f T o 0 u h P V r N X y Q y J c p V H 9 D o 3 7 V a l f 3 M F w y S 9 0 B G a 1 j K n 8 G r S w O p 1 3 Y y X S i 4 l 3 G I v q s Z 0 3 b e 9 z p W q v H g 6 4 s / O + 3 b x S W 2 K O m 1 I K L v j o O N U M s h L S G / X 7 G i 6 X Z O Y g P l c t q Q L / H 1 p 9 a z M e B h 6 2 B Q u f U T W F 9 s N O Z 2 R w 3 T w O 9 C p i / 7 4 J C m q o 3 g T l n 9 L N i d d p d N r W b 1 o l X g f 5 N n n 2 l 0 G u 4 Q i F W z m z 4 F N Q g 1 E S V 5 w P b G i 4 O N I p k N G Y u S 5 / t P c U s J y K 7 x K Z a o k w S R e z f w k U 5 q 1 H j p z H X V m j J 1 Z 4 M 5 U g 5 d w A + M z / a N x a N Z N 4 7 B 6 Z K T 1 s b w P x z N X 1 8 T G 9 d B Q V M N m l d B Q 1 c E i F 0 U q 8 e W U + h S I 2 J x i v M w R A X I X 6 x C 2 F w i / 2 c 2 N N n W v u L + e l z y X n J 3 W 6 8 a O 3 1 f m b l u 5 F 5 Z + 6 I 0 J U x 7 z n n U I y z 0 d S J F p M a 1 a L i 4 t v n N m P T / z s W B l o M s I T h T P y h s l a 2 y Y r Z F z p h X v b c 8 5 Z c q P 6 w f a E v u K W d V + s f + C 2 J d j K u H m p 5 W H w t 3 z 3 i r 9 B 1 B L A Q I t A B Q A A g A I A J d c i l r a M i 8 i p g A A A P Y A A A A S A A A A A A A A A A A A A A A A A A A A A A B D b 2 5 m a W c v U G F j a 2 F n Z S 5 4 b W x Q S w E C L Q A U A A I A C A C X X I p a U 3 I 4 L J s A A A D h A A A A E w A A A A A A A A A A A A A A A A D y A A A A W 0 N v b n R l b n R f V H l w Z X N d L n h t b F B L A Q I t A B Q A A g A I A J d c i l p G g g z 5 I g U A A L k c A A A T A A A A A A A A A A A A A A A A A N o B A A B G b 3 J t d W x h c y 9 T Z W N 0 a W 9 u M S 5 t U E s F B g A A A A A D A A M A w g A A A E k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p b V 9 j d X N 0 b 2 1 l c j w v S X R l b V B h d G g + P C 9 J d G V t T G 9 j Y X R p b 2 4 + P F N 0 Y W J s Z U V u d H J p Z X M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R m l s b E x h c 3 R V c G R h d G V k I i B W Y W x 1 Z T 0 i Z D I w M j U t M D Q t M T B U M T c 6 M j Y 6 M j Y u N D U x O T Y 1 O V o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R m l s b E N v d W 5 0 I i B W Y W x 1 Z T 0 i b D I w O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l F 1 Z X J 5 S U Q i I F Z h b H V l P S J z N 2 I 1 M D d i Y z U t Y j c y Y y 0 0 Z D h j L W I 5 N G E t Z D I 2 Y z h k Z D d l O D Z m I i A v P j x F b n R y e S B U e X B l P S J G a W x s R X J y b 3 J D b 3 V u d C I g V m F s d W U 9 I m w w I i A v P j x F b n R y e S B U e X B l P S J G a W x s T 2 J q Z W N 0 V H l w Z S I g V m F s d W U 9 I n N D b 2 5 u Z W N 0 a W 9 u T 2 5 s e S I g L z 4 8 R W 5 0 c n k g V H l w Z T 0 i R m l s b E N v b H V t b l R 5 c G V z I i B W Y W x 1 Z T 0 i c 0 J n W U d C Z 1 l H Q m c 9 P S I g L z 4 8 R W 5 0 c n k g V H l w Z T 0 i R m l s b E N v b H V t b k 5 h b W V z I i B W Y W x 1 Z T 0 i c 1 s m c X V v d D t j d X N 0 b 2 1 l c l 9 j b 2 R l J n F 1 b 3 Q 7 L C Z x d W 9 0 O 2 N 1 c 3 R v b W V y J n F 1 b 3 Q 7 L C Z x d W 9 0 O 3 B s Y X R m b 3 J t J n F 1 b 3 Q 7 L C Z x d W 9 0 O 2 N o Y W 5 u Z W w m c X V v d D s s J n F 1 b 3 Q 7 b W F y a 2 V 0 J n F 1 b 3 Q 7 L C Z x d W 9 0 O 3 N 1 Y l 9 6 b 2 5 l J n F 1 b 3 Q 7 L C Z x d W 9 0 O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j d X N 0 b 2 1 l c i 9 U a X B v I G N h b W J p Y W R v L n t j d X N 0 b 2 1 l c l 9 j b 2 R l L D B 9 J n F 1 b 3 Q 7 L C Z x d W 9 0 O 1 N l Y 3 R p b 2 4 x L 2 R p b V 9 j d X N 0 b 2 1 l c i 9 U a X B v I G N h b W J p Y W R v L n t j d X N 0 b 2 1 l c i w x f S Z x d W 9 0 O y w m c X V v d D t T Z W N 0 a W 9 u M S 9 k a W 1 f Y 3 V z d G 9 t Z X I v V G l w b y B j Y W 1 i a W F k b y 5 7 c G x h d G Z v c m 0 s M n 0 m c X V v d D s s J n F 1 b 3 Q 7 U 2 V j d G l v b j E v Z G l t X 2 N 1 c 3 R v b W V y L 1 R p c G 8 g Y 2 F t Y m l h Z G 8 u e 2 N o Y W 5 u Z W w s M 3 0 m c X V v d D s s J n F 1 b 3 Q 7 U 2 V j d G l v b j E v Z G l t X 2 N 1 c 3 R v b W V y L 1 R p c G 8 g Y 2 F t Y m l h Z G 8 u e 2 1 h c m t l d C w 0 f S Z x d W 9 0 O y w m c X V v d D t T Z W N 0 a W 9 u M S 9 k a W 1 f Y 3 V z d G 9 t Z X I v V G l w b y B j Y W 1 i a W F k b y 5 7 c 3 V i X 3 p v b m U s N X 0 m c X V v d D s s J n F 1 b 3 Q 7 U 2 V j d G l v b j E v Z G l t X 2 N 1 c 3 R v b W V y L 1 R p c G 8 g Y 2 F t Y m l h Z G 8 u e 3 J l Z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W 1 f Y 3 V z d G 9 t Z X I v V G l w b y B j Y W 1 i a W F k b y 5 7 Y 3 V z d G 9 t Z X J f Y 2 9 k Z S w w f S Z x d W 9 0 O y w m c X V v d D t T Z W N 0 a W 9 u M S 9 k a W 1 f Y 3 V z d G 9 t Z X I v V G l w b y B j Y W 1 i a W F k b y 5 7 Y 3 V z d G 9 t Z X I s M X 0 m c X V v d D s s J n F 1 b 3 Q 7 U 2 V j d G l v b j E v Z G l t X 2 N 1 c 3 R v b W V y L 1 R p c G 8 g Y 2 F t Y m l h Z G 8 u e 3 B s Y X R m b 3 J t L D J 9 J n F 1 b 3 Q 7 L C Z x d W 9 0 O 1 N l Y 3 R p b 2 4 x L 2 R p b V 9 j d X N 0 b 2 1 l c i 9 U a X B v I G N h b W J p Y W R v L n t j a G F u b m V s L D N 9 J n F 1 b 3 Q 7 L C Z x d W 9 0 O 1 N l Y 3 R p b 2 4 x L 2 R p b V 9 j d X N 0 b 2 1 l c i 9 U a X B v I G N h b W J p Y W R v L n t t Y X J r Z X Q s N H 0 m c X V v d D s s J n F 1 b 3 Q 7 U 2 V j d G l v b j E v Z G l t X 2 N 1 c 3 R v b W V y L 1 R p c G 8 g Y 2 F t Y m l h Z G 8 u e 3 N 1 Y l 9 6 b 2 5 l L D V 9 J n F 1 b 3 Q 7 L C Z x d W 9 0 O 1 N l Y 3 R p b 2 4 x L 2 R p b V 9 j d X N 0 b 2 1 l c i 9 U a X B v I G N h b W J p Y W R v L n t y Z W d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k d W N 0 P C 9 J d G V t U G F 0 a D 4 8 L 0 l 0 Z W 1 M b 2 N h d G l v b j 4 8 U 3 R h Y m x l R W 5 0 c m l l c z 4 8 R W 5 0 c n k g V H l w Z T 0 i R m l s b E N v b H V t b l R 5 c G V z I i B W Y W x 1 Z T 0 i c 0 J n W U d C Z 1 l H I i A v P j x F b n R y e S B U e X B l P S J C d W Z m Z X J O Z X h 0 U m V m c m V z a C I g V m F s d W U 9 I m w x I i A v P j x F b n R y e S B U e X B l P S J G a W x s T G F z d F V w Z G F 0 Z W Q i I F Z h b H V l P S J k M j A y N S 0 w N C 0 x M F Q x N z o y N j o y N i 4 0 N T c 5 N j g y W i I g L z 4 8 R W 5 0 c n k g V H l w Z T 0 i R m l s b E V u Y W J s Z W Q i I F Z h b H V l P S J s M C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O T c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2 N h b G N 1 b G 9 z I V R h Y m x h R G l u w 6 F t a W N h N y I g L z 4 8 R W 5 0 c n k g V H l w Z T 0 i U X V l c n l J R C I g V m F s d W U 9 I n M 0 M m E 3 O T Z k Y S 0 5 N T k 5 L T Q 1 N z U t O T Y 3 N i 1 j Z W N j Z T c 4 N 2 Q 3 M W E i I C 8 + P E V u d H J 5 I F R 5 c G U 9 I k Z p b G x D b 2 x 1 b W 5 O Y W 1 l c y I g V m F s d W U 9 I n N b J n F 1 b 3 Q 7 c H J v Z H V j d F 9 j b 2 R l J n F 1 b 3 Q 7 L C Z x d W 9 0 O 2 R p d m l z a W 9 u J n F 1 b 3 Q 7 L C Z x d W 9 0 O 3 N l Z 2 1 l b n Q m c X V v d D s s J n F 1 b 3 Q 7 Y 2 F 0 Z W d v c n k m c X V v d D s s J n F 1 b 3 Q 7 c H J v Z H V j d C Z x d W 9 0 O y w m c X V v d D t 2 Y X J p Y W 5 0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Z H V j d C 9 U a X B v I G N h b W J p Y W R v M S 5 7 c H J v Z H V j d F 9 j b 2 R l L D B 9 J n F 1 b 3 Q 7 L C Z x d W 9 0 O 1 N l Y 3 R p b 2 4 x L 2 R p b V 9 w c m 9 k d W N 0 L 1 R p c G 8 g Y 2 F t Y m l h Z G 8 x L n t k a X Z p c 2 l v b i w x f S Z x d W 9 0 O y w m c X V v d D t T Z W N 0 a W 9 u M S 9 k a W 1 f c H J v Z H V j d C 9 U a X B v I G N h b W J p Y W R v M S 5 7 c 2 V n b W V u d C w y f S Z x d W 9 0 O y w m c X V v d D t T Z W N 0 a W 9 u M S 9 k a W 1 f c H J v Z H V j d C 9 U a X B v I G N h b W J p Y W R v M S 5 7 Y 2 F 0 Z W d v c n k s M 3 0 m c X V v d D s s J n F 1 b 3 Q 7 U 2 V j d G l v b j E v Z G l t X 3 B y b 2 R 1 Y 3 Q v V G l w b y B j Y W 1 i a W F k b z E u e 3 B y b 2 R 1 Y 3 Q s N H 0 m c X V v d D s s J n F 1 b 3 Q 7 U 2 V j d G l v b j E v Z G l t X 3 B y b 2 R 1 Y 3 Q v V G l w b y B j Y W 1 i a W F k b z E u e 3 Z h c m l h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l t X 3 B y b 2 R 1 Y 3 Q v V G l w b y B j Y W 1 i a W F k b z E u e 3 B y b 2 R 1 Y 3 R f Y 2 9 k Z S w w f S Z x d W 9 0 O y w m c X V v d D t T Z W N 0 a W 9 u M S 9 k a W 1 f c H J v Z H V j d C 9 U a X B v I G N h b W J p Y W R v M S 5 7 Z G l 2 a X N p b 2 4 s M X 0 m c X V v d D s s J n F 1 b 3 Q 7 U 2 V j d G l v b j E v Z G l t X 3 B y b 2 R 1 Y 3 Q v V G l w b y B j Y W 1 i a W F k b z E u e 3 N l Z 2 1 l b n Q s M n 0 m c X V v d D s s J n F 1 b 3 Q 7 U 2 V j d G l v b j E v Z G l t X 3 B y b 2 R 1 Y 3 Q v V G l w b y B j Y W 1 i a W F k b z E u e 2 N h d G V n b 3 J 5 L D N 9 J n F 1 b 3 Q 7 L C Z x d W 9 0 O 1 N l Y 3 R p b 2 4 x L 2 R p b V 9 w c m 9 k d W N 0 L 1 R p c G 8 g Y 2 F t Y m l h Z G 8 x L n t w c m 9 k d W N 0 L D R 9 J n F 1 b 3 Q 7 L C Z x d W 9 0 O 1 N l Y 3 R p b 2 4 x L 2 R p b V 9 w c m 9 k d W N 0 L 1 R p c G 8 g Y 2 F t Y m l h Z G 8 x L n t 2 Y X J p Y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d y b 3 N z X 3 B y a W N l P C 9 J d G V t U G F 0 a D 4 8 L 0 l 0 Z W 1 M b 2 N h d G l v b j 4 8 U 3 R h Y m x l R W 5 0 c m l l c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J c 1 B y a X Z h d G U i I F Z h b H V l P S J s M C I g L z 4 8 R W 5 0 c n k g V H l w Z T 0 i R m l s b E N v d W 5 0 I i B W Y W x 1 Z T 0 i b D U 3 O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X V l c n l J R C I g V m F s d W U 9 I n M z O D d h Z T A z O S 0 y Y W Z m L T Q 5 M G Y t Y j J h Y S 1 k M D Q 5 N j A z Y m U 3 M G U i I C 8 + P E V u d H J 5 I F R 5 c G U 9 I k Z p b G x P Y m p l Y 3 R U e X B l I i B W Y W x 1 Z T 0 i c 0 N v b m 5 l Y 3 R p b 2 5 P b m x 5 I i A v P j x F b n R y e S B U e X B l P S J G a W x s T G F z d F V w Z G F 0 Z W Q i I F Z h b H V l P S J k M j A y N S 0 w N C 0 x M F Q x N z o y N j o y N i 4 0 N j E 5 N j Y y W i I g L z 4 8 R W 5 0 c n k g V H l w Z T 0 i R m l s b E N v b H V t b l R 5 c G V z I i B W Y W x 1 Z T 0 i c 0 J n a 1 I i I C 8 + P E V u d H J 5 I F R 5 c G U 9 I k Z p b G x D b 2 x 1 b W 5 O Y W 1 l c y I g V m F s d W U 9 I n N b J n F 1 b 3 Q 7 c H J v Z H V j d F 9 j b 2 R l J n F 1 b 3 Q 7 L C Z x d W 9 0 O 2 Z p c 2 N h b F 9 5 Z W F y J n F 1 b 3 Q 7 L C Z x d W 9 0 O 2 d y b 3 N z X 3 B y a W N l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d y b 3 N z X 3 B y a W N l L 1 R p c G 8 g Y 2 F t Y m l h Z G 8 u e 3 B y b 2 R 1 Y 3 R f Y 2 9 k Z S w w f S Z x d W 9 0 O y w m c X V v d D t T Z W N 0 a W 9 u M S 9 m Y W N 0 X 2 d y b 3 N z X 3 B y a W N l L 1 R p c G 8 g Y 2 F t Y m l h Z G 8 u e 2 Z p c 2 N h b F 9 5 Z W F y L D F 9 J n F 1 b 3 Q 7 L C Z x d W 9 0 O 1 N l Y 3 R p b 2 4 x L 2 Z h Y 3 R f Z 3 J v c 3 N f c H J p Y 2 U v V G l w b y B j Y W 1 i a W F k b y 5 7 Z 3 J v c 3 N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j d F 9 n c m 9 z c 1 9 w c m l j Z S 9 U a X B v I G N h b W J p Y W R v L n t w c m 9 k d W N 0 X 2 N v Z G U s M H 0 m c X V v d D s s J n F 1 b 3 Q 7 U 2 V j d G l v b j E v Z m F j d F 9 n c m 9 z c 1 9 w c m l j Z S 9 U a X B v I G N h b W J p Y W R v L n t m a X N j Y W x f e W V h c i w x f S Z x d W 9 0 O y w m c X V v d D t T Z W N 0 a W 9 u M S 9 m Y W N 0 X 2 d y b 3 N z X 3 B y a W N l L 1 R p c G 8 g Y 2 F t Y m l h Z G 8 u e 2 d y b 3 N z X 3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1 h b n V m Y W N 0 d X J p b m d f Y 2 9 z d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U t M D Q t M T B U M T c 6 M j Y 6 M j Y u N D Y 1 O T Y 4 O F o i I C 8 + P E V u d H J 5 I F R 5 c G U 9 I k Z p b G x l Z E N v b X B s Z X R l U m V z d W x 0 V G 9 X b 3 J r c 2 h l Z X Q i I F Z h b H V l P S J s M C I g L z 4 8 R W 5 0 c n k g V H l w Z T 0 i R m l s b E N v b H V t b l R 5 c G V z I i B W Y W x 1 Z T 0 i c 0 J n a 1 I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2 x 1 b W 5 O Y W 1 l c y I g V m F s d W U 9 I n N b J n F 1 b 3 Q 7 c H J v Z H V j d F 9 j b 2 R l J n F 1 b 3 Q 7 L C Z x d W 9 0 O 2 N v c 3 R f e W V h c i Z x d W 9 0 O y w m c X V v d D t t Y W 5 1 Z m F j d H V y a W 5 n X 2 N v c 3 Q m c X V v d D t d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Y W x j d W x v c y F U Y W J s Y U R p b s O h b W l j Y T c i I C 8 + P E V u d H J 5 I F R 5 c G U 9 I l F 1 Z X J 5 S U Q i I F Z h b H V l P S J z Z T M z Z D R k Y 2 U t N j V l Z C 0 0 O D d j L T g 3 N j E t Z W Y 0 Z G V k Y T I 3 N D I 4 I i A v P j x F b n R y e S B U e X B l P S J G a W x s Q 2 9 1 b n Q i I F Z h b H V l P S J s N T c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b W F u d W Z h Y 3 R 1 c m l u Z 1 9 j b 3 N 0 L 1 R p c G 8 g Y 2 F t Y m l h Z G 8 u e 3 B y b 2 R 1 Y 3 R f Y 2 9 k Z S w w f S Z x d W 9 0 O y w m c X V v d D t T Z W N 0 a W 9 u M S 9 m Y W N 0 X 2 1 h b n V m Y W N 0 d X J p b m d f Y 2 9 z d C 9 U a X B v I G N h b W J p Y W R v L n t j b 3 N 0 X 3 l l Y X I s M X 0 m c X V v d D s s J n F 1 b 3 Q 7 U 2 V j d G l v b j E v Z m F j d F 9 t Y W 5 1 Z m F j d H V y a W 5 n X 2 N v c 3 Q v V G l w b y B j Y W 1 i a W F k b z E u e 2 1 h b n V m Y W N 0 d X J p b m d f Y 2 9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Y W N 0 X 2 1 h b n V m Y W N 0 d X J p b m d f Y 2 9 z d C 9 U a X B v I G N h b W J p Y W R v L n t w c m 9 k d W N 0 X 2 N v Z G U s M H 0 m c X V v d D s s J n F 1 b 3 Q 7 U 2 V j d G l v b j E v Z m F j d F 9 t Y W 5 1 Z m F j d H V y a W 5 n X 2 N v c 3 Q v V G l w b y B j Y W 1 i a W F k b y 5 7 Y 2 9 z d F 9 5 Z W F y L D F 9 J n F 1 b 3 Q 7 L C Z x d W 9 0 O 1 N l Y 3 R p b 2 4 x L 2 Z h Y 3 R f b W F u d W Z h Y 3 R 1 c m l u Z 1 9 j b 3 N 0 L 1 R p c G 8 g Y 2 F t Y m l h Z G 8 x L n t t Y W 5 1 Z m F j d H V y a W 5 n X 2 N v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c H J l X 2 l u d m 9 p Y 2 V f Z G V k d W N 0 a W 9 u P C 9 J d G V t U G F 0 a D 4 8 L 0 l 0 Z W 1 M b 2 N h d G l v b j 4 8 U 3 R h Y m x l R W 5 0 c m l l c z 4 8 R W 5 0 c n k g V H l w Z T 0 i R m l s b E N v b H V t b k 5 h b W V z I i B W Y W x 1 Z T 0 i c 1 s m c X V v d D t j d X N 0 b 2 1 l c l 9 j b 2 R l J n F 1 b 3 Q 7 L C Z x d W 9 0 O 2 Z p c 2 N h b F 9 5 Z W F y J n F 1 b 3 Q 7 L C Z x d W 9 0 O 3 B y Z V 9 p b n Z v a W N l X 2 R p c 2 N v d W 5 0 X 3 B j d C Z x d W 9 0 O 1 0 i I C 8 + P E V u d H J 5 I F R 5 c G U 9 I k J 1 Z m Z l c k 5 l e H R S Z W Z y Z X N o I i B W Y W x 1 Z T 0 i b D E i I C 8 + P E V u d H J 5 I F R 5 c G U 9 I k Z p b G x D b 2 x 1 b W 5 U e X B l c y I g V m F s d W U 9 I n N C Z 2 t F I i A v P j x F b n R y e S B U e X B l P S J G a W x s R W 5 h Y m x l Z C I g V m F s d W U 9 I m w w I i A v P j x F b n R y e S B U e X B l P S J G a W x s T G F z d F V w Z G F 0 Z W Q i I F Z h b H V l P S J k M j A y N S 0 w N C 0 x M F Q x N z o y N j o y N i 4 0 N j g 5 N j g 0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0 M T g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T h l M D E 0 O D A t Y z Z l Z C 0 0 N W Q 3 L W E x M z M t Y T R k Z G U 0 N W N i Y W Y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c H J l X 2 l u d m 9 p Y 2 V f Z G V k d W N 0 a W 9 u L 1 R p c G 8 g Y 2 F t Y m l h Z G 8 u e 2 N 1 c 3 R v b W V y X 2 N v Z G U s M H 0 m c X V v d D s s J n F 1 b 3 Q 7 U 2 V j d G l v b j E v Z m F j d F 9 w c m V f a W 5 2 b 2 l j Z V 9 k Z W R 1 Y 3 R p b 2 4 v V G l w b y B j Y W 1 i a W F k b y 5 7 Z m l z Y 2 F s X 3 l l Y X I s M X 0 m c X V v d D s s J n F 1 b 3 Q 7 U 2 V j d G l v b j E v Z m F j d F 9 w c m V f a W 5 2 b 2 l j Z V 9 k Z W R 1 Y 3 R p b 2 4 v V G l w b y B j Y W 1 i a W F k b z I u e 3 B l c m N l b n R h Z 2 U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j d F 9 w c m V f a W 5 2 b 2 l j Z V 9 k Z W R 1 Y 3 R p b 2 4 v V G l w b y B j Y W 1 i a W F k b y 5 7 Y 3 V z d G 9 t Z X J f Y 2 9 k Z S w w f S Z x d W 9 0 O y w m c X V v d D t T Z W N 0 a W 9 u M S 9 m Y W N 0 X 3 B y Z V 9 p b n Z v a W N l X 2 R l Z H V j d G l v b i 9 U a X B v I G N h b W J p Y W R v L n t m a X N j Y W x f e W V h c i w x f S Z x d W 9 0 O y w m c X V v d D t T Z W N 0 a W 9 u M S 9 m Y W N 0 X 3 B y Z V 9 p b n Z v a W N l X 2 R l Z H V j d G l v b i 9 U a X B v I G N h b W J p Y W R v M i 5 7 c G V y Y 2 V u d G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z Y W x l c 1 9 t b 2 5 0 a G x 5 P C 9 J d G V t U G F 0 a D 4 8 L 0 l 0 Z W 1 M b 2 N h d G l v b j 4 8 U 3 R h Y m x l R W 5 0 c m l l c z 4 8 R W 5 0 c n k g V H l w Z T 0 i R m l s b E N v b H V t b l R 5 c G V z I i B W Y W x 1 Z T 0 i c 0 N R W U d B d 0 0 9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S X N Q c m l 2 Y X R l I i B W Y W x 1 Z T 0 i b D A i I C 8 + P E V u d H J 5 I F R 5 c G U 9 I k Z p b G x D b 2 x 1 b W 5 O Y W 1 l c y I g V m F s d W U 9 I n N b J n F 1 b 3 Q 7 Z G F 0 Z S Z x d W 9 0 O y w m c X V v d D t w c m 9 k d W N 0 X 2 N v Z G U m c X V v d D s s J n F 1 b 3 Q 7 Y 3 V z d G 9 t Z X J f Y 2 9 k Z S Z x d W 9 0 O y w m c X V v d D t z b 2 x k X 3 F 1 Y W 5 0 a X R 5 J n F 1 b 3 Q 7 L C Z x d W 9 0 O 2 Z p c 2 N h b F 9 5 Z W F y J n F 1 b 3 Q 7 X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j U t M D Q t M T B U M T c 6 M j Y 6 M j Y u N D k 0 O T Y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3 M T Y z M S I g L z 4 8 R W 5 0 c n k g V H l w Z T 0 i U X V l c n l J R C I g V m F s d W U 9 I n N m O G U 3 Z T k 1 M i 0 1 N m U x L T Q 2 Y 2 I t Y W U 4 N C 1 l N W M y N j A 5 Z T I x M z I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z Y W x l c 1 9 t b 2 5 0 a G x 5 L 1 R p c G 8 g Y 2 F t Y m l h Z G 8 u e 2 R h d G U s M H 0 m c X V v d D s s J n F 1 b 3 Q 7 U 2 V j d G l v b j E v Z m F j d F 9 z Y W x l c 1 9 t b 2 5 0 a G x 5 L 1 R p c G 8 g Y 2 F t Y m l h Z G 8 u e 3 B y b 2 R 1 Y 3 R f Y 2 9 k Z S w x f S Z x d W 9 0 O y w m c X V v d D t T Z W N 0 a W 9 u M S 9 m Y W N 0 X 3 N h b G V z X 2 1 v b n R o b H k v V G l w b y B j Y W 1 i a W F k b y 5 7 Y 3 V z d G 9 t Z X J f Y 2 9 k Z S w y f S Z x d W 9 0 O y w m c X V v d D t T Z W N 0 a W 9 u M S 9 m Y W N 0 X 3 N h b G V z X 2 1 v b n R o b H k v V G l w b y B j Y W 1 i a W F k b y 5 7 c 2 9 s Z F 9 x d W F u d G l 0 e S w z f S Z x d W 9 0 O y w m c X V v d D t T Z W N 0 a W 9 u M S 9 m Y W N 0 X 3 N h b G V z X 2 1 v b n R o b H k v V G l w b y B j Y W 1 i a W F k b y 5 7 Z m l z Y 2 F s X 3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F 9 z Y W x l c 1 9 t b 2 5 0 a G x 5 L 1 R p c G 8 g Y 2 F t Y m l h Z G 8 u e 2 R h d G U s M H 0 m c X V v d D s s J n F 1 b 3 Q 7 U 2 V j d G l v b j E v Z m F j d F 9 z Y W x l c 1 9 t b 2 5 0 a G x 5 L 1 R p c G 8 g Y 2 F t Y m l h Z G 8 u e 3 B y b 2 R 1 Y 3 R f Y 2 9 k Z S w x f S Z x d W 9 0 O y w m c X V v d D t T Z W N 0 a W 9 u M S 9 m Y W N 0 X 3 N h b G V z X 2 1 v b n R o b H k v V G l w b y B j Y W 1 i a W F k b y 5 7 Y 3 V z d G 9 t Z X J f Y 2 9 k Z S w y f S Z x d W 9 0 O y w m c X V v d D t T Z W N 0 a W 9 u M S 9 m Y W N 0 X 3 N h b G V z X 2 1 v b n R o b H k v V G l w b y B j Y W 1 i a W F k b y 5 7 c 2 9 s Z F 9 x d W F u d G l 0 e S w z f S Z x d W 9 0 O y w m c X V v d D t T Z W N 0 a W 9 u M S 9 m Y W N 0 X 3 N h b G V z X 2 1 v b n R o b H k v V G l w b y B j Y W 1 i a W F k b y 5 7 Z m l z Y 2 F s X 3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j d X N 0 b 2 1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1 c 3 R v b W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d y b 3 N z X 3 B y a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Z 3 J v c 3 N f c H J p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n c m 9 z c 1 9 w c m l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h b n V m Y W N 0 d X J p b m d f Y 2 9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h b n V m Y W N 0 d X J p b m d f Y 2 9 z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h b n V m Y W N 0 d X J p b m d f Y 2 9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w c m V f a W 5 2 b 2 l j Z V 9 k Z W R 1 Y 3 R p b 2 4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H J l X 2 l u d m 9 p Y 2 V f Z G V k d W N 0 a W 9 u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w c m V f a W 5 2 b 2 l j Z V 9 k Z W R 1 Y 3 R p b 2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B y Z V 9 p b n Z v a W N l X 2 R l Z H V j d G l v b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N f b W 9 u d G h s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t Y W 5 1 Z m F j d H V y a W 5 n X 2 N v c 3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h b n V m Y W N 0 d X J p b m d f Y 2 9 z d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Q 2 9 s d W 1 u V H l w Z X M i I F Z h b H V l P S J z Q m d J R i I g L z 4 8 R W 5 0 c n k g V H l w Z T 0 i R m l s b E x h c 3 R V c G R h d G V k I i B W Y W x 1 Z T 0 i Z D I w M j U t M D Q t M T B U M T c 6 M j Y 6 M j g u N D g 0 O T c w O F o i I C 8 + P E V u d H J 5 I F R 5 c G U 9 I k Z p b G x T d G F 0 d X M i I F Z h b H V l P S J z Q 2 9 t c G x l d G U i I C 8 + P E V u d H J 5 I F R 5 c G U 9 I k Z p b G x D b 2 x 1 b W 5 O Y W 1 l c y I g V m F s d W U 9 I n N b J n F 1 b 3 Q 7 b W 9 u d G g m c X V v d D s s J n F 1 b 3 Q 7 e W V h c i Z x d W 9 0 O y w m c X V v d D t n c m 9 z c 1 9 z Y W x l c 1 9 h b W 9 1 b n Q m c X V v d D t d I i A v P j x F b n R y e S B U e X B l P S J S Z W N v d m V y e V R h c m d l d F N o Z W V 0 I i B W Y W x 1 Z T 0 i c 0 h v a m E x I i A v P j x F b n R y e S B U e X B l P S J S Z W N v d m V y e V R h c m d l d E N v b H V t b i I g V m F s d W U 9 I m w y I i A v P j x F b n R y e S B U e X B l P S J S Z W N v d m V y e V R h c m d l d F J v d y I g V m F s d W U 9 I m w 5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0 Z j R j M j U 3 O S 1 i N T U 0 L T Q y M T M t O T k 4 Z S 0 3 Y j Y 2 Z D E y N G E 2 N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9 y a W d l b i 5 7 b W 9 u d G g s M H 0 m c X V v d D s s J n F 1 b 3 Q 7 U 2 V j d G l v b j E v Q 2 9 u c 3 V s d G E x L 0 9 y a W d l b i 5 7 e W V h c i w x f S Z x d W 9 0 O y w m c X V v d D t T Z W N 0 a W 9 u M S 9 D b 2 5 z d W x 0 Y T E v T 3 J p Z 2 V u L n t n c m 9 z c 1 9 z Y W x l c 1 9 h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u c 3 V s d G E x L 0 9 y a W d l b i 5 7 b W 9 u d G g s M H 0 m c X V v d D s s J n F 1 b 3 Q 7 U 2 V j d G l v b j E v Q 2 9 u c 3 V s d G E x L 0 9 y a W d l b i 5 7 e W V h c i w x f S Z x d W 9 0 O y w m c X V v d D t T Z W N 0 a W 9 u M S 9 D b 2 5 z d W x 0 Y T E v T 3 J p Z 2 V u L n t n c m 9 z c 1 9 z Y W x l c 1 9 h b W 9 1 b n Q s M n 0 m c X V v d D t d L C Z x d W 9 0 O 1 J l b G F 0 a W 9 u c 2 h p c E l u Z m 8 m c X V v d D s 6 W 1 1 9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j Y W x j d W x v c y F U Y W J s Y U R p b s O h b W l j Y T g i I C 8 + P E V u d H J 5 I F R 5 c G U 9 I k Z p b G x l Z E N v b X B s Z X R l U m V z d W x 0 V G 9 X b 3 J r c 2 h l Z X Q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T c 6 M j Y 6 M j g u N D k 0 O T Y 3 M l o i I C 8 + P E V u d H J 5 I F R 5 c G U 9 I k Z p b G x D b 2 x 1 b W 5 U e X B l c y I g V m F s d W U 9 I n N C Z 1 V G I i A v P j x F b n R y e S B U e X B l P S J G a W x s Q 2 9 s d W 1 u T m F t Z X M i I F Z h b H V l P S J z W y Z x d W 9 0 O 2 N o Y W 5 u Z W w m c X V v d D s s J n F 1 b 3 Q 7 Z 3 J v c 3 N f c 2 F s Z V 9 t b G 4 m c X V v d D s s J n F 1 b 3 Q 7 U G V y Y 2 V u d G F n Z S Z x d W 9 0 O 1 0 i I C 8 + P E V u d H J 5 I F R 5 c G U 9 I k Z p b G x T d G F 0 d X M i I F Z h b H V l P S J z Q 2 9 t c G x l d G U i I C 8 + P E V u d H J 5 I F R 5 c G U 9 I l F 1 Z X J 5 S U Q i I F Z h b H V l P S J z M j d l M D F h Z D I t M D Q 2 Z i 0 0 Y 2 J l L W I 0 N j A t M D F l O W Y 2 Z j Z j M j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P c m l n Z W 4 u e 2 N o Y W 5 u Z W w s M H 0 m c X V v d D s s J n F 1 b 3 Q 7 U 2 V j d G l v b j E v Q 2 9 u c 3 V s d G E y L 0 9 y a W d l b i 5 7 Z 3 J v c 3 N f c 2 F s Z V 9 t b G 4 s M X 0 m c X V v d D s s J n F 1 b 3 Q 7 U 2 V j d G l v b j E v Q 2 9 u c 3 V s d G E y L 0 9 y a W d l b i 5 7 U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z d W x 0 Y T I v T 3 J p Z 2 V u L n t j a G F u b m V s L D B 9 J n F 1 b 3 Q 7 L C Z x d W 9 0 O 1 N l Y 3 R p b 2 4 x L 0 N v b n N 1 b H R h M i 9 P c m l n Z W 4 u e 2 d y b 3 N z X 3 N h b G V f b W x u L D F 9 J n F 1 b 3 Q 7 L C Z x d W 9 0 O 1 N l Y 3 R p b 2 4 x L 0 N v b n N 1 b H R h M i 9 P c m l n Z W 4 u e 1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x 0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w I i A v P j x F b n R y e S B U e X B l P S J S Z W N v d m V y e V R h c m d l d F J v d y I g V m F s d W U 9 I m w 5 O S I g L z 4 8 R W 5 0 c n k g V H l w Z T 0 i R m l s b E V y c m 9 y Q 2 9 k Z S I g V m F s d W U 9 I n N V b m t u b 3 d u I i A v P j x F b n R y e S B U e X B l P S J G a W x s R X J y b 3 J N Z X N z Y W d l I i B W Y W x 1 Z T 0 i c 0 V y c m 9 y I G R l I G R l c 2 N h c m d h L i I g L z 4 8 R W 5 0 c n k g V H l w Z T 0 i R m l s b E x h c 3 R V c G R h d G V k I i B W Y W x 1 Z T 0 i Z D I w M j U t M D Q t M T B U M T U 6 M T E 6 M T I u N j U 4 O T U z O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Y 2 9 u c 3 V s d G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x 0 Y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N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E 3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E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M y I g L z 4 8 R W 5 0 c n k g V H l w Z T 0 i U m V j b 3 Z l c n l U Y X J n Z X R S b 3 c i I F Z h b H V l P S J s O T I i I C 8 + P E V u d H J 5 I F R 5 c G U 9 I l B p d m 9 0 T 2 J q Z W N 0 T m F t Z S I g V m F s d W U 9 I n N j Y W x j d W x v c y F U Y W J s Y U R p b s O h b W l j Y T E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E 1 O j E 1 O j M 1 L j Q x O D k z M D N a I i A v P j x F b n R y e S B U e X B l P S J G a W x s Q 2 9 s d W 1 u V H l w Z X M i I F Z h b H V l P S J z Q m d N U i I g L z 4 8 R W 5 0 c n k g V H l w Z T 0 i R m l s b E N v b H V t b k 5 h b W V z I i B W Y W x 1 Z T 0 i c 1 s m c X V v d D t t b 2 5 0 a C Z x d W 9 0 O y w m c X V v d D t 5 Z W F y J n F 1 b 3 Q 7 L C Z x d W 9 0 O 2 d y b 3 N z X 3 N h b G V z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1 b H R h N y A o M i k v V G l w b y B j Y W 1 i a W F k b y 5 7 Q 2 9 s d W 1 u M S w w f S Z x d W 9 0 O y w m c X V v d D t T Z W N 0 a W 9 u M S 9 j b 2 5 z d W x 0 Y T c g K D I p L 1 R p c G 8 g Y 2 F t Y m l h Z G 8 u e 0 N v b H V t b j I s M X 0 m c X V v d D s s J n F 1 b 3 Q 7 U 2 V j d G l v b j E v Y 2 9 u c 3 V s d G E 3 I C g y K S 9 U a X B v I G N h b W J p Y W R v M S 5 7 Z 3 J v c 3 N f c 2 F s Z X N f Y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1 b H R h N y A o M i k v V G l w b y B j Y W 1 i a W F k b y 5 7 Q 2 9 s d W 1 u M S w w f S Z x d W 9 0 O y w m c X V v d D t T Z W N 0 a W 9 u M S 9 j b 2 5 z d W x 0 Y T c g K D I p L 1 R p c G 8 g Y 2 F t Y m l h Z G 8 u e 0 N v b H V t b j I s M X 0 m c X V v d D s s J n F 1 b 3 Q 7 U 2 V j d G l v b j E v Y 2 9 u c 3 V s d G E 3 I C g y K S 9 U a X B v I G N h b W J p Y W R v M S 5 7 Z 3 J v c 3 N f c 2 F s Z X N f Y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W x 0 Y T c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E 3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N y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E 3 J T I w K D I p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9 W s w j B v 0 S K j m 0 g t U D R Q A A A A A A C A A A A A A A Q Z g A A A A E A A C A A A A C n M t c X i 6 S 1 L 8 n T Y y U L U 9 i k s u n P v o L k K s T v H C F V q T 9 n G w A A A A A O g A A A A A I A A C A A A A B F Y T k d r D I 9 s 0 O R I g g u q y F h h l V H + r d D / C t j g k 4 p w j h S t V A A A A B k T b P s n s 3 E D 9 H 6 f u q Z p S 8 d 9 w v T v 7 e N O + G c k W x D e s o F L Y 8 d 6 D v 5 T K l s y 2 r M 1 9 A O b p j 7 E + 3 q a A S W z 8 F u T u k d s V a t a 3 G h z z E v M X J 7 6 p c k 7 g u T + 0 A A A A A u 3 N e q O 6 X F R J g C Z Y x X v a Q R + S c M M d 1 2 + p i D z K y q D d T + r Q N V o u 6 Z 4 I G 1 v R f C r b M a i v r r 6 a u S f h m 7 H s y l s N X h V D l x < / D a t a M a s h u p > 
</file>

<file path=customXml/item32.xml>��< ? x m l   v e r s i o n = " 1 . 0 "   e n c o d i n g = " U T F - 1 6 " ? > < G e m i n i   x m l n s = " h t t p : / / g e m i n i / p i v o t c u s t o m i z a t i o n / 0 d 0 7 e 7 f b - c c 0 3 - 4 f 3 e - 9 4 0 a - 7 6 5 0 d 9 8 5 6 d 7 5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4 4 d a f a 2 - 0 3 c 4 - 4 f f 2 - 8 3 7 6 - b 6 a f 0 2 9 e 0 5 4 8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b 0 2 a d 8 3 a - 5 9 5 2 - 4 a 2 1 - 8 2 c f - 0 f e e 3 2 7 2 2 a f 3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7.xml>��< ? x m l   v e r s i o n = " 1 . 0 "   e n c o d i n g = " U T F - 1 6 " ? > < G e m i n i   x m l n s = " h t t p : / / g e m i n i / p i v o t c u s t o m i z a t i o n / 9 0 7 9 0 6 d 6 - e a e a - 4 8 0 f - 8 6 6 c - d c e 3 1 9 e 8 e 9 7 3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d 3 c d e 4 c 1 - 2 1 e 7 - 4 f 4 4 - 8 9 6 6 - d 0 3 6 c c d 3 d 0 0 2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i t e m > < M e a s u r e N a m e > g s < / M e a s u r e N a m e > < D i s p l a y N a m e >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8 8 6 1 f f 7 a - 8 8 d 4 - 4 2 9 3 - 9 c f 6 - d 2 d 6 d 8 e 9 b b a b " > < C u s t o m C o n t e n t > < ! [ C D A T A [ < ? x m l   v e r s i o n = " 1 . 0 "   e n c o d i n g = " u t f - 1 6 " ? > < S e t t i n g s > < C a l c u l a t e d F i e l d s > < i t e m > < M e a s u r e N a m e > u n i c o 2 0 2 0 < / M e a s u r e N a m e > < D i s p l a y N a m e > u n i c o 2 0 2 0 < / D i s p l a y N a m e > < V i s i b l e > F a l s e < / V i s i b l e > < / i t e m > < i t e m > < M e a s u r e N a m e > u n i c o 2 0 2 1 < / M e a s u r e N a m e > < D i s p l a y N a m e > u n i c o 2 0 2 1 < / D i s p l a y N a m e > < V i s i b l e > F a l s e < / V i s i b l e > < / i t e m > < i t e m > < M e a s u r e N a m e > p o r c e n t a j e < / M e a s u r e N a m e > < D i s p l a y N a m e > p o r c e n t a j e < / D i s p l a y N a m e > < V i s i b l e > F a l s e < / V i s i b l e > < / i t e m > < i t e m > < M e a s u r e N a m e > g r o s s _ s a l e s < / M e a s u r e N a m e > < D i s p l a y N a m e > g r o s s _ s a l e s 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_ m a n u f a c t u r i n g _ c o s t _ 8 4 7 5 1 f 2 6 - 0 8 3 d - 4 9 f e - b d 4 c - d c f d 5 3 c 3 0 7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 1 2 1 < / i n t > < / v a l u e > < / i t e m > < i t e m > < k e y > < s t r i n g > c o s t _ y e a r < / s t r i n g > < / k e y > < v a l u e > < i n t > 9 5 < / i n t > < / v a l u e > < / i t e m > < i t e m > < k e y > < s t r i n g > m a n u f a c t u r i n g _ c o s t < / s t r i n g > < / k e y > < v a l u e > < i n t > 1 5 8 < / i n t > < / v a l u e > < / i t e m > < i t e m > < k e y > < s t r i n g > c o s t _ y e a r   ( a � o ) < / s t r i n g > < / k e y > < v a l u e > < i n t > 1 3 1 < / i n t > < / v a l u e > < / i t e m > < i t e m > < k e y > < s t r i n g > c o s t _ y e a r   ( t r i m e s t r e ) < / s t r i n g > < / k e y > < v a l u e > < i n t > 1 6 6 < / i n t > < / v a l u e > < / i t e m > < i t e m > < k e y > < s t r i n g > c o s t _ y e a r   ( � n d i c e   d e   m e s e s ) < / s t r i n g > < / k e y > < v a l u e > < i n t > 2 0 7 < / i n t > < / v a l u e > < / i t e m > < i t e m > < k e y > < s t r i n g > c o s t _ y e a r   ( m e s ) < / s t r i n g > < / k e y > < v a l u e > < i n t > 1 3 4 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 c o s t _ y e a r < / s t r i n g > < / k e y > < v a l u e > < i n t > 1 < / i n t > < / v a l u e > < / i t e m > < i t e m > < k e y > < s t r i n g > m a n u f a c t u r i n g _ c o s t < / s t r i n g > < / k e y > < v a l u e > < i n t > 2 < / i n t > < / v a l u e > < / i t e m > < i t e m > < k e y > < s t r i n g > c o s t _ y e a r   ( a � o ) < / s t r i n g > < / k e y > < v a l u e > < i n t > 3 < / i n t > < / v a l u e > < / i t e m > < i t e m > < k e y > < s t r i n g > c o s t _ y e a r   ( t r i m e s t r e ) < / s t r i n g > < / k e y > < v a l u e > < i n t > 4 < / i n t > < / v a l u e > < / i t e m > < i t e m > < k e y > < s t r i n g > c o s t _ y e a r   ( � n d i c e   d e   m e s e s ) < / s t r i n g > < / k e y > < v a l u e > < i n t > 5 < / i n t > < / v a l u e > < / i t e m > < i t e m > < k e y > < s t r i n g > c o s t _ y e a r   ( m e s ) 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 f a c t _ p r e _ i n v o i c e _ d e d u c t i o n 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 f a c t _ p r e _ i n v o i c e _ d e d u c t i o n 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 C o l u m n s \ p r e _ i n v o i c e _ d i s c o u n t _ p c t 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 f a c t _ g r o s s _ p r i c e 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 f a c t _ g r o s s _ p r i c e 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 f a c t _ m a n u f a c t u r i n g _ c o s t 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 f a c t _ m a n u f a c t u r i n g _ c o s t 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 C o l u m n s \ c o s t _ y e a r 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 C o l u m n s \ c o s t _ y e a r 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 C o l u m n s \ c o s t _ y e a r 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 C o l u m n s \ c o s t _ y e a r 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_ s a l e s _ m o n t h l y _ f 3 5 0 f 2 f a - 8 e 0 0 - 4 4 6 0 - 9 2 0 6 - 0 2 1 c 3 d e 3 4 7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 p r o d u c t _ c o d e < / s t r i n g > < / k e y > < v a l u e > < i n t > 2 2 3 < / i n t > < / v a l u e > < / i t e m > < i t e m > < k e y > < s t r i n g > c u s t o m e r _ c o d e < / s t r i n g > < / k e y > < v a l u e > < i n t > 1 3 1 < / i n t > < / v a l u e > < / i t e m > < i t e m > < k e y > < s t r i n g > s o l d _ q u a n t i t y < / s t r i n g > < / k e y > < v a l u e > < i n t > 1 7 6 < / i n t > < / v a l u e > < / i t e m > < i t e m > < k e y > < s t r i n g > f i s c a l _ y e a r < / s t r i n g > < / k e y > < v a l u e > < i n t > 1 0 1 < / i n t > < / v a l u e > < / i t e m > < i t e m > < k e y > < s t r i n g > d a t e   ( a � o ) < / s t r i n g > < / k e y > < v a l u e > < i n t > 1 0 0 < / i n t > < / v a l u e > < / i t e m > < i t e m > < k e y > < s t r i n g > t r i m e s t r e s < / s t r i n g > < / k e y > < v a l u e > < i n t > 1 6 1 < / i n t > < / v a l u e > < / i t e m > < i t e m > < k e y > < s t r i n g > d a t e   ( � n d i c e   d e   m e s e s ) < / s t r i n g > < / k e y > < v a l u e > < i n t > 1 7 6 < / i n t > < / v a l u e > < / i t e m > < i t e m > < k e y > < s t r i n g > d a t e   ( m e s ) < / s t r i n g > < / k e y > < v a l u e > < i n t > 1 0 3 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 s o l d _ q u a n t i t y < / s t r i n g > < / k e y > < v a l u e > < i n t > 3 < / i n t > < / v a l u e > < / i t e m > < i t e m > < k e y > < s t r i n g > f i s c a l _ y e a r < / s t r i n g > < / k e y > < v a l u e > < i n t > 4 < / i n t > < / v a l u e > < / i t e m > < i t e m > < k e y > < s t r i n g > d a t e   ( a � o ) < / s t r i n g > < / k e y > < v a l u e > < i n t > 5 < / i n t > < / v a l u e > < / i t e m > < i t e m > < k e y > < s t r i n g > d a t e   ( � n d i c e   d e   m e s e s ) < / s t r i n g > < / k e y > < v a l u e > < i n t > 7 < / i n t > < / v a l u e > < / i t e m > < i t e m > < k e y > < s t r i n g > d a t e   ( m e s ) < / s t r i n g > < / k e y > < v a l u e > < i n t > 8 < / i n t > < / v a l u e > < / i t e m > < i t e m > < k e y > < s t r i n g > t r i m e s t r e s < / s t r i n g > < / k e y > < v a l u e > < i n t > 6 < / i n t > < / v a l u e > < / i t e m > < / C o l u m n D i s p l a y I n d e x > < C o l u m n F r o z e n   / > < C o l u m n C h e c k e d   / > < C o l u m n F i l t e r > < i t e m > < k e y > < s t r i n g > p r o d u c t _ c o d e < / s t r i n g > < / k e y > < v a l u e > < F i l t e r E x p r e s s i o n   x s i : n i l = " t r u e "   / > < / v a l u e > < / i t e m > < i t e m > < k e y > < s t r i n g > d a t e   ( a � o ) < / s t r i n g > < / k e y > < v a l u e > < F i l t e r E x p r e s s i o n   x s i : n i l = " t r u e "   / > < / v a l u e > < / i t e m > < i t e m > < k e y > < s t r i n g > d a t e   ( m e s ) < / s t r i n g > < / k e y > < v a l u e > < F i l t e r E x p r e s s i o n   x s i : n i l = " t r u e "   / > < / v a l u e > < / i t e m > < / C o l u m n F i l t e r > < S e l e c t i o n F i l t e r > < i t e m > < k e y > < s t r i n g > p r o d u c t _ c o d e < / s t r i n g > < / k e y > < v a l u e > < S e l e c t i o n F i l t e r   x s i : n i l = " t r u e "   / > < / v a l u e > < / i t e m > < i t e m > < k e y > < s t r i n g > d a t e   ( a � o ) < / s t r i n g > < / k e y > < v a l u e > < S e l e c t i o n F i l t e r   x s i : n i l = " t r u e "   / > < / v a l u e > < / i t e m > < i t e m > < k e y > < s t r i n g > d a t e   ( m e s ) < / s t r i n g > < / k e y > < v a l u e > < S e l e c t i o n F i l t e r   x s i : n i l = " t r u e "   / > < / v a l u e > < / i t e m > < / S e l e c t i o n F i l t e r > < F i l t e r P a r a m e t e r s > < i t e m > < k e y > < s t r i n g > p r o d u c t _ c o d e < / s t r i n g > < / k e y > < v a l u e > < C o m m a n d P a r a m e t e r s   / > < / v a l u e > < / i t e m > < i t e m > < k e y > < s t r i n g > d a t e   ( a � o ) < / s t r i n g > < / k e y > < v a l u e > < C o m m a n d P a r a m e t e r s   / > < / v a l u e > < / i t e m > < i t e m > < k e y > < s t r i n g > d a t e   ( m e s ) 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p r o d u c t _ e 1 d c 6 d 5 6 - 4 5 2 9 - 4 a 6 9 - 8 0 6 3 - a b c 4 d 3 9 2 b d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 1 2 1 < / i n t > < / v a l u e > < / i t e m > < i t e m > < k e y > < s t r i n g > d i v i s i o n < / s t r i n g > < / k e y > < v a l u e > < i n t > 8 5 < / i n t > < / v a l u e > < / i t e m > < i t e m > < k e y > < s t r i n g > s e g m e n t < / s t r i n g > < / k e y > < v a l u e > < i n t > 9 0 < / i n t > < / v a l u e > < / i t e m > < i t e m > < k e y > < s t r i n g > c a t e g o r y < / s t r i n g > < / k e y > < v a l u e > < i n t > 8 9 < / i n t > < / v a l u e > < / i t e m > < i t e m > < k e y > < s t r i n g > p r o d u c t < / s t r i n g > < / k e y > < v a l u e > < i n t > 8 4 < / i n t > < / v a l u e > < / i t e m > < i t e m > < k e y > < s t r i n g > v a r i a n t < / s t r i n g > < / k e y > < v a l u e > < i n t > 7 9 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> < i t e m > < k e y > < s t r i n g > s e g m e n t < / s t r i n g > < / k e y > < v a l u e > < F i l t e r E x p r e s s i o n   x s i : n i l = " t r u e "   / > < / v a l u e > < / i t e m > < / C o l u m n F i l t e r > < S e l e c t i o n F i l t e r > < i t e m > < k e y > < s t r i n g > s e g m e n t < / s t r i n g > < / k e y > < v a l u e > < S e l e c t i o n F i l t e r > < S e l e c t i o n T y p e > S e l e c t < / S e l e c t i o n T y p e > < I t e m s > < a n y T y p e   x s i : t y p e = " x s d : s t r i n g " > D e s k t o p < / a n y T y p e > < / I t e m s > < / S e l e c t i o n F i l t e r > < / v a l u e > < / i t e m > < / S e l e c t i o n F i l t e r > < F i l t e r P a r a m e t e r s > < i t e m > < k e y > < s t r i n g > s e g m e n t 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c u s t o m e r _ 4 a 0 d 6 3 a a - 4 0 b e - 4 a 9 9 - b 9 d c - 4 1 9 a 2 d 5 b c 9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 1 3 1 < / i n t > < / v a l u e > < / i t e m > < i t e m > < k e y > < s t r i n g > c u s t o m e r < / s t r i n g > < / k e y > < v a l u e > < i n t > 9 4 < / i n t > < / v a l u e > < / i t e m > < i t e m > < k e y > < s t r i n g > p l a t f o r m < / s t r i n g > < / k e y > < v a l u e > < i n t > 8 9 < / i n t > < / v a l u e > < / i t e m > < i t e m > < k e y > < s t r i n g > c h a n n e l < / s t r i n g > < / k e y > < v a l u e > < i n t > 8 5 < / i n t > < / v a l u e > < / i t e m > < i t e m > < k e y > < s t r i n g > m a r k e t < / s t r i n g > < / k e y > < v a l u e > < i n t > 8 0 < / i n t > < / v a l u e > < / i t e m > < i t e m > < k e y > < s t r i n g > s u b _ z o n e < / s t r i n g > < / k e y > < v a l u e > < i n t > 9 5 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 p l a t f o r m < / s t r i n g > < / k e y > < v a l u e > < i n t > 2 < / i n t > < / v a l u e > < / i t e m > < i t e m > < k e y > < s t r i n g > c h a n n e l < / s t r i n g > < / k e y > < v a l u e > < i n t > 3 < / i n t > < / v a l u e > < / i t e m > < i t e m > < k e y > < s t r i n g > m a r k e t < / s t r i n g > < / k e y > < v a l u e > < i n t > 4 < / i n t > < / v a l u e > < / i t e m > < i t e m > < k e y > < s t r i n g > s u b _ z o n e 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_ m a n u f a c t u r i n g _ c o s t _ 8 4 7 5 1 f 2 6 - 0 8 3 d - 4 9 f e - b d 4 c - d c f d 5 3 c 3 0 7 5 1 ] ] > < / C u s t o m C o n t e n t > < / G e m i n i > 
</file>

<file path=customXml/itemProps1.xml><?xml version="1.0" encoding="utf-8"?>
<ds:datastoreItem xmlns:ds="http://schemas.openxmlformats.org/officeDocument/2006/customXml" ds:itemID="{F38BADFA-6B3B-42C3-BF8D-527F95FDD3E9}">
  <ds:schemaRefs/>
</ds:datastoreItem>
</file>

<file path=customXml/itemProps10.xml><?xml version="1.0" encoding="utf-8"?>
<ds:datastoreItem xmlns:ds="http://schemas.openxmlformats.org/officeDocument/2006/customXml" ds:itemID="{9DF490B8-6A6B-4809-93B1-0D024835AC3E}">
  <ds:schemaRefs/>
</ds:datastoreItem>
</file>

<file path=customXml/itemProps11.xml><?xml version="1.0" encoding="utf-8"?>
<ds:datastoreItem xmlns:ds="http://schemas.openxmlformats.org/officeDocument/2006/customXml" ds:itemID="{F29B4724-E939-44AC-836E-F591BDF9CCAE}">
  <ds:schemaRefs/>
</ds:datastoreItem>
</file>

<file path=customXml/itemProps12.xml><?xml version="1.0" encoding="utf-8"?>
<ds:datastoreItem xmlns:ds="http://schemas.openxmlformats.org/officeDocument/2006/customXml" ds:itemID="{3D804443-66BB-4AE8-851A-91CE84ED1866}">
  <ds:schemaRefs/>
</ds:datastoreItem>
</file>

<file path=customXml/itemProps13.xml><?xml version="1.0" encoding="utf-8"?>
<ds:datastoreItem xmlns:ds="http://schemas.openxmlformats.org/officeDocument/2006/customXml" ds:itemID="{1EE063C0-C394-49FE-B121-7EED5DEFE968}">
  <ds:schemaRefs/>
</ds:datastoreItem>
</file>

<file path=customXml/itemProps14.xml><?xml version="1.0" encoding="utf-8"?>
<ds:datastoreItem xmlns:ds="http://schemas.openxmlformats.org/officeDocument/2006/customXml" ds:itemID="{4FFE2D96-9FDD-44B0-A80F-F2C24C8F5181}">
  <ds:schemaRefs/>
</ds:datastoreItem>
</file>

<file path=customXml/itemProps15.xml><?xml version="1.0" encoding="utf-8"?>
<ds:datastoreItem xmlns:ds="http://schemas.openxmlformats.org/officeDocument/2006/customXml" ds:itemID="{34A6BE7C-3B6E-438D-B0FF-2C5D236FE4CD}">
  <ds:schemaRefs/>
</ds:datastoreItem>
</file>

<file path=customXml/itemProps16.xml><?xml version="1.0" encoding="utf-8"?>
<ds:datastoreItem xmlns:ds="http://schemas.openxmlformats.org/officeDocument/2006/customXml" ds:itemID="{F69F5D91-23D4-4EC1-9F16-1C2869A06DFB}">
  <ds:schemaRefs/>
</ds:datastoreItem>
</file>

<file path=customXml/itemProps17.xml><?xml version="1.0" encoding="utf-8"?>
<ds:datastoreItem xmlns:ds="http://schemas.openxmlformats.org/officeDocument/2006/customXml" ds:itemID="{EA76989B-8856-441C-8D39-03EAEDF73AC8}">
  <ds:schemaRefs/>
</ds:datastoreItem>
</file>

<file path=customXml/itemProps18.xml><?xml version="1.0" encoding="utf-8"?>
<ds:datastoreItem xmlns:ds="http://schemas.openxmlformats.org/officeDocument/2006/customXml" ds:itemID="{E0BC4D04-39D6-4370-9256-87EEA7AA10CA}">
  <ds:schemaRefs/>
</ds:datastoreItem>
</file>

<file path=customXml/itemProps19.xml><?xml version="1.0" encoding="utf-8"?>
<ds:datastoreItem xmlns:ds="http://schemas.openxmlformats.org/officeDocument/2006/customXml" ds:itemID="{6717E62D-CB8B-464D-900D-2F9EA65BEB4C}">
  <ds:schemaRefs/>
</ds:datastoreItem>
</file>

<file path=customXml/itemProps2.xml><?xml version="1.0" encoding="utf-8"?>
<ds:datastoreItem xmlns:ds="http://schemas.openxmlformats.org/officeDocument/2006/customXml" ds:itemID="{8B9E5D1C-46C6-4122-A38C-75339E8EAD35}">
  <ds:schemaRefs/>
</ds:datastoreItem>
</file>

<file path=customXml/itemProps20.xml><?xml version="1.0" encoding="utf-8"?>
<ds:datastoreItem xmlns:ds="http://schemas.openxmlformats.org/officeDocument/2006/customXml" ds:itemID="{2C97EEB8-08D6-4B38-8079-62602E044A3A}">
  <ds:schemaRefs/>
</ds:datastoreItem>
</file>

<file path=customXml/itemProps21.xml><?xml version="1.0" encoding="utf-8"?>
<ds:datastoreItem xmlns:ds="http://schemas.openxmlformats.org/officeDocument/2006/customXml" ds:itemID="{3344E792-6F2B-4DAF-BCFE-CE5895D5B37F}">
  <ds:schemaRefs/>
</ds:datastoreItem>
</file>

<file path=customXml/itemProps22.xml><?xml version="1.0" encoding="utf-8"?>
<ds:datastoreItem xmlns:ds="http://schemas.openxmlformats.org/officeDocument/2006/customXml" ds:itemID="{CA02BFB2-7635-4DF1-AD50-6C3C3C685FF3}">
  <ds:schemaRefs/>
</ds:datastoreItem>
</file>

<file path=customXml/itemProps23.xml><?xml version="1.0" encoding="utf-8"?>
<ds:datastoreItem xmlns:ds="http://schemas.openxmlformats.org/officeDocument/2006/customXml" ds:itemID="{301FDC36-3AE6-4834-BC2C-2AC56B722591}">
  <ds:schemaRefs/>
</ds:datastoreItem>
</file>

<file path=customXml/itemProps24.xml><?xml version="1.0" encoding="utf-8"?>
<ds:datastoreItem xmlns:ds="http://schemas.openxmlformats.org/officeDocument/2006/customXml" ds:itemID="{B385EA1D-8083-4BE1-9386-C05A371AEE5C}">
  <ds:schemaRefs/>
</ds:datastoreItem>
</file>

<file path=customXml/itemProps25.xml><?xml version="1.0" encoding="utf-8"?>
<ds:datastoreItem xmlns:ds="http://schemas.openxmlformats.org/officeDocument/2006/customXml" ds:itemID="{1B7580DE-7A48-4C81-8415-7404D42EFBA6}">
  <ds:schemaRefs/>
</ds:datastoreItem>
</file>

<file path=customXml/itemProps26.xml><?xml version="1.0" encoding="utf-8"?>
<ds:datastoreItem xmlns:ds="http://schemas.openxmlformats.org/officeDocument/2006/customXml" ds:itemID="{16541A63-A173-4983-8DEA-DDCF49D7FAE1}">
  <ds:schemaRefs/>
</ds:datastoreItem>
</file>

<file path=customXml/itemProps27.xml><?xml version="1.0" encoding="utf-8"?>
<ds:datastoreItem xmlns:ds="http://schemas.openxmlformats.org/officeDocument/2006/customXml" ds:itemID="{DEE3C4A9-5C47-44EA-B15C-C76B419951DD}">
  <ds:schemaRefs/>
</ds:datastoreItem>
</file>

<file path=customXml/itemProps28.xml><?xml version="1.0" encoding="utf-8"?>
<ds:datastoreItem xmlns:ds="http://schemas.openxmlformats.org/officeDocument/2006/customXml" ds:itemID="{0673A8FA-4DDF-40B3-BA8F-DB83F8CFE812}">
  <ds:schemaRefs/>
</ds:datastoreItem>
</file>

<file path=customXml/itemProps29.xml><?xml version="1.0" encoding="utf-8"?>
<ds:datastoreItem xmlns:ds="http://schemas.openxmlformats.org/officeDocument/2006/customXml" ds:itemID="{752BD5B6-DE2B-4395-97ED-7B4732148E86}">
  <ds:schemaRefs/>
</ds:datastoreItem>
</file>

<file path=customXml/itemProps3.xml><?xml version="1.0" encoding="utf-8"?>
<ds:datastoreItem xmlns:ds="http://schemas.openxmlformats.org/officeDocument/2006/customXml" ds:itemID="{5EAE9A03-1B54-4D52-BD23-C611F7D76ADC}">
  <ds:schemaRefs/>
</ds:datastoreItem>
</file>

<file path=customXml/itemProps30.xml><?xml version="1.0" encoding="utf-8"?>
<ds:datastoreItem xmlns:ds="http://schemas.openxmlformats.org/officeDocument/2006/customXml" ds:itemID="{7A413433-09F4-48CE-8B3A-898940D12EB3}">
  <ds:schemaRefs/>
</ds:datastoreItem>
</file>

<file path=customXml/itemProps31.xml><?xml version="1.0" encoding="utf-8"?>
<ds:datastoreItem xmlns:ds="http://schemas.openxmlformats.org/officeDocument/2006/customXml" ds:itemID="{015F654E-FCBA-40AE-98A1-9ACF3D48B657}">
  <ds:schemaRefs>
    <ds:schemaRef ds:uri="http://schemas.microsoft.com/DataMashup"/>
  </ds:schemaRefs>
</ds:datastoreItem>
</file>

<file path=customXml/itemProps32.xml><?xml version="1.0" encoding="utf-8"?>
<ds:datastoreItem xmlns:ds="http://schemas.openxmlformats.org/officeDocument/2006/customXml" ds:itemID="{76B82168-09AF-4165-8562-7116B7BB2573}">
  <ds:schemaRefs/>
</ds:datastoreItem>
</file>

<file path=customXml/itemProps33.xml><?xml version="1.0" encoding="utf-8"?>
<ds:datastoreItem xmlns:ds="http://schemas.openxmlformats.org/officeDocument/2006/customXml" ds:itemID="{D07B74F7-3795-459E-B3E6-F718264FD04B}">
  <ds:schemaRefs/>
</ds:datastoreItem>
</file>

<file path=customXml/itemProps34.xml><?xml version="1.0" encoding="utf-8"?>
<ds:datastoreItem xmlns:ds="http://schemas.openxmlformats.org/officeDocument/2006/customXml" ds:itemID="{030C076B-0935-410F-BF1B-608BFF1ED193}">
  <ds:schemaRefs/>
</ds:datastoreItem>
</file>

<file path=customXml/itemProps35.xml><?xml version="1.0" encoding="utf-8"?>
<ds:datastoreItem xmlns:ds="http://schemas.openxmlformats.org/officeDocument/2006/customXml" ds:itemID="{B1086A3B-5B70-4CEF-9E32-11ECB260FB14}">
  <ds:schemaRefs/>
</ds:datastoreItem>
</file>

<file path=customXml/itemProps36.xml><?xml version="1.0" encoding="utf-8"?>
<ds:datastoreItem xmlns:ds="http://schemas.openxmlformats.org/officeDocument/2006/customXml" ds:itemID="{953673DC-4459-4384-89A9-ED8728D87BDE}">
  <ds:schemaRefs/>
</ds:datastoreItem>
</file>

<file path=customXml/itemProps37.xml><?xml version="1.0" encoding="utf-8"?>
<ds:datastoreItem xmlns:ds="http://schemas.openxmlformats.org/officeDocument/2006/customXml" ds:itemID="{B16903E5-3C66-4D32-94DD-EE218D5E1FB3}">
  <ds:schemaRefs/>
</ds:datastoreItem>
</file>

<file path=customXml/itemProps38.xml><?xml version="1.0" encoding="utf-8"?>
<ds:datastoreItem xmlns:ds="http://schemas.openxmlformats.org/officeDocument/2006/customXml" ds:itemID="{151CDF22-A1DE-44F5-927E-6D5D15BEDF87}">
  <ds:schemaRefs/>
</ds:datastoreItem>
</file>

<file path=customXml/itemProps39.xml><?xml version="1.0" encoding="utf-8"?>
<ds:datastoreItem xmlns:ds="http://schemas.openxmlformats.org/officeDocument/2006/customXml" ds:itemID="{D0F335A9-6E5D-47DA-B150-3B4E2E1D9529}">
  <ds:schemaRefs/>
</ds:datastoreItem>
</file>

<file path=customXml/itemProps4.xml><?xml version="1.0" encoding="utf-8"?>
<ds:datastoreItem xmlns:ds="http://schemas.openxmlformats.org/officeDocument/2006/customXml" ds:itemID="{70085E36-9989-452D-8CD2-31017B2D3791}">
  <ds:schemaRefs/>
</ds:datastoreItem>
</file>

<file path=customXml/itemProps40.xml><?xml version="1.0" encoding="utf-8"?>
<ds:datastoreItem xmlns:ds="http://schemas.openxmlformats.org/officeDocument/2006/customXml" ds:itemID="{56E492C6-EFBD-4E28-B39A-2B72AA0ACBD2}">
  <ds:schemaRefs/>
</ds:datastoreItem>
</file>

<file path=customXml/itemProps41.xml><?xml version="1.0" encoding="utf-8"?>
<ds:datastoreItem xmlns:ds="http://schemas.openxmlformats.org/officeDocument/2006/customXml" ds:itemID="{16FCA95E-C2FA-484E-A1C1-A46CB12C1064}">
  <ds:schemaRefs/>
</ds:datastoreItem>
</file>

<file path=customXml/itemProps5.xml><?xml version="1.0" encoding="utf-8"?>
<ds:datastoreItem xmlns:ds="http://schemas.openxmlformats.org/officeDocument/2006/customXml" ds:itemID="{C4AC7AB6-DE98-4BE8-AE12-D615549A0FDB}">
  <ds:schemaRefs/>
</ds:datastoreItem>
</file>

<file path=customXml/itemProps6.xml><?xml version="1.0" encoding="utf-8"?>
<ds:datastoreItem xmlns:ds="http://schemas.openxmlformats.org/officeDocument/2006/customXml" ds:itemID="{0729ACBC-1E19-4EEE-B0AE-97E05BBB4D68}">
  <ds:schemaRefs/>
</ds:datastoreItem>
</file>

<file path=customXml/itemProps7.xml><?xml version="1.0" encoding="utf-8"?>
<ds:datastoreItem xmlns:ds="http://schemas.openxmlformats.org/officeDocument/2006/customXml" ds:itemID="{DDD62837-AB33-4F38-9490-D31362BD2C35}">
  <ds:schemaRefs/>
</ds:datastoreItem>
</file>

<file path=customXml/itemProps8.xml><?xml version="1.0" encoding="utf-8"?>
<ds:datastoreItem xmlns:ds="http://schemas.openxmlformats.org/officeDocument/2006/customXml" ds:itemID="{F7B86EAF-DA67-4536-84B0-E77763538927}">
  <ds:schemaRefs/>
</ds:datastoreItem>
</file>

<file path=customXml/itemProps9.xml><?xml version="1.0" encoding="utf-8"?>
<ds:datastoreItem xmlns:ds="http://schemas.openxmlformats.org/officeDocument/2006/customXml" ds:itemID="{6453160F-CFC8-4F3C-AF77-BA1117C947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geograficamente</vt:lpstr>
      <vt:lpstr>insights 1</vt:lpstr>
      <vt:lpstr>insights 2</vt:lpstr>
      <vt:lpstr>insights 3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2025-04-07T21:24:33Z</dcterms:created>
  <dcterms:modified xsi:type="dcterms:W3CDTF">2025-04-11T00:15:25Z</dcterms:modified>
</cp:coreProperties>
</file>