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C986F634-B0DA-4172-B762-9A443026E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Data.Page'!$N$2:$N$157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Data.Page'!$N$2:$N$157</definedName>
    <definedName name="solver_lhs2" localSheetId="0" hidden="1">'Transformed by Data.Page'!$Q$11:$Q$14</definedName>
    <definedName name="solver_lhs3" localSheetId="0" hidden="1">'Transformed by Data.Page'!$Q$4</definedName>
    <definedName name="solver_lhs4" localSheetId="0" hidden="1">'Transformed by Data.Page'!$Q$6:$Q$9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Data.Page'!$R$4</definedName>
    <definedName name="solver_rhs4" localSheetId="0" hidden="1">'Transformed by Data.Page'!$R$6:$R$9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2" l="1" a="1"/>
  <c r="R14" i="2" s="1"/>
  <c r="Q14" i="2" s="1" a="1"/>
  <c r="Q14" i="2" s="1"/>
  <c r="R13" i="2" a="1"/>
  <c r="R13" i="2" s="1"/>
  <c r="Q13" i="2" s="1" a="1"/>
  <c r="Q13" i="2" s="1"/>
  <c r="R12" i="2" a="1"/>
  <c r="R12" i="2" s="1"/>
  <c r="Q12" i="2" s="1" a="1"/>
  <c r="Q12" i="2" s="1"/>
  <c r="R11" i="2" a="1"/>
  <c r="R11" i="2" s="1"/>
  <c r="Q11" i="2" s="1" a="1"/>
  <c r="Q11" i="2" s="1"/>
  <c r="Q9" i="2" l="1"/>
  <c r="Q8" i="2"/>
  <c r="Q7" i="2"/>
  <c r="Q6" i="2"/>
  <c r="Q4" i="2"/>
  <c r="Q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<sst xmlns="http://schemas.openxmlformats.org/spreadsheetml/2006/main" count="805" uniqueCount="346">
  <si>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</si>
  <si>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</si>
  <si>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</si>
  <si>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</si>
  <si>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</si>
  <si>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</si>
  <si>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</si>
  <si>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</si>
  <si>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</si>
  <si>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</si>
  <si>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</si>
  <si>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</si>
  <si>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</si>
  <si>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</si>
  <si>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</si>
  <si>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</si>
  <si>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</si>
  <si>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</si>
  <si>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</si>
  <si>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Nicolas</t>
  </si>
  <si>
    <t>Pépé</t>
  </si>
  <si>
    <t>Emile</t>
  </si>
  <si>
    <t>Smith Rowe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</si>
  <si>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</si>
  <si>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</si>
  <si>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</si>
  <si>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</si>
  <si>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</si>
  <si>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</si>
  <si>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</si>
  <si>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</si>
  <si>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</si>
  <si>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</si>
  <si>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</si>
  <si>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Traoré</t>
  </si>
  <si>
    <t>John</t>
  </si>
  <si>
    <t>McGinn</t>
  </si>
  <si>
    <t>Tyrone</t>
  </si>
  <si>
    <t>Mings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</si>
  <si>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</si>
  <si>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</si>
  <si>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</si>
  <si>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</si>
  <si>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</si>
  <si>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</si>
  <si>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</si>
  <si>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</si>
  <si>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</si>
  <si>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</si>
  <si>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</si>
  <si>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</si>
  <si>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</si>
  <si>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</si>
  <si>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</si>
  <si>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</si>
  <si>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</si>
  <si>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</si>
  <si>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</si>
  <si>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</si>
  <si>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</si>
  <si>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</si>
  <si>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</si>
  <si>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</si>
  <si>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</si>
  <si>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</si>
  <si>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</si>
  <si>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Ethan</t>
  </si>
  <si>
    <t>Pinnock</t>
  </si>
  <si>
    <t>Jan</t>
  </si>
  <si>
    <t>Bryan</t>
  </si>
  <si>
    <t>Mbeumo</t>
  </si>
  <si>
    <t>Kristoffer</t>
  </si>
  <si>
    <t>Ajer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</si>
  <si>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</si>
  <si>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</si>
  <si>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</si>
  <si>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</si>
  <si>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</si>
  <si>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</si>
  <si>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</si>
  <si>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</si>
  <si>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</si>
  <si>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</si>
  <si>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</si>
  <si>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</si>
  <si>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</si>
  <si>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</si>
  <si>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</si>
  <si>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</si>
  <si>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</si>
  <si>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James</t>
  </si>
  <si>
    <t>Tarkowski</t>
  </si>
  <si>
    <t>BUR</t>
  </si>
  <si>
    <t>Phil</t>
  </si>
  <si>
    <t>Jack</t>
  </si>
  <si>
    <t>Kevin</t>
  </si>
  <si>
    <t>Ashley</t>
  </si>
  <si>
    <t>Westwood</t>
  </si>
  <si>
    <t>Chris</t>
  </si>
  <si>
    <t>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</si>
  <si>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</si>
  <si>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</si>
  <si>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</si>
  <si>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</si>
  <si>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</si>
  <si>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</si>
  <si>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</si>
  <si>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</si>
  <si>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</si>
  <si>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</si>
  <si>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</si>
  <si>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</si>
  <si>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</si>
  <si>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</si>
  <si>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</si>
  <si>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</si>
  <si>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</si>
  <si>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</si>
  <si>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</si>
  <si>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Benjamin</t>
  </si>
  <si>
    <t>Chilwell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</si>
  <si>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</si>
  <si>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</si>
  <si>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</si>
  <si>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</si>
  <si>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</si>
  <si>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</si>
  <si>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</si>
  <si>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</si>
  <si>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</si>
  <si>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</si>
  <si>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</si>
  <si>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</si>
  <si>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</si>
  <si>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</si>
  <si>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</si>
  <si>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</si>
  <si>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</si>
  <si>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</si>
  <si>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</si>
  <si>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</si>
  <si>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</si>
  <si>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</si>
  <si>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</si>
  <si>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</si>
  <si>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</si>
  <si>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</si>
  <si>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</si>
  <si>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</si>
  <si>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</si>
  <si>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</si>
  <si>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</si>
  <si>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</si>
  <si>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</si>
  <si>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</si>
  <si>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Alex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</si>
  <si>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</si>
  <si>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</si>
  <si>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</si>
  <si>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</si>
  <si>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</si>
  <si>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</si>
  <si>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</si>
  <si>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</si>
  <si>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</si>
  <si>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</si>
  <si>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</si>
  <si>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</si>
  <si>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</si>
  <si>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</si>
  <si>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</si>
  <si>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Maddison</t>
  </si>
  <si>
    <t>Kelechi</t>
  </si>
  <si>
    <t>Iheanacho</t>
  </si>
  <si>
    <t>Çaglar</t>
  </si>
  <si>
    <t>Söyüncü</t>
  </si>
  <si>
    <t>Luke</t>
  </si>
  <si>
    <t>Liam</t>
  </si>
  <si>
    <t>Cooper</t>
  </si>
  <si>
    <t>LEE</t>
  </si>
  <si>
    <t>Mateusz</t>
  </si>
  <si>
    <t>Klich</t>
  </si>
  <si>
    <t>Rodrigo</t>
  </si>
  <si>
    <t>Moreno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</si>
  <si>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</si>
  <si>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</si>
  <si>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</si>
  <si>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</si>
  <si>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</si>
  <si>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</si>
  <si>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</si>
  <si>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</si>
  <si>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</si>
  <si>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</si>
  <si>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Cresswell</t>
  </si>
  <si>
    <t>LIV</t>
  </si>
  <si>
    <t>Henderson</t>
  </si>
  <si>
    <t>Matip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</si>
  <si>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</si>
  <si>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</si>
  <si>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</si>
  <si>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</si>
  <si>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</si>
  <si>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</si>
  <si>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</si>
  <si>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</si>
  <si>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Fabio Henrique</t>
  </si>
  <si>
    <t>Tavares</t>
  </si>
  <si>
    <t>Fabinho</t>
  </si>
  <si>
    <t>Mohamed</t>
  </si>
  <si>
    <t>Salah</t>
  </si>
  <si>
    <t>Andrew</t>
  </si>
  <si>
    <t>Robertson</t>
  </si>
  <si>
    <t>Trent</t>
  </si>
  <si>
    <t>Alexander-Arnold</t>
  </si>
  <si>
    <t>Naby</t>
  </si>
  <si>
    <t>Keita</t>
  </si>
  <si>
    <t>Diogo</t>
  </si>
  <si>
    <t>Jota</t>
  </si>
  <si>
    <t>Konstantinos</t>
  </si>
  <si>
    <t>Tsimikas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</si>
  <si>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</si>
  <si>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</si>
  <si>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</si>
  <si>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</si>
  <si>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</si>
  <si>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</si>
  <si>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</si>
  <si>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</si>
  <si>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</si>
  <si>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</si>
  <si>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</si>
  <si>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</si>
  <si>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</si>
  <si>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</si>
  <si>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</si>
  <si>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Nathan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</si>
  <si>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</si>
  <si>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</si>
  <si>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</si>
  <si>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</si>
  <si>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</si>
  <si>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</si>
  <si>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</si>
  <si>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</si>
  <si>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</si>
  <si>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</si>
  <si>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</si>
  <si>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</si>
  <si>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Hernandez</t>
  </si>
  <si>
    <t>Fernando</t>
  </si>
  <si>
    <t>MUN</t>
  </si>
  <si>
    <t>de Gea</t>
  </si>
  <si>
    <t>Paul</t>
  </si>
  <si>
    <t>Pogba</t>
  </si>
  <si>
    <t>Maguire</t>
  </si>
  <si>
    <t>Shaw</t>
  </si>
  <si>
    <t>Eric</t>
  </si>
  <si>
    <t>Wan-Bissaka</t>
  </si>
  <si>
    <t>NEW</t>
  </si>
  <si>
    <t>Wilson</t>
  </si>
  <si>
    <t>Javier</t>
  </si>
  <si>
    <t>Manquillo</t>
  </si>
  <si>
    <t>Murphy</t>
  </si>
  <si>
    <t>Saint-Maximin</t>
  </si>
  <si>
    <t>Sean</t>
  </si>
  <si>
    <t>Longstaff</t>
  </si>
  <si>
    <t>S.Longstaff</t>
  </si>
  <si>
    <t>NOR</t>
  </si>
  <si>
    <t>Tim</t>
  </si>
  <si>
    <t>Krul</t>
  </si>
  <si>
    <t>Teemu</t>
  </si>
  <si>
    <t>Pukki</t>
  </si>
  <si>
    <t>Max</t>
  </si>
  <si>
    <t>Joshua</t>
  </si>
  <si>
    <t>SOU</t>
  </si>
  <si>
    <t>McCarthy</t>
  </si>
  <si>
    <t>Redmond</t>
  </si>
  <si>
    <t>Bednarek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</si>
  <si>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</si>
  <si>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</si>
  <si>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</si>
  <si>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</si>
  <si>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</si>
  <si>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</si>
  <si>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</si>
  <si>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</si>
  <si>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</si>
  <si>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Bamidele</t>
  </si>
  <si>
    <t>Alli</t>
  </si>
  <si>
    <t>Dele</t>
  </si>
  <si>
    <t>Pierre-Emile</t>
  </si>
  <si>
    <t>Højbjerg</t>
  </si>
  <si>
    <t>Davinson</t>
  </si>
  <si>
    <t>Sergio</t>
  </si>
  <si>
    <t>Reguilón</t>
  </si>
  <si>
    <t>WAT</t>
  </si>
  <si>
    <t>Ismaila</t>
  </si>
  <si>
    <t>Sarr</t>
  </si>
  <si>
    <t>Emmanuel</t>
  </si>
  <si>
    <t>Dennis</t>
  </si>
  <si>
    <t>King</t>
  </si>
  <si>
    <t>Juraj</t>
  </si>
  <si>
    <t>Kucka</t>
  </si>
  <si>
    <t>WHU</t>
  </si>
  <si>
    <t>Lukasz</t>
  </si>
  <si>
    <t>Fabianski</t>
  </si>
  <si>
    <t>Angelo</t>
  </si>
  <si>
    <t>Ogbonna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</si>
  <si>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</si>
  <si>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</si>
  <si>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</si>
  <si>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</si>
  <si>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</si>
  <si>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</si>
  <si>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</si>
  <si>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</si>
  <si>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</si>
  <si>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</si>
  <si>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</si>
  <si>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</si>
  <si>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</si>
  <si>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</si>
  <si>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</si>
  <si>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</si>
  <si>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</si>
  <si>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</si>
  <si>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</si>
  <si>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</si>
  <si>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Adama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</si>
  <si>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</si>
  <si>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</si>
  <si>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</si>
  <si>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</si>
  <si>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</si>
  <si>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</si>
  <si>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</si>
  <si>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</si>
  <si>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</si>
  <si>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MAX</t>
  </si>
  <si>
    <t>PREV</t>
  </si>
  <si>
    <t>Vladimir</t>
  </si>
  <si>
    <t>Coufal</t>
  </si>
  <si>
    <t>Bruno Miguel</t>
  </si>
  <si>
    <t>Borges Fernandes</t>
  </si>
  <si>
    <t>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</si>
</sst>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1B98F-A2D2-4895-8B4D-5852D6A79F41}" name="Table1" displayName="Table1" ref="A1:N157" totalsRowShown="0">
  <autoFilter ref="A1:N157" xr:uid="{5161B98F-A2D2-4895-8B4D-5852D6A79F41}">
    <filterColumn colId="13">
      <filters>
        <filter val="1"/>
      </filters>
    </filterColumn>
  </autoFilter>
  <sortState xmlns:xlrd2="http://schemas.microsoft.com/office/spreadsheetml/2017/richdata2" ref="A2:N76">
    <sortCondition descending="1" ref="L1:L157"/>
  </sortState>
  <tableColumns count="14">
    <tableColumn id="1" xr3:uid="{BBCFA100-45FC-4F47-BDE3-182DED7BE26E}" name="First Name"/>
    <tableColumn id="2" xr3:uid="{F632B1C9-9973-4ADB-AEB8-F88AD0A7407D}" name="Surname"/>
    <tableColumn id="3" xr3:uid="{415AE46E-307C-4C76-92A0-42EB311C22C9}" name="Web Name"/>
    <tableColumn id="4" xr3:uid="{BFA95291-A7AB-4C46-B055-12863C1DD098}" name="Position"/>
    <tableColumn id="5" xr3:uid="{23FE9A73-0A7B-4D69-A4F5-58A2115FF8F8}" name="GKP"/>
    <tableColumn id="6" xr3:uid="{28911914-0E60-4B4F-B90A-3878775C97E4}" name="DEF"/>
    <tableColumn id="7" xr3:uid="{60D5AB52-F458-4925-A37B-B7849B33D9F3}" name="MID"/>
    <tableColumn id="8" xr3:uid="{CFAF9565-D6B2-42ED-8B30-18AA555CE239}" name="FWD"/>
    <tableColumn id="9" xr3:uid="{296B7F4A-4B86-473E-9AF2-E38F00CF706F}" name="Team"/>
    <tableColumn id="10" xr3:uid="{9022AF0E-711B-4AFB-9384-6CD7D6EFE479}" name="Cost"/>
    <tableColumn id="11" xr3:uid="{3D0434DE-C097-49D9-86AF-E4360E963EF2}" name="ID"/>
    <tableColumn id="12" xr3:uid="{6524BC6D-877E-4900-8FEC-91B542F4D3CF}" name="PPG"/>
    <tableColumn id="14" xr3:uid="{B61A1A40-60BC-4356-8D60-1EB048301FAC}" name="PREV"/>
    <tableColumn id="13" xr3:uid="{00A8BDFB-6491-4FE4-AF14-102F38DF008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workbookViewId="0">
      <selection activeCell="C19" sqref="C19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4" max="14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340</v>
      </c>
      <c r="N1" t="s">
        <v>12</v>
      </c>
    </row>
    <row r="2" spans="1:18" x14ac:dyDescent="0.3">
      <c r="A2" t="s">
        <v>57</v>
      </c>
      <c r="B2" t="s">
        <v>58</v>
      </c>
      <c r="C2" t="s">
        <v>58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54</v>
      </c>
      <c r="J2">
        <v>6.6</v>
      </c>
      <c r="K2">
        <v>55</v>
      </c>
      <c r="L2">
        <v>8.6260877860388092</v>
      </c>
      <c r="M2">
        <v>1</v>
      </c>
      <c r="N2">
        <v>1</v>
      </c>
      <c r="P2" t="s">
        <v>337</v>
      </c>
      <c r="Q2">
        <f>SUMPRODUCT(Table1[Selected],Table1[PPG])</f>
        <v>87.615772842248859</v>
      </c>
      <c r="R2" t="s">
        <v>339</v>
      </c>
    </row>
    <row r="3" spans="1:18" x14ac:dyDescent="0.3">
      <c r="A3" t="s">
        <v>52</v>
      </c>
      <c r="B3" t="s">
        <v>53</v>
      </c>
      <c r="C3" t="s">
        <v>53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54</v>
      </c>
      <c r="J3">
        <v>4.7</v>
      </c>
      <c r="K3">
        <v>53</v>
      </c>
      <c r="L3">
        <v>8.4472273960884401</v>
      </c>
      <c r="M3">
        <v>1</v>
      </c>
      <c r="N3">
        <v>1</v>
      </c>
    </row>
    <row r="4" spans="1:18" hidden="1" x14ac:dyDescent="0.3">
      <c r="A4" t="s">
        <v>69</v>
      </c>
      <c r="B4" t="s">
        <v>70</v>
      </c>
      <c r="C4" t="s">
        <v>70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54</v>
      </c>
      <c r="J4">
        <v>5.6</v>
      </c>
      <c r="K4">
        <v>67</v>
      </c>
      <c r="L4">
        <v>8.2475952020684105</v>
      </c>
      <c r="M4">
        <v>0</v>
      </c>
      <c r="N4">
        <v>0</v>
      </c>
      <c r="P4" t="s">
        <v>338</v>
      </c>
      <c r="Q4">
        <f>SUMPRODUCT(Table1[Selected],Table1[Cost])</f>
        <v>100.1</v>
      </c>
      <c r="R4">
        <v>100.3</v>
      </c>
    </row>
    <row r="5" spans="1:18" x14ac:dyDescent="0.3">
      <c r="A5" t="s">
        <v>343</v>
      </c>
      <c r="B5" t="s">
        <v>344</v>
      </c>
      <c r="C5" t="s">
        <v>345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251</v>
      </c>
      <c r="J5">
        <v>11.7</v>
      </c>
      <c r="K5">
        <v>386</v>
      </c>
      <c r="L5">
        <v>7.8141220217593004</v>
      </c>
      <c r="M5">
        <v>1</v>
      </c>
      <c r="N5">
        <v>1</v>
      </c>
    </row>
    <row r="6" spans="1:18" hidden="1" x14ac:dyDescent="0.3">
      <c r="A6" t="s">
        <v>62</v>
      </c>
      <c r="B6" t="s">
        <v>63</v>
      </c>
      <c r="C6" t="s">
        <v>63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54</v>
      </c>
      <c r="J6">
        <v>5.5</v>
      </c>
      <c r="K6">
        <v>58</v>
      </c>
      <c r="L6">
        <v>7.1437500888491101</v>
      </c>
      <c r="M6">
        <v>0</v>
      </c>
      <c r="N6">
        <v>0</v>
      </c>
      <c r="P6" t="s">
        <v>4</v>
      </c>
      <c r="Q6">
        <f>SUMPRODUCT(Table1[Selected],Table1[GKP])</f>
        <v>2</v>
      </c>
      <c r="R6">
        <v>2</v>
      </c>
    </row>
    <row r="7" spans="1:18" x14ac:dyDescent="0.3">
      <c r="A7" t="s">
        <v>209</v>
      </c>
      <c r="B7" t="s">
        <v>210</v>
      </c>
      <c r="C7" t="s">
        <v>210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195</v>
      </c>
      <c r="J7">
        <v>12.9</v>
      </c>
      <c r="K7">
        <v>246</v>
      </c>
      <c r="L7">
        <v>7.3834622931215703</v>
      </c>
      <c r="M7">
        <v>1</v>
      </c>
      <c r="N7">
        <v>1</v>
      </c>
      <c r="P7" t="s">
        <v>5</v>
      </c>
      <c r="Q7">
        <f>SUMPRODUCT(Table1[Selected],Table1[DEF])</f>
        <v>5</v>
      </c>
      <c r="R7">
        <v>5</v>
      </c>
    </row>
    <row r="8" spans="1:18" hidden="1" x14ac:dyDescent="0.3">
      <c r="A8" t="s">
        <v>150</v>
      </c>
      <c r="B8" t="s">
        <v>151</v>
      </c>
      <c r="C8" t="s">
        <v>151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147</v>
      </c>
      <c r="J8">
        <v>5</v>
      </c>
      <c r="K8">
        <v>174</v>
      </c>
      <c r="L8">
        <v>7.0013395109732297</v>
      </c>
      <c r="M8">
        <v>0</v>
      </c>
      <c r="N8">
        <v>0</v>
      </c>
      <c r="P8" t="s">
        <v>6</v>
      </c>
      <c r="Q8">
        <f>SUMPRODUCT(Table1[Selected],Table1[MID])</f>
        <v>5</v>
      </c>
      <c r="R8">
        <v>5</v>
      </c>
    </row>
    <row r="9" spans="1:18" hidden="1" x14ac:dyDescent="0.3">
      <c r="A9" t="s">
        <v>59</v>
      </c>
      <c r="B9" t="s">
        <v>60</v>
      </c>
      <c r="C9" t="s">
        <v>61</v>
      </c>
      <c r="D9" t="s">
        <v>4</v>
      </c>
      <c r="E9">
        <v>1</v>
      </c>
      <c r="F9">
        <v>0</v>
      </c>
      <c r="G9">
        <v>0</v>
      </c>
      <c r="H9">
        <v>0</v>
      </c>
      <c r="I9" t="s">
        <v>54</v>
      </c>
      <c r="J9">
        <v>4.5999999999999996</v>
      </c>
      <c r="K9">
        <v>57</v>
      </c>
      <c r="L9">
        <v>6.7672995389645303</v>
      </c>
      <c r="M9">
        <v>0</v>
      </c>
      <c r="N9">
        <v>0</v>
      </c>
      <c r="P9" t="s">
        <v>7</v>
      </c>
      <c r="Q9">
        <f>SUMPRODUCT(Table1[Selected],Table1[FWD])</f>
        <v>3</v>
      </c>
      <c r="R9">
        <v>3</v>
      </c>
    </row>
    <row r="10" spans="1:18" x14ac:dyDescent="0.3">
      <c r="A10" t="s">
        <v>242</v>
      </c>
      <c r="B10" t="s">
        <v>243</v>
      </c>
      <c r="C10" t="s">
        <v>244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222</v>
      </c>
      <c r="J10">
        <v>6.2</v>
      </c>
      <c r="K10">
        <v>272</v>
      </c>
      <c r="L10">
        <v>7.0624634401127997</v>
      </c>
      <c r="M10">
        <v>1</v>
      </c>
      <c r="N10">
        <v>1</v>
      </c>
    </row>
    <row r="11" spans="1:18" hidden="1" x14ac:dyDescent="0.3">
      <c r="A11" t="s">
        <v>297</v>
      </c>
      <c r="B11" t="s">
        <v>298</v>
      </c>
      <c r="C11" t="s">
        <v>298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296</v>
      </c>
      <c r="J11">
        <v>6.2</v>
      </c>
      <c r="K11">
        <v>411</v>
      </c>
      <c r="L11">
        <v>6.5651328315332096</v>
      </c>
      <c r="M11">
        <v>0</v>
      </c>
      <c r="N11">
        <v>0</v>
      </c>
      <c r="P11" t="s">
        <v>4</v>
      </c>
      <c r="Q11" cm="1">
        <f t="array" ref="Q11">((SUMPRODUCT(Table1[PREV],Table1[PPG],Table1[Selected],Table1[GKP])-SUMPRODUCT(Table1[PREV],Table1[PPG],Table1[GKP]))+SUMPRODUCT(-- (Table1[PREV] = 0), Table1[Selected],Table1[GKP],Table1[PPG])) - (4 * R11)</f>
        <v>0</v>
      </c>
      <c r="R11" cm="1">
        <f t="array" ref="R11">SUMPRODUCT(Table1[Selected], -- (Table1[PREV] = 0), Table1[GKP])</f>
        <v>0</v>
      </c>
    </row>
    <row r="12" spans="1:18" hidden="1" x14ac:dyDescent="0.3">
      <c r="A12" t="s">
        <v>302</v>
      </c>
      <c r="B12" t="s">
        <v>303</v>
      </c>
      <c r="C12" t="s">
        <v>303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296</v>
      </c>
      <c r="J12">
        <v>5.5</v>
      </c>
      <c r="K12">
        <v>419</v>
      </c>
      <c r="L12">
        <v>6.4837718052584803</v>
      </c>
      <c r="M12">
        <v>0</v>
      </c>
      <c r="N12">
        <v>0</v>
      </c>
      <c r="P12" t="s">
        <v>5</v>
      </c>
      <c r="Q12" cm="1">
        <f t="array" ref="Q12">((SUMPRODUCT(Table1[PREV],Table1[PPG],Table1[Selected],Table1[DEF])-SUMPRODUCT(Table1[PREV],Table1[PPG],Table1[DEF]))+SUMPRODUCT(-- (Table1[PREV] = 0), Table1[Selected],Table1[DEF],Table1[PPG])) - (4 *R12)</f>
        <v>0</v>
      </c>
      <c r="R12" cm="1">
        <f t="array" ref="R12">SUMPRODUCT(Table1[Selected], -- (Table1[PREV] = 0), Table1[DEF])</f>
        <v>0</v>
      </c>
    </row>
    <row r="13" spans="1:18" hidden="1" x14ac:dyDescent="0.3">
      <c r="A13" t="s">
        <v>198</v>
      </c>
      <c r="B13" t="s">
        <v>199</v>
      </c>
      <c r="C13" t="s">
        <v>199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195</v>
      </c>
      <c r="J13">
        <v>8.9</v>
      </c>
      <c r="K13">
        <v>241</v>
      </c>
      <c r="L13">
        <v>6.3080303344897004</v>
      </c>
      <c r="M13">
        <v>0</v>
      </c>
      <c r="N13">
        <v>0</v>
      </c>
      <c r="P13" t="s">
        <v>6</v>
      </c>
      <c r="Q13" cm="1">
        <f t="array" ref="Q13">((SUMPRODUCT(Table1[PREV],Table1[PPG],Table1[Selected],Table1[MID])-SUMPRODUCT(Table1[PREV],Table1[PPG],Table1[MID]))+SUMPRODUCT(-- (Table1[PREV] = 0), Table1[Selected],Table1[MID],Table1[PPG])) - (4 *R13)</f>
        <v>0</v>
      </c>
      <c r="R13" cm="1">
        <f t="array" ref="R13">SUMPRODUCT(Table1[Selected], -- (Table1[PREV] = 0), Table1[MID])</f>
        <v>0</v>
      </c>
    </row>
    <row r="14" spans="1:18" hidden="1" x14ac:dyDescent="0.3">
      <c r="A14" t="s">
        <v>184</v>
      </c>
      <c r="B14" t="s">
        <v>185</v>
      </c>
      <c r="C14" t="s">
        <v>185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179</v>
      </c>
      <c r="J14">
        <v>5.2</v>
      </c>
      <c r="K14">
        <v>216</v>
      </c>
      <c r="L14">
        <v>6.2815285085426797</v>
      </c>
      <c r="M14">
        <v>0</v>
      </c>
      <c r="N14">
        <v>0</v>
      </c>
      <c r="P14" t="s">
        <v>7</v>
      </c>
      <c r="Q14" cm="1">
        <f t="array" ref="Q14">((SUMPRODUCT(Table1[PREV],Table1[PPG],Table1[Selected],Table1[FWD])-SUMPRODUCT(Table1[PREV],Table1[PPG],Table1[FWD]))+SUMPRODUCT(-- (Table1[PREV] = 0), Table1[Selected],Table1[FWD],Table1[PPG])) - (4*R14)</f>
        <v>0</v>
      </c>
      <c r="R14" cm="1">
        <f t="array" ref="R14">SUMPRODUCT(Table1[Selected], -- (Table1[PREV] = 0), Table1[FWD])</f>
        <v>0</v>
      </c>
    </row>
    <row r="15" spans="1:18" hidden="1" x14ac:dyDescent="0.3">
      <c r="A15" t="s">
        <v>66</v>
      </c>
      <c r="B15" t="s">
        <v>67</v>
      </c>
      <c r="C15" t="s">
        <v>67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54</v>
      </c>
      <c r="J15">
        <v>4.7</v>
      </c>
      <c r="K15">
        <v>65</v>
      </c>
      <c r="L15">
        <v>6.2554128294516502</v>
      </c>
      <c r="M15">
        <v>0</v>
      </c>
      <c r="N15">
        <v>0</v>
      </c>
    </row>
    <row r="16" spans="1:18" hidden="1" x14ac:dyDescent="0.3">
      <c r="A16" t="s">
        <v>90</v>
      </c>
      <c r="B16" t="s">
        <v>91</v>
      </c>
      <c r="C16" t="s">
        <v>91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92</v>
      </c>
      <c r="J16">
        <v>5</v>
      </c>
      <c r="K16">
        <v>99</v>
      </c>
      <c r="L16">
        <v>6.1842297591881303</v>
      </c>
      <c r="M16">
        <v>0</v>
      </c>
      <c r="N16">
        <v>0</v>
      </c>
    </row>
    <row r="17" spans="1:14" hidden="1" x14ac:dyDescent="0.3">
      <c r="A17" t="s">
        <v>202</v>
      </c>
      <c r="B17" t="s">
        <v>203</v>
      </c>
      <c r="C17" t="s">
        <v>203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195</v>
      </c>
      <c r="J17">
        <v>11.9</v>
      </c>
      <c r="K17">
        <v>243</v>
      </c>
      <c r="L17">
        <v>6.1381533090210798</v>
      </c>
      <c r="M17">
        <v>0</v>
      </c>
      <c r="N17">
        <v>0</v>
      </c>
    </row>
    <row r="18" spans="1:14" x14ac:dyDescent="0.3">
      <c r="A18" t="s">
        <v>55</v>
      </c>
      <c r="B18" t="s">
        <v>56</v>
      </c>
      <c r="C18" t="s">
        <v>56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54</v>
      </c>
      <c r="J18">
        <v>5</v>
      </c>
      <c r="K18">
        <v>54</v>
      </c>
      <c r="L18">
        <v>6.6455321950404898</v>
      </c>
      <c r="M18">
        <v>1</v>
      </c>
      <c r="N18">
        <v>1</v>
      </c>
    </row>
    <row r="19" spans="1:14" x14ac:dyDescent="0.3">
      <c r="A19" t="s">
        <v>127</v>
      </c>
      <c r="B19" t="s">
        <v>128</v>
      </c>
      <c r="C19" t="s">
        <v>128</v>
      </c>
      <c r="D19" t="s">
        <v>4</v>
      </c>
      <c r="E19">
        <v>1</v>
      </c>
      <c r="F19">
        <v>0</v>
      </c>
      <c r="G19">
        <v>0</v>
      </c>
      <c r="H19">
        <v>0</v>
      </c>
      <c r="I19" t="s">
        <v>107</v>
      </c>
      <c r="J19">
        <v>6.2</v>
      </c>
      <c r="K19">
        <v>139</v>
      </c>
      <c r="L19">
        <v>6.1176428017902502</v>
      </c>
      <c r="M19">
        <v>1</v>
      </c>
      <c r="N19">
        <v>1</v>
      </c>
    </row>
    <row r="20" spans="1:14" hidden="1" x14ac:dyDescent="0.3">
      <c r="A20" t="s">
        <v>191</v>
      </c>
      <c r="B20" t="s">
        <v>192</v>
      </c>
      <c r="C20" t="s">
        <v>192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179</v>
      </c>
      <c r="J20">
        <v>5</v>
      </c>
      <c r="K20">
        <v>222</v>
      </c>
      <c r="L20">
        <v>6.1018857189849101</v>
      </c>
      <c r="M20">
        <v>0</v>
      </c>
      <c r="N20">
        <v>0</v>
      </c>
    </row>
    <row r="21" spans="1:14" hidden="1" x14ac:dyDescent="0.3">
      <c r="A21" t="s">
        <v>64</v>
      </c>
      <c r="B21" t="s">
        <v>65</v>
      </c>
      <c r="C21" t="s">
        <v>65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54</v>
      </c>
      <c r="J21">
        <v>4.5</v>
      </c>
      <c r="K21">
        <v>59</v>
      </c>
      <c r="L21">
        <v>6.0240171254100199</v>
      </c>
      <c r="M21">
        <v>0</v>
      </c>
      <c r="N21">
        <v>0</v>
      </c>
    </row>
    <row r="22" spans="1:14" x14ac:dyDescent="0.3">
      <c r="A22" t="s">
        <v>86</v>
      </c>
      <c r="B22" t="s">
        <v>87</v>
      </c>
      <c r="C22" t="s">
        <v>87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73</v>
      </c>
      <c r="J22">
        <v>4.5999999999999996</v>
      </c>
      <c r="K22">
        <v>86</v>
      </c>
      <c r="L22">
        <v>5.9893218761403197</v>
      </c>
      <c r="M22">
        <v>1</v>
      </c>
      <c r="N22">
        <v>1</v>
      </c>
    </row>
    <row r="23" spans="1:14" x14ac:dyDescent="0.3">
      <c r="A23" t="s">
        <v>310</v>
      </c>
      <c r="B23" t="s">
        <v>311</v>
      </c>
      <c r="C23" t="s">
        <v>311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304</v>
      </c>
      <c r="J23">
        <v>6.5</v>
      </c>
      <c r="K23">
        <v>435</v>
      </c>
      <c r="L23">
        <v>5.9702446563637199</v>
      </c>
      <c r="M23">
        <v>1</v>
      </c>
      <c r="N23">
        <v>1</v>
      </c>
    </row>
    <row r="24" spans="1:14" hidden="1" x14ac:dyDescent="0.3">
      <c r="A24" t="s">
        <v>39</v>
      </c>
      <c r="B24" t="s">
        <v>40</v>
      </c>
      <c r="C24" t="s">
        <v>40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31</v>
      </c>
      <c r="J24">
        <v>7.3</v>
      </c>
      <c r="K24">
        <v>35</v>
      </c>
      <c r="L24">
        <v>5.9172205942370999</v>
      </c>
      <c r="M24">
        <v>0</v>
      </c>
      <c r="N24">
        <v>0</v>
      </c>
    </row>
    <row r="25" spans="1:14" hidden="1" x14ac:dyDescent="0.3">
      <c r="A25" t="s">
        <v>188</v>
      </c>
      <c r="B25" t="s">
        <v>189</v>
      </c>
      <c r="C25" t="s">
        <v>190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179</v>
      </c>
      <c r="J25">
        <v>6.7</v>
      </c>
      <c r="K25">
        <v>219</v>
      </c>
      <c r="L25">
        <v>5.9114838013952999</v>
      </c>
      <c r="M25">
        <v>0</v>
      </c>
      <c r="N25">
        <v>0</v>
      </c>
    </row>
    <row r="26" spans="1:14" hidden="1" x14ac:dyDescent="0.3">
      <c r="A26" t="s">
        <v>285</v>
      </c>
      <c r="B26" t="s">
        <v>286</v>
      </c>
      <c r="C26" t="s">
        <v>286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283</v>
      </c>
      <c r="J26">
        <v>10.199999999999999</v>
      </c>
      <c r="K26">
        <v>378</v>
      </c>
      <c r="L26">
        <v>5.8386928956331596</v>
      </c>
      <c r="M26">
        <v>0</v>
      </c>
      <c r="N26">
        <v>0</v>
      </c>
    </row>
    <row r="27" spans="1:14" x14ac:dyDescent="0.3">
      <c r="A27" t="s">
        <v>166</v>
      </c>
      <c r="B27" t="s">
        <v>167</v>
      </c>
      <c r="C27" t="s">
        <v>167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165</v>
      </c>
      <c r="J27">
        <v>10.8</v>
      </c>
      <c r="K27">
        <v>197</v>
      </c>
      <c r="L27">
        <v>5.7889404967679301</v>
      </c>
      <c r="M27">
        <v>1</v>
      </c>
      <c r="N27">
        <v>1</v>
      </c>
    </row>
    <row r="28" spans="1:14" x14ac:dyDescent="0.3">
      <c r="A28" t="s">
        <v>341</v>
      </c>
      <c r="B28" t="s">
        <v>342</v>
      </c>
      <c r="C28" t="s">
        <v>342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304</v>
      </c>
      <c r="J28">
        <v>4.8</v>
      </c>
      <c r="K28">
        <v>573</v>
      </c>
      <c r="L28">
        <v>4.9443483395881902</v>
      </c>
      <c r="M28">
        <v>1</v>
      </c>
      <c r="N28">
        <v>1</v>
      </c>
    </row>
    <row r="29" spans="1:14" hidden="1" x14ac:dyDescent="0.3">
      <c r="A29" t="s">
        <v>316</v>
      </c>
      <c r="B29" t="s">
        <v>317</v>
      </c>
      <c r="C29" t="s">
        <v>317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304</v>
      </c>
      <c r="J29">
        <v>5.8</v>
      </c>
      <c r="K29">
        <v>438</v>
      </c>
      <c r="L29">
        <v>5.7682581434213898</v>
      </c>
      <c r="M29">
        <v>0</v>
      </c>
      <c r="N29">
        <v>0</v>
      </c>
    </row>
    <row r="30" spans="1:14" hidden="1" x14ac:dyDescent="0.3">
      <c r="A30" t="s">
        <v>71</v>
      </c>
      <c r="B30" t="s">
        <v>72</v>
      </c>
      <c r="C30" t="s">
        <v>72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54</v>
      </c>
      <c r="J30">
        <v>4.5</v>
      </c>
      <c r="K30">
        <v>70</v>
      </c>
      <c r="L30">
        <v>5.7217690271776096</v>
      </c>
      <c r="M30">
        <v>0</v>
      </c>
      <c r="N30">
        <v>0</v>
      </c>
    </row>
    <row r="31" spans="1:14" hidden="1" x14ac:dyDescent="0.3">
      <c r="A31" t="s">
        <v>32</v>
      </c>
      <c r="B31" t="s">
        <v>33</v>
      </c>
      <c r="C31" t="s">
        <v>33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31</v>
      </c>
      <c r="J31">
        <v>5.5</v>
      </c>
      <c r="K31">
        <v>28</v>
      </c>
      <c r="L31">
        <v>5.4111311207686104</v>
      </c>
      <c r="M31">
        <v>0</v>
      </c>
      <c r="N31">
        <v>0</v>
      </c>
    </row>
    <row r="32" spans="1:14" hidden="1" x14ac:dyDescent="0.3">
      <c r="A32" t="s">
        <v>145</v>
      </c>
      <c r="B32" t="s">
        <v>146</v>
      </c>
      <c r="C32" t="s">
        <v>146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131</v>
      </c>
      <c r="J32">
        <v>4.5</v>
      </c>
      <c r="K32">
        <v>164</v>
      </c>
      <c r="L32">
        <v>5.4082041451012204</v>
      </c>
      <c r="M32">
        <v>0</v>
      </c>
      <c r="N32">
        <v>0</v>
      </c>
    </row>
    <row r="33" spans="1:14" hidden="1" x14ac:dyDescent="0.3">
      <c r="A33" t="s">
        <v>27</v>
      </c>
      <c r="B33" t="s">
        <v>28</v>
      </c>
      <c r="C33" t="s">
        <v>28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13</v>
      </c>
      <c r="J33">
        <v>5.5</v>
      </c>
      <c r="K33">
        <v>23</v>
      </c>
      <c r="L33">
        <v>5.3639370867271801</v>
      </c>
      <c r="M33">
        <v>0</v>
      </c>
      <c r="N33">
        <v>0</v>
      </c>
    </row>
    <row r="34" spans="1:14" hidden="1" x14ac:dyDescent="0.3">
      <c r="A34" t="s">
        <v>25</v>
      </c>
      <c r="B34" t="s">
        <v>26</v>
      </c>
      <c r="C34" t="s">
        <v>26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13</v>
      </c>
      <c r="J34">
        <v>4.4000000000000004</v>
      </c>
      <c r="K34">
        <v>18</v>
      </c>
      <c r="L34">
        <v>5.3020342625105803</v>
      </c>
      <c r="M34">
        <v>0</v>
      </c>
      <c r="N34">
        <v>0</v>
      </c>
    </row>
    <row r="35" spans="1:14" hidden="1" x14ac:dyDescent="0.3">
      <c r="A35" t="s">
        <v>213</v>
      </c>
      <c r="B35" t="s">
        <v>214</v>
      </c>
      <c r="C35" t="s">
        <v>214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195</v>
      </c>
      <c r="J35">
        <v>7.6</v>
      </c>
      <c r="K35">
        <v>250</v>
      </c>
      <c r="L35">
        <v>5.2876798747397098</v>
      </c>
      <c r="M35">
        <v>0</v>
      </c>
      <c r="N35">
        <v>0</v>
      </c>
    </row>
    <row r="36" spans="1:14" hidden="1" x14ac:dyDescent="0.3">
      <c r="A36" t="s">
        <v>162</v>
      </c>
      <c r="B36" t="s">
        <v>284</v>
      </c>
      <c r="C36" t="s">
        <v>284</v>
      </c>
      <c r="D36" t="s">
        <v>7</v>
      </c>
      <c r="E36">
        <v>0</v>
      </c>
      <c r="F36">
        <v>0</v>
      </c>
      <c r="G36">
        <v>0</v>
      </c>
      <c r="H36">
        <v>1</v>
      </c>
      <c r="I36" t="s">
        <v>283</v>
      </c>
      <c r="J36">
        <v>12.1</v>
      </c>
      <c r="K36">
        <v>377</v>
      </c>
      <c r="L36">
        <v>5.2482073275724304</v>
      </c>
      <c r="M36">
        <v>0</v>
      </c>
      <c r="N36">
        <v>0</v>
      </c>
    </row>
    <row r="37" spans="1:14" hidden="1" x14ac:dyDescent="0.3">
      <c r="A37" t="s">
        <v>333</v>
      </c>
      <c r="B37" t="s">
        <v>334</v>
      </c>
      <c r="C37" t="s">
        <v>335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322</v>
      </c>
      <c r="J37">
        <v>4.9000000000000004</v>
      </c>
      <c r="K37">
        <v>454</v>
      </c>
      <c r="L37">
        <v>5.2110266507983196</v>
      </c>
      <c r="M37">
        <v>0</v>
      </c>
      <c r="N37">
        <v>0</v>
      </c>
    </row>
    <row r="38" spans="1:14" hidden="1" x14ac:dyDescent="0.3">
      <c r="A38" t="s">
        <v>324</v>
      </c>
      <c r="B38" t="s">
        <v>325</v>
      </c>
      <c r="C38" t="s">
        <v>325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322</v>
      </c>
      <c r="J38">
        <v>7.6</v>
      </c>
      <c r="K38">
        <v>448</v>
      </c>
      <c r="L38">
        <v>5.1484567167207702</v>
      </c>
      <c r="M38">
        <v>0</v>
      </c>
      <c r="N38">
        <v>0</v>
      </c>
    </row>
    <row r="39" spans="1:14" hidden="1" x14ac:dyDescent="0.3">
      <c r="A39" t="s">
        <v>217</v>
      </c>
      <c r="B39" t="s">
        <v>218</v>
      </c>
      <c r="C39" t="s">
        <v>218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195</v>
      </c>
      <c r="J39">
        <v>7.5</v>
      </c>
      <c r="K39">
        <v>253</v>
      </c>
      <c r="L39">
        <v>5.1308067041371004</v>
      </c>
      <c r="M39">
        <v>0</v>
      </c>
      <c r="N39">
        <v>0</v>
      </c>
    </row>
    <row r="40" spans="1:14" hidden="1" x14ac:dyDescent="0.3">
      <c r="A40" t="s">
        <v>41</v>
      </c>
      <c r="B40" t="s">
        <v>42</v>
      </c>
      <c r="C40" t="s">
        <v>42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31</v>
      </c>
      <c r="J40">
        <v>5.0999999999999996</v>
      </c>
      <c r="K40">
        <v>39</v>
      </c>
      <c r="L40">
        <v>5.1041668162565301</v>
      </c>
      <c r="M40">
        <v>0</v>
      </c>
      <c r="N40">
        <v>0</v>
      </c>
    </row>
    <row r="41" spans="1:14" hidden="1" x14ac:dyDescent="0.3">
      <c r="A41" t="s">
        <v>95</v>
      </c>
      <c r="B41" t="s">
        <v>227</v>
      </c>
      <c r="C41" t="s">
        <v>227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222</v>
      </c>
      <c r="J41">
        <v>12</v>
      </c>
      <c r="K41">
        <v>262</v>
      </c>
      <c r="L41">
        <v>5.0736821129419596</v>
      </c>
      <c r="M41">
        <v>0</v>
      </c>
      <c r="N41">
        <v>0</v>
      </c>
    </row>
    <row r="42" spans="1:14" hidden="1" x14ac:dyDescent="0.3">
      <c r="A42" t="s">
        <v>103</v>
      </c>
      <c r="B42" t="s">
        <v>104</v>
      </c>
      <c r="C42" t="s">
        <v>104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92</v>
      </c>
      <c r="J42">
        <v>5.8</v>
      </c>
      <c r="K42">
        <v>113</v>
      </c>
      <c r="L42">
        <v>5.0678396149179603</v>
      </c>
      <c r="M42">
        <v>0</v>
      </c>
      <c r="N42">
        <v>0</v>
      </c>
    </row>
    <row r="43" spans="1:14" hidden="1" x14ac:dyDescent="0.3">
      <c r="A43" t="s">
        <v>14</v>
      </c>
      <c r="B43" t="s">
        <v>15</v>
      </c>
      <c r="C43" t="s">
        <v>15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13</v>
      </c>
      <c r="J43">
        <v>10</v>
      </c>
      <c r="K43">
        <v>2</v>
      </c>
      <c r="L43">
        <v>4.9428812394791297</v>
      </c>
      <c r="M43">
        <v>0</v>
      </c>
      <c r="N43">
        <v>0</v>
      </c>
    </row>
    <row r="44" spans="1:14" hidden="1" x14ac:dyDescent="0.3">
      <c r="A44" t="s">
        <v>271</v>
      </c>
      <c r="B44" t="s">
        <v>272</v>
      </c>
      <c r="C44" t="s">
        <v>272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268</v>
      </c>
      <c r="J44">
        <v>5.8</v>
      </c>
      <c r="K44">
        <v>333</v>
      </c>
      <c r="L44">
        <v>4.9276173563287804</v>
      </c>
      <c r="M44">
        <v>0</v>
      </c>
      <c r="N44">
        <v>0</v>
      </c>
    </row>
    <row r="45" spans="1:14" hidden="1" x14ac:dyDescent="0.3">
      <c r="A45" t="s">
        <v>211</v>
      </c>
      <c r="B45" t="s">
        <v>212</v>
      </c>
      <c r="C45" t="s">
        <v>212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195</v>
      </c>
      <c r="J45">
        <v>7</v>
      </c>
      <c r="K45">
        <v>247</v>
      </c>
      <c r="L45">
        <v>4.8540634091183996</v>
      </c>
      <c r="M45">
        <v>0</v>
      </c>
      <c r="N45">
        <v>0</v>
      </c>
    </row>
    <row r="46" spans="1:14" hidden="1" x14ac:dyDescent="0.3">
      <c r="A46" t="s">
        <v>124</v>
      </c>
      <c r="B46" t="s">
        <v>125</v>
      </c>
      <c r="C46" t="s">
        <v>125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107</v>
      </c>
      <c r="J46">
        <v>8.1</v>
      </c>
      <c r="K46">
        <v>137</v>
      </c>
      <c r="L46">
        <v>4.8340009118044502</v>
      </c>
      <c r="M46">
        <v>0</v>
      </c>
      <c r="N46">
        <v>0</v>
      </c>
    </row>
    <row r="47" spans="1:14" hidden="1" x14ac:dyDescent="0.3">
      <c r="A47" t="s">
        <v>50</v>
      </c>
      <c r="B47" t="s">
        <v>51</v>
      </c>
      <c r="C47" t="s">
        <v>51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31</v>
      </c>
      <c r="J47">
        <v>7.8</v>
      </c>
      <c r="K47">
        <v>45</v>
      </c>
      <c r="L47">
        <v>4.8237127399326098</v>
      </c>
      <c r="M47">
        <v>0</v>
      </c>
      <c r="N47">
        <v>0</v>
      </c>
    </row>
    <row r="48" spans="1:14" hidden="1" x14ac:dyDescent="0.3">
      <c r="A48" t="s">
        <v>269</v>
      </c>
      <c r="B48" t="s">
        <v>270</v>
      </c>
      <c r="C48" t="s">
        <v>270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268</v>
      </c>
      <c r="J48">
        <v>4.5</v>
      </c>
      <c r="K48">
        <v>332</v>
      </c>
      <c r="L48">
        <v>4.8130354915595603</v>
      </c>
      <c r="M48">
        <v>0</v>
      </c>
      <c r="N48">
        <v>0</v>
      </c>
    </row>
    <row r="49" spans="1:14" hidden="1" x14ac:dyDescent="0.3">
      <c r="A49" t="s">
        <v>312</v>
      </c>
      <c r="B49" t="s">
        <v>313</v>
      </c>
      <c r="C49" t="s">
        <v>313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304</v>
      </c>
      <c r="J49">
        <v>6.3</v>
      </c>
      <c r="K49">
        <v>436</v>
      </c>
      <c r="L49">
        <v>4.79300817149766</v>
      </c>
      <c r="M49">
        <v>0</v>
      </c>
      <c r="N49">
        <v>0</v>
      </c>
    </row>
    <row r="50" spans="1:14" hidden="1" x14ac:dyDescent="0.3">
      <c r="A50" t="s">
        <v>129</v>
      </c>
      <c r="B50" t="s">
        <v>130</v>
      </c>
      <c r="C50" t="s">
        <v>130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131</v>
      </c>
      <c r="J50">
        <v>5.7</v>
      </c>
      <c r="K50">
        <v>144</v>
      </c>
      <c r="L50">
        <v>4.7876440244338898</v>
      </c>
      <c r="M50">
        <v>0</v>
      </c>
      <c r="N50">
        <v>0</v>
      </c>
    </row>
    <row r="51" spans="1:14" hidden="1" x14ac:dyDescent="0.3">
      <c r="A51" t="s">
        <v>94</v>
      </c>
      <c r="B51" t="s">
        <v>221</v>
      </c>
      <c r="C51" t="s">
        <v>221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222</v>
      </c>
      <c r="J51">
        <v>7.8</v>
      </c>
      <c r="K51">
        <v>259</v>
      </c>
      <c r="L51">
        <v>4.7701964275901698</v>
      </c>
      <c r="M51">
        <v>0</v>
      </c>
      <c r="N51">
        <v>0</v>
      </c>
    </row>
    <row r="52" spans="1:14" hidden="1" x14ac:dyDescent="0.3">
      <c r="A52" t="s">
        <v>228</v>
      </c>
      <c r="B52" t="s">
        <v>229</v>
      </c>
      <c r="C52" t="s">
        <v>229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222</v>
      </c>
      <c r="J52">
        <v>8.6999999999999993</v>
      </c>
      <c r="K52">
        <v>264</v>
      </c>
      <c r="L52">
        <v>4.7491722097731399</v>
      </c>
      <c r="M52">
        <v>0</v>
      </c>
      <c r="N52">
        <v>0</v>
      </c>
    </row>
    <row r="53" spans="1:14" x14ac:dyDescent="0.3">
      <c r="A53" t="s">
        <v>294</v>
      </c>
      <c r="B53" t="s">
        <v>295</v>
      </c>
      <c r="C53" t="s">
        <v>295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283</v>
      </c>
      <c r="J53">
        <v>5.0999999999999996</v>
      </c>
      <c r="K53">
        <v>387</v>
      </c>
      <c r="L53">
        <v>4.7486986622968397</v>
      </c>
      <c r="M53">
        <v>1</v>
      </c>
      <c r="N53">
        <v>1</v>
      </c>
    </row>
    <row r="54" spans="1:14" x14ac:dyDescent="0.3">
      <c r="A54" t="s">
        <v>153</v>
      </c>
      <c r="B54" t="s">
        <v>154</v>
      </c>
      <c r="C54" t="s">
        <v>153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147</v>
      </c>
      <c r="J54">
        <v>4.5999999999999996</v>
      </c>
      <c r="K54">
        <v>176</v>
      </c>
      <c r="L54">
        <v>4.2782100039100897</v>
      </c>
      <c r="M54">
        <v>1</v>
      </c>
      <c r="N54">
        <v>1</v>
      </c>
    </row>
    <row r="55" spans="1:14" hidden="1" x14ac:dyDescent="0.3">
      <c r="A55" t="s">
        <v>119</v>
      </c>
      <c r="B55" t="s">
        <v>120</v>
      </c>
      <c r="C55" t="s">
        <v>120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107</v>
      </c>
      <c r="J55">
        <v>5.9</v>
      </c>
      <c r="K55">
        <v>134</v>
      </c>
      <c r="L55">
        <v>4.7340479373409501</v>
      </c>
      <c r="M55">
        <v>0</v>
      </c>
      <c r="N55">
        <v>0</v>
      </c>
    </row>
    <row r="56" spans="1:14" hidden="1" x14ac:dyDescent="0.3">
      <c r="A56" t="s">
        <v>101</v>
      </c>
      <c r="B56" t="s">
        <v>102</v>
      </c>
      <c r="C56" t="s">
        <v>102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92</v>
      </c>
      <c r="J56">
        <v>5.4</v>
      </c>
      <c r="K56">
        <v>110</v>
      </c>
      <c r="L56">
        <v>4.6851055356260503</v>
      </c>
      <c r="M56">
        <v>0</v>
      </c>
      <c r="N56">
        <v>0</v>
      </c>
    </row>
    <row r="57" spans="1:14" hidden="1" x14ac:dyDescent="0.3">
      <c r="A57" t="s">
        <v>21</v>
      </c>
      <c r="B57" t="s">
        <v>22</v>
      </c>
      <c r="C57" t="s">
        <v>22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13</v>
      </c>
      <c r="J57">
        <v>5.5</v>
      </c>
      <c r="K57">
        <v>15</v>
      </c>
      <c r="L57">
        <v>4.6729958298260099</v>
      </c>
      <c r="M57">
        <v>0</v>
      </c>
      <c r="N57">
        <v>0</v>
      </c>
    </row>
    <row r="58" spans="1:14" hidden="1" x14ac:dyDescent="0.3">
      <c r="A58" t="s">
        <v>230</v>
      </c>
      <c r="B58" t="s">
        <v>231</v>
      </c>
      <c r="C58" t="s">
        <v>231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222</v>
      </c>
      <c r="J58">
        <v>10.6</v>
      </c>
      <c r="K58">
        <v>265</v>
      </c>
      <c r="L58">
        <v>4.66982333215193</v>
      </c>
      <c r="M58">
        <v>0</v>
      </c>
      <c r="N58">
        <v>0</v>
      </c>
    </row>
    <row r="59" spans="1:14" hidden="1" x14ac:dyDescent="0.3">
      <c r="A59" t="s">
        <v>305</v>
      </c>
      <c r="B59" t="s">
        <v>306</v>
      </c>
      <c r="C59" t="s">
        <v>306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304</v>
      </c>
      <c r="J59">
        <v>5</v>
      </c>
      <c r="K59">
        <v>426</v>
      </c>
      <c r="L59">
        <v>4.6316847419363203</v>
      </c>
      <c r="M59">
        <v>0</v>
      </c>
      <c r="N59">
        <v>0</v>
      </c>
    </row>
    <row r="60" spans="1:14" hidden="1" x14ac:dyDescent="0.3">
      <c r="A60" t="s">
        <v>309</v>
      </c>
      <c r="B60" t="s">
        <v>115</v>
      </c>
      <c r="C60" t="s">
        <v>115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304</v>
      </c>
      <c r="J60">
        <v>8.1999999999999993</v>
      </c>
      <c r="K60">
        <v>430</v>
      </c>
      <c r="L60">
        <v>4.62684819772032</v>
      </c>
      <c r="M60">
        <v>0</v>
      </c>
      <c r="N60">
        <v>0</v>
      </c>
    </row>
    <row r="61" spans="1:14" hidden="1" x14ac:dyDescent="0.3">
      <c r="A61" t="s">
        <v>245</v>
      </c>
      <c r="B61" t="s">
        <v>246</v>
      </c>
      <c r="C61" t="s">
        <v>247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222</v>
      </c>
      <c r="J61">
        <v>8.6</v>
      </c>
      <c r="K61">
        <v>273</v>
      </c>
      <c r="L61">
        <v>4.6231765931146303</v>
      </c>
      <c r="M61">
        <v>0</v>
      </c>
      <c r="N61">
        <v>0</v>
      </c>
    </row>
    <row r="62" spans="1:14" hidden="1" x14ac:dyDescent="0.3">
      <c r="A62" t="s">
        <v>274</v>
      </c>
      <c r="B62" t="s">
        <v>301</v>
      </c>
      <c r="C62" t="s">
        <v>301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296</v>
      </c>
      <c r="J62">
        <v>5.6</v>
      </c>
      <c r="K62">
        <v>417</v>
      </c>
      <c r="L62">
        <v>4.5749926462918999</v>
      </c>
      <c r="M62">
        <v>0</v>
      </c>
      <c r="N62">
        <v>0</v>
      </c>
    </row>
    <row r="63" spans="1:14" hidden="1" x14ac:dyDescent="0.3">
      <c r="A63" t="s">
        <v>180</v>
      </c>
      <c r="B63" t="s">
        <v>181</v>
      </c>
      <c r="C63" t="s">
        <v>181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179</v>
      </c>
      <c r="J63">
        <v>5.5</v>
      </c>
      <c r="K63">
        <v>214</v>
      </c>
      <c r="L63">
        <v>4.56622871232</v>
      </c>
      <c r="M63">
        <v>0</v>
      </c>
      <c r="N63">
        <v>0</v>
      </c>
    </row>
    <row r="64" spans="1:14" hidden="1" x14ac:dyDescent="0.3">
      <c r="A64" t="s">
        <v>80</v>
      </c>
      <c r="B64" t="s">
        <v>81</v>
      </c>
      <c r="C64" t="s">
        <v>81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73</v>
      </c>
      <c r="J64">
        <v>4.4000000000000004</v>
      </c>
      <c r="K64">
        <v>83</v>
      </c>
      <c r="L64">
        <v>4.5583455554177599</v>
      </c>
      <c r="M64">
        <v>0</v>
      </c>
      <c r="N64">
        <v>0</v>
      </c>
    </row>
    <row r="65" spans="1:14" hidden="1" x14ac:dyDescent="0.3">
      <c r="A65" t="s">
        <v>234</v>
      </c>
      <c r="B65" t="s">
        <v>235</v>
      </c>
      <c r="C65" t="s">
        <v>234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222</v>
      </c>
      <c r="J65">
        <v>6</v>
      </c>
      <c r="K65">
        <v>267</v>
      </c>
      <c r="L65">
        <v>4.5140258468772601</v>
      </c>
      <c r="M65">
        <v>0</v>
      </c>
      <c r="N65">
        <v>0</v>
      </c>
    </row>
    <row r="66" spans="1:14" hidden="1" x14ac:dyDescent="0.3">
      <c r="A66" t="s">
        <v>279</v>
      </c>
      <c r="B66" t="s">
        <v>280</v>
      </c>
      <c r="C66" t="s">
        <v>280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275</v>
      </c>
      <c r="J66">
        <v>4.5</v>
      </c>
      <c r="K66">
        <v>367</v>
      </c>
      <c r="L66">
        <v>4.5135036076413897</v>
      </c>
      <c r="M66">
        <v>0</v>
      </c>
      <c r="N66">
        <v>0</v>
      </c>
    </row>
    <row r="67" spans="1:14" hidden="1" x14ac:dyDescent="0.3">
      <c r="A67" t="s">
        <v>126</v>
      </c>
      <c r="B67" t="s">
        <v>90</v>
      </c>
      <c r="C67" t="s">
        <v>90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107</v>
      </c>
      <c r="J67">
        <v>5.6</v>
      </c>
      <c r="K67">
        <v>138</v>
      </c>
      <c r="L67">
        <v>4.5115962550511997</v>
      </c>
      <c r="M67">
        <v>0</v>
      </c>
      <c r="N67">
        <v>0</v>
      </c>
    </row>
    <row r="68" spans="1:14" hidden="1" x14ac:dyDescent="0.3">
      <c r="A68" t="s">
        <v>121</v>
      </c>
      <c r="B68" t="s">
        <v>122</v>
      </c>
      <c r="C68" t="s">
        <v>122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107</v>
      </c>
      <c r="J68">
        <v>7.5</v>
      </c>
      <c r="K68">
        <v>135</v>
      </c>
      <c r="L68">
        <v>4.4920640182264799</v>
      </c>
      <c r="M68">
        <v>0</v>
      </c>
      <c r="N68">
        <v>0</v>
      </c>
    </row>
    <row r="69" spans="1:14" hidden="1" x14ac:dyDescent="0.3">
      <c r="A69" t="s">
        <v>29</v>
      </c>
      <c r="B69" t="s">
        <v>194</v>
      </c>
      <c r="C69" t="s">
        <v>194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304</v>
      </c>
      <c r="J69">
        <v>5.5</v>
      </c>
      <c r="K69">
        <v>428</v>
      </c>
      <c r="L69">
        <v>4.4769139190326603</v>
      </c>
      <c r="M69">
        <v>0</v>
      </c>
      <c r="N69">
        <v>0</v>
      </c>
    </row>
    <row r="70" spans="1:14" hidden="1" x14ac:dyDescent="0.3">
      <c r="A70" t="s">
        <v>23</v>
      </c>
      <c r="B70" t="s">
        <v>24</v>
      </c>
      <c r="C70" t="s">
        <v>23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13</v>
      </c>
      <c r="J70">
        <v>5</v>
      </c>
      <c r="K70">
        <v>16</v>
      </c>
      <c r="L70">
        <v>4.46208888172767</v>
      </c>
      <c r="M70">
        <v>0</v>
      </c>
      <c r="N70">
        <v>0</v>
      </c>
    </row>
    <row r="71" spans="1:14" hidden="1" x14ac:dyDescent="0.3">
      <c r="A71" t="s">
        <v>163</v>
      </c>
      <c r="B71" t="s">
        <v>164</v>
      </c>
      <c r="C71" t="s">
        <v>164</v>
      </c>
      <c r="D71" t="s">
        <v>4</v>
      </c>
      <c r="E71">
        <v>1</v>
      </c>
      <c r="F71">
        <v>0</v>
      </c>
      <c r="G71">
        <v>0</v>
      </c>
      <c r="H71">
        <v>0</v>
      </c>
      <c r="I71" t="s">
        <v>165</v>
      </c>
      <c r="J71">
        <v>5</v>
      </c>
      <c r="K71">
        <v>195</v>
      </c>
      <c r="L71">
        <v>4.3650278212970601</v>
      </c>
      <c r="M71">
        <v>0</v>
      </c>
      <c r="N71">
        <v>0</v>
      </c>
    </row>
    <row r="72" spans="1:14" hidden="1" x14ac:dyDescent="0.3">
      <c r="A72" t="s">
        <v>204</v>
      </c>
      <c r="B72" t="s">
        <v>205</v>
      </c>
      <c r="C72" t="s">
        <v>204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195</v>
      </c>
      <c r="J72">
        <v>6</v>
      </c>
      <c r="K72">
        <v>244</v>
      </c>
      <c r="L72">
        <v>4.3439672862408996</v>
      </c>
      <c r="M72">
        <v>0</v>
      </c>
      <c r="N72">
        <v>0</v>
      </c>
    </row>
    <row r="73" spans="1:14" x14ac:dyDescent="0.3">
      <c r="A73" t="s">
        <v>148</v>
      </c>
      <c r="B73" t="s">
        <v>149</v>
      </c>
      <c r="C73" t="s">
        <v>149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147</v>
      </c>
      <c r="J73">
        <v>5.2</v>
      </c>
      <c r="K73">
        <v>229</v>
      </c>
      <c r="L73">
        <v>3.7994708732301099</v>
      </c>
      <c r="M73">
        <v>1</v>
      </c>
      <c r="N73">
        <v>1</v>
      </c>
    </row>
    <row r="74" spans="1:14" hidden="1" x14ac:dyDescent="0.3">
      <c r="A74" t="s">
        <v>78</v>
      </c>
      <c r="B74" t="s">
        <v>79</v>
      </c>
      <c r="C74" t="s">
        <v>79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73</v>
      </c>
      <c r="J74">
        <v>5</v>
      </c>
      <c r="K74">
        <v>81</v>
      </c>
      <c r="L74">
        <v>4.3075890161388903</v>
      </c>
      <c r="M74">
        <v>0</v>
      </c>
      <c r="N74">
        <v>0</v>
      </c>
    </row>
    <row r="75" spans="1:14" hidden="1" x14ac:dyDescent="0.3">
      <c r="A75" t="s">
        <v>200</v>
      </c>
      <c r="B75" t="s">
        <v>201</v>
      </c>
      <c r="C75" t="s">
        <v>201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195</v>
      </c>
      <c r="J75">
        <v>6.6</v>
      </c>
      <c r="K75">
        <v>242</v>
      </c>
      <c r="L75">
        <v>4.2940938372960202</v>
      </c>
      <c r="M75">
        <v>0</v>
      </c>
      <c r="N75">
        <v>0</v>
      </c>
    </row>
    <row r="76" spans="1:14" x14ac:dyDescent="0.3">
      <c r="A76" t="s">
        <v>299</v>
      </c>
      <c r="B76" t="s">
        <v>300</v>
      </c>
      <c r="C76" t="s">
        <v>300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296</v>
      </c>
      <c r="J76">
        <v>5.2</v>
      </c>
      <c r="K76">
        <v>416</v>
      </c>
      <c r="L76">
        <v>0</v>
      </c>
      <c r="M76">
        <v>1</v>
      </c>
      <c r="N76">
        <v>1</v>
      </c>
    </row>
    <row r="77" spans="1:14" hidden="1" x14ac:dyDescent="0.3">
      <c r="A77" t="s">
        <v>186</v>
      </c>
      <c r="B77" t="s">
        <v>187</v>
      </c>
      <c r="C77" t="s">
        <v>187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179</v>
      </c>
      <c r="J77">
        <v>4.5</v>
      </c>
      <c r="K77">
        <v>217</v>
      </c>
      <c r="L77">
        <v>4.2766585220506803</v>
      </c>
      <c r="M77">
        <v>0</v>
      </c>
      <c r="N77">
        <v>0</v>
      </c>
    </row>
    <row r="78" spans="1:14" hidden="1" x14ac:dyDescent="0.3">
      <c r="A78" t="s">
        <v>281</v>
      </c>
      <c r="B78" t="s">
        <v>282</v>
      </c>
      <c r="C78" t="s">
        <v>282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283</v>
      </c>
      <c r="J78">
        <v>5.5</v>
      </c>
      <c r="K78">
        <v>376</v>
      </c>
      <c r="L78">
        <v>4.2655076758697401</v>
      </c>
      <c r="M78">
        <v>0</v>
      </c>
      <c r="N78">
        <v>0</v>
      </c>
    </row>
    <row r="79" spans="1:14" hidden="1" x14ac:dyDescent="0.3">
      <c r="A79" t="s">
        <v>139</v>
      </c>
      <c r="B79" t="s">
        <v>140</v>
      </c>
      <c r="C79" t="s">
        <v>140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131</v>
      </c>
      <c r="J79">
        <v>6.9</v>
      </c>
      <c r="K79">
        <v>153</v>
      </c>
      <c r="L79">
        <v>4.2514891489327198</v>
      </c>
      <c r="M79">
        <v>0</v>
      </c>
      <c r="N79">
        <v>0</v>
      </c>
    </row>
    <row r="80" spans="1:14" hidden="1" x14ac:dyDescent="0.3">
      <c r="A80" t="s">
        <v>98</v>
      </c>
      <c r="B80" t="s">
        <v>99</v>
      </c>
      <c r="C80" t="s">
        <v>99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92</v>
      </c>
      <c r="J80">
        <v>6.7</v>
      </c>
      <c r="K80">
        <v>108</v>
      </c>
      <c r="L80">
        <v>4.2299582022709199</v>
      </c>
      <c r="M80">
        <v>0</v>
      </c>
      <c r="N80">
        <v>0</v>
      </c>
    </row>
    <row r="81" spans="1:14" hidden="1" x14ac:dyDescent="0.3">
      <c r="A81" t="s">
        <v>156</v>
      </c>
      <c r="B81" t="s">
        <v>157</v>
      </c>
      <c r="C81" t="s">
        <v>156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147</v>
      </c>
      <c r="J81">
        <v>7.4</v>
      </c>
      <c r="K81">
        <v>181</v>
      </c>
      <c r="L81">
        <v>4.1908478842604904</v>
      </c>
      <c r="M81">
        <v>0</v>
      </c>
      <c r="N81">
        <v>0</v>
      </c>
    </row>
    <row r="82" spans="1:14" hidden="1" x14ac:dyDescent="0.3">
      <c r="A82" t="s">
        <v>182</v>
      </c>
      <c r="B82" t="s">
        <v>183</v>
      </c>
      <c r="C82" t="s">
        <v>182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179</v>
      </c>
      <c r="J82">
        <v>6.3</v>
      </c>
      <c r="K82">
        <v>215</v>
      </c>
      <c r="L82">
        <v>4.18428877648339</v>
      </c>
      <c r="M82">
        <v>0</v>
      </c>
      <c r="N82">
        <v>0</v>
      </c>
    </row>
    <row r="83" spans="1:14" hidden="1" x14ac:dyDescent="0.3">
      <c r="A83" t="s">
        <v>105</v>
      </c>
      <c r="B83" t="s">
        <v>106</v>
      </c>
      <c r="C83" t="s">
        <v>106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107</v>
      </c>
      <c r="J83">
        <v>6.2</v>
      </c>
      <c r="K83">
        <v>122</v>
      </c>
      <c r="L83">
        <v>4.1763094036850799</v>
      </c>
      <c r="M83">
        <v>0</v>
      </c>
      <c r="N83">
        <v>0</v>
      </c>
    </row>
    <row r="84" spans="1:14" hidden="1" x14ac:dyDescent="0.3">
      <c r="A84" t="s">
        <v>29</v>
      </c>
      <c r="B84" t="s">
        <v>30</v>
      </c>
      <c r="C84" t="s">
        <v>30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13</v>
      </c>
      <c r="J84">
        <v>4.5999999999999996</v>
      </c>
      <c r="K84">
        <v>24</v>
      </c>
      <c r="L84">
        <v>4.1694204149137901</v>
      </c>
      <c r="M84">
        <v>0</v>
      </c>
      <c r="N84">
        <v>0</v>
      </c>
    </row>
    <row r="85" spans="1:14" hidden="1" x14ac:dyDescent="0.3">
      <c r="A85" t="s">
        <v>225</v>
      </c>
      <c r="B85" t="s">
        <v>226</v>
      </c>
      <c r="C85" t="s">
        <v>226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222</v>
      </c>
      <c r="J85">
        <v>7.2</v>
      </c>
      <c r="K85">
        <v>261</v>
      </c>
      <c r="L85">
        <v>4.15184040101256</v>
      </c>
      <c r="M85">
        <v>0</v>
      </c>
      <c r="N85">
        <v>0</v>
      </c>
    </row>
    <row r="86" spans="1:14" hidden="1" x14ac:dyDescent="0.3">
      <c r="A86" t="s">
        <v>84</v>
      </c>
      <c r="B86" t="s">
        <v>85</v>
      </c>
      <c r="C86" t="s">
        <v>85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73</v>
      </c>
      <c r="J86">
        <v>6.4</v>
      </c>
      <c r="K86">
        <v>85</v>
      </c>
      <c r="L86">
        <v>4.0574185436670502</v>
      </c>
      <c r="M86">
        <v>0</v>
      </c>
      <c r="N86">
        <v>0</v>
      </c>
    </row>
    <row r="87" spans="1:14" hidden="1" x14ac:dyDescent="0.3">
      <c r="A87" t="s">
        <v>239</v>
      </c>
      <c r="B87" t="s">
        <v>240</v>
      </c>
      <c r="C87" t="s">
        <v>241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222</v>
      </c>
      <c r="J87">
        <v>7</v>
      </c>
      <c r="K87">
        <v>271</v>
      </c>
      <c r="L87">
        <v>4.0514690222690204</v>
      </c>
      <c r="M87">
        <v>0</v>
      </c>
      <c r="N87">
        <v>0</v>
      </c>
    </row>
    <row r="88" spans="1:14" hidden="1" x14ac:dyDescent="0.3">
      <c r="A88" t="s">
        <v>330</v>
      </c>
      <c r="B88" t="s">
        <v>331</v>
      </c>
      <c r="C88" t="s">
        <v>332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322</v>
      </c>
      <c r="J88">
        <v>5.4</v>
      </c>
      <c r="K88">
        <v>453</v>
      </c>
      <c r="L88">
        <v>4.0367631456871198</v>
      </c>
      <c r="M88">
        <v>0</v>
      </c>
      <c r="N88">
        <v>0</v>
      </c>
    </row>
    <row r="89" spans="1:14" hidden="1" x14ac:dyDescent="0.3">
      <c r="A89" t="s">
        <v>326</v>
      </c>
      <c r="B89" t="s">
        <v>327</v>
      </c>
      <c r="C89" t="s">
        <v>327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322</v>
      </c>
      <c r="J89">
        <v>5</v>
      </c>
      <c r="K89">
        <v>449</v>
      </c>
      <c r="L89">
        <v>4.0287807032032301</v>
      </c>
      <c r="M89">
        <v>0</v>
      </c>
      <c r="N89">
        <v>0</v>
      </c>
    </row>
    <row r="90" spans="1:14" hidden="1" x14ac:dyDescent="0.3">
      <c r="A90" t="s">
        <v>123</v>
      </c>
      <c r="B90" t="s">
        <v>260</v>
      </c>
      <c r="C90" t="s">
        <v>260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259</v>
      </c>
      <c r="J90">
        <v>7.3</v>
      </c>
      <c r="K90">
        <v>310</v>
      </c>
      <c r="L90">
        <v>4.0054971265570396</v>
      </c>
      <c r="M90">
        <v>0</v>
      </c>
      <c r="N90">
        <v>0</v>
      </c>
    </row>
    <row r="91" spans="1:14" hidden="1" x14ac:dyDescent="0.3">
      <c r="A91" t="s">
        <v>177</v>
      </c>
      <c r="B91" t="s">
        <v>178</v>
      </c>
      <c r="C91" t="s">
        <v>178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179</v>
      </c>
      <c r="J91">
        <v>4.5</v>
      </c>
      <c r="K91">
        <v>213</v>
      </c>
      <c r="L91">
        <v>4.0008243943398503</v>
      </c>
      <c r="M91">
        <v>0</v>
      </c>
      <c r="N91">
        <v>0</v>
      </c>
    </row>
    <row r="92" spans="1:14" hidden="1" x14ac:dyDescent="0.3">
      <c r="A92" t="s">
        <v>29</v>
      </c>
      <c r="B92" t="s">
        <v>258</v>
      </c>
      <c r="C92" t="s">
        <v>258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251</v>
      </c>
      <c r="J92">
        <v>5.3</v>
      </c>
      <c r="K92">
        <v>298</v>
      </c>
      <c r="L92">
        <v>3.99207595896207</v>
      </c>
      <c r="M92">
        <v>0</v>
      </c>
      <c r="N92">
        <v>0</v>
      </c>
    </row>
    <row r="93" spans="1:14" hidden="1" x14ac:dyDescent="0.3">
      <c r="A93" t="s">
        <v>90</v>
      </c>
      <c r="B93" t="s">
        <v>171</v>
      </c>
      <c r="C93" t="s">
        <v>171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165</v>
      </c>
      <c r="J93">
        <v>6.7</v>
      </c>
      <c r="K93">
        <v>200</v>
      </c>
      <c r="L93">
        <v>3.9718539206502399</v>
      </c>
      <c r="M93">
        <v>0</v>
      </c>
      <c r="N93">
        <v>0</v>
      </c>
    </row>
    <row r="94" spans="1:14" hidden="1" x14ac:dyDescent="0.3">
      <c r="A94" t="s">
        <v>132</v>
      </c>
      <c r="B94" t="s">
        <v>133</v>
      </c>
      <c r="C94" t="s">
        <v>133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131</v>
      </c>
      <c r="J94">
        <v>4.5</v>
      </c>
      <c r="K94">
        <v>145</v>
      </c>
      <c r="L94">
        <v>3.9130774401382298</v>
      </c>
      <c r="M94">
        <v>0</v>
      </c>
      <c r="N94">
        <v>0</v>
      </c>
    </row>
    <row r="95" spans="1:14" hidden="1" x14ac:dyDescent="0.3">
      <c r="A95" t="s">
        <v>162</v>
      </c>
      <c r="B95" t="s">
        <v>255</v>
      </c>
      <c r="C95" t="s">
        <v>255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251</v>
      </c>
      <c r="J95">
        <v>5.4</v>
      </c>
      <c r="K95">
        <v>289</v>
      </c>
      <c r="L95">
        <v>3.9117623952146499</v>
      </c>
      <c r="M95">
        <v>0</v>
      </c>
      <c r="N95">
        <v>0</v>
      </c>
    </row>
    <row r="96" spans="1:14" hidden="1" x14ac:dyDescent="0.3">
      <c r="A96" t="s">
        <v>82</v>
      </c>
      <c r="B96" t="s">
        <v>83</v>
      </c>
      <c r="C96" t="s">
        <v>83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73</v>
      </c>
      <c r="J96">
        <v>6.5</v>
      </c>
      <c r="K96">
        <v>84</v>
      </c>
      <c r="L96">
        <v>3.9099362825291402</v>
      </c>
      <c r="M96">
        <v>0</v>
      </c>
      <c r="N96">
        <v>0</v>
      </c>
    </row>
    <row r="97" spans="1:14" hidden="1" x14ac:dyDescent="0.3">
      <c r="A97" t="s">
        <v>59</v>
      </c>
      <c r="B97" t="s">
        <v>252</v>
      </c>
      <c r="C97" t="s">
        <v>252</v>
      </c>
      <c r="D97" t="s">
        <v>4</v>
      </c>
      <c r="E97">
        <v>1</v>
      </c>
      <c r="F97">
        <v>0</v>
      </c>
      <c r="G97">
        <v>0</v>
      </c>
      <c r="H97">
        <v>0</v>
      </c>
      <c r="I97" t="s">
        <v>251</v>
      </c>
      <c r="J97">
        <v>5</v>
      </c>
      <c r="K97">
        <v>286</v>
      </c>
      <c r="L97">
        <v>3.9070652758945301</v>
      </c>
      <c r="M97">
        <v>0</v>
      </c>
      <c r="N97">
        <v>0</v>
      </c>
    </row>
    <row r="98" spans="1:14" hidden="1" x14ac:dyDescent="0.3">
      <c r="A98" t="s">
        <v>232</v>
      </c>
      <c r="B98" t="s">
        <v>233</v>
      </c>
      <c r="C98" t="s">
        <v>233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222</v>
      </c>
      <c r="J98">
        <v>6.4</v>
      </c>
      <c r="K98">
        <v>266</v>
      </c>
      <c r="L98">
        <v>3.8768251293700899</v>
      </c>
      <c r="M98">
        <v>0</v>
      </c>
      <c r="N98">
        <v>0</v>
      </c>
    </row>
    <row r="99" spans="1:14" hidden="1" x14ac:dyDescent="0.3">
      <c r="A99" t="s">
        <v>96</v>
      </c>
      <c r="B99" t="s">
        <v>97</v>
      </c>
      <c r="C99" t="s">
        <v>97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92</v>
      </c>
      <c r="J99">
        <v>5.3</v>
      </c>
      <c r="K99">
        <v>106</v>
      </c>
      <c r="L99">
        <v>3.80181427694902</v>
      </c>
      <c r="M99">
        <v>0</v>
      </c>
      <c r="N99">
        <v>0</v>
      </c>
    </row>
    <row r="100" spans="1:14" hidden="1" x14ac:dyDescent="0.3">
      <c r="A100" t="s">
        <v>48</v>
      </c>
      <c r="B100" t="s">
        <v>49</v>
      </c>
      <c r="C100" t="s">
        <v>49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31</v>
      </c>
      <c r="J100">
        <v>4.5</v>
      </c>
      <c r="K100">
        <v>42</v>
      </c>
      <c r="L100">
        <v>3.7785045229947398</v>
      </c>
      <c r="M100">
        <v>0</v>
      </c>
      <c r="N100">
        <v>0</v>
      </c>
    </row>
    <row r="101" spans="1:14" hidden="1" x14ac:dyDescent="0.3">
      <c r="A101" t="s">
        <v>206</v>
      </c>
      <c r="B101" t="s">
        <v>207</v>
      </c>
      <c r="C101" t="s">
        <v>208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195</v>
      </c>
      <c r="J101">
        <v>5.4</v>
      </c>
      <c r="K101">
        <v>245</v>
      </c>
      <c r="L101">
        <v>3.76307420667509</v>
      </c>
      <c r="M101">
        <v>0</v>
      </c>
      <c r="N101">
        <v>0</v>
      </c>
    </row>
    <row r="102" spans="1:14" hidden="1" x14ac:dyDescent="0.3">
      <c r="A102" t="s">
        <v>172</v>
      </c>
      <c r="B102" t="s">
        <v>173</v>
      </c>
      <c r="C102" t="s">
        <v>173</v>
      </c>
      <c r="D102" t="s">
        <v>7</v>
      </c>
      <c r="E102">
        <v>0</v>
      </c>
      <c r="F102">
        <v>0</v>
      </c>
      <c r="G102">
        <v>0</v>
      </c>
      <c r="H102">
        <v>1</v>
      </c>
      <c r="I102" t="s">
        <v>165</v>
      </c>
      <c r="J102">
        <v>7</v>
      </c>
      <c r="K102">
        <v>201</v>
      </c>
      <c r="L102">
        <v>3.7316668585745698</v>
      </c>
      <c r="M102">
        <v>0</v>
      </c>
      <c r="N102">
        <v>0</v>
      </c>
    </row>
    <row r="103" spans="1:14" hidden="1" x14ac:dyDescent="0.3">
      <c r="A103" t="s">
        <v>155</v>
      </c>
      <c r="B103" t="s">
        <v>276</v>
      </c>
      <c r="C103" t="s">
        <v>276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275</v>
      </c>
      <c r="J103">
        <v>4.5</v>
      </c>
      <c r="K103">
        <v>356</v>
      </c>
      <c r="L103">
        <v>3.7261125159302</v>
      </c>
      <c r="M103">
        <v>0</v>
      </c>
      <c r="N103">
        <v>0</v>
      </c>
    </row>
    <row r="104" spans="1:14" hidden="1" x14ac:dyDescent="0.3">
      <c r="A104" t="s">
        <v>129</v>
      </c>
      <c r="B104" t="s">
        <v>323</v>
      </c>
      <c r="C104" t="s">
        <v>323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322</v>
      </c>
      <c r="J104">
        <v>4.5</v>
      </c>
      <c r="K104">
        <v>447</v>
      </c>
      <c r="L104">
        <v>3.7209913903356799</v>
      </c>
      <c r="M104">
        <v>0</v>
      </c>
      <c r="N104">
        <v>0</v>
      </c>
    </row>
    <row r="105" spans="1:14" hidden="1" x14ac:dyDescent="0.3">
      <c r="A105" t="s">
        <v>37</v>
      </c>
      <c r="B105" t="s">
        <v>38</v>
      </c>
      <c r="C105" t="s">
        <v>38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31</v>
      </c>
      <c r="J105">
        <v>5</v>
      </c>
      <c r="K105">
        <v>33</v>
      </c>
      <c r="L105">
        <v>3.7123952325135998</v>
      </c>
      <c r="M105">
        <v>0</v>
      </c>
      <c r="N105">
        <v>0</v>
      </c>
    </row>
    <row r="106" spans="1:14" hidden="1" x14ac:dyDescent="0.3">
      <c r="A106" t="s">
        <v>93</v>
      </c>
      <c r="B106" t="s">
        <v>248</v>
      </c>
      <c r="C106" t="s">
        <v>248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222</v>
      </c>
      <c r="J106">
        <v>8.1999999999999993</v>
      </c>
      <c r="K106">
        <v>275</v>
      </c>
      <c r="L106">
        <v>3.7109997164631099</v>
      </c>
      <c r="M106">
        <v>0</v>
      </c>
      <c r="N106">
        <v>0</v>
      </c>
    </row>
    <row r="107" spans="1:14" hidden="1" x14ac:dyDescent="0.3">
      <c r="A107" t="s">
        <v>329</v>
      </c>
      <c r="B107" t="s">
        <v>34</v>
      </c>
      <c r="C107" t="s">
        <v>34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322</v>
      </c>
      <c r="J107">
        <v>5.9</v>
      </c>
      <c r="K107">
        <v>452</v>
      </c>
      <c r="L107">
        <v>3.7003459040647599</v>
      </c>
      <c r="M107">
        <v>0</v>
      </c>
      <c r="N107">
        <v>0</v>
      </c>
    </row>
    <row r="108" spans="1:14" hidden="1" x14ac:dyDescent="0.3">
      <c r="A108" t="s">
        <v>110</v>
      </c>
      <c r="B108" t="s">
        <v>111</v>
      </c>
      <c r="C108" t="s">
        <v>112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107</v>
      </c>
      <c r="J108">
        <v>5.8</v>
      </c>
      <c r="K108">
        <v>125</v>
      </c>
      <c r="L108">
        <v>3.6483127840102001</v>
      </c>
      <c r="M108">
        <v>0</v>
      </c>
      <c r="N108">
        <v>0</v>
      </c>
    </row>
    <row r="109" spans="1:14" hidden="1" x14ac:dyDescent="0.3">
      <c r="A109" t="s">
        <v>121</v>
      </c>
      <c r="B109" t="s">
        <v>193</v>
      </c>
      <c r="C109" t="s">
        <v>193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251</v>
      </c>
      <c r="J109">
        <v>7.6</v>
      </c>
      <c r="K109">
        <v>299</v>
      </c>
      <c r="L109">
        <v>3.6364468513153101</v>
      </c>
      <c r="M109">
        <v>0</v>
      </c>
      <c r="N109">
        <v>0</v>
      </c>
    </row>
    <row r="110" spans="1:14" hidden="1" x14ac:dyDescent="0.3">
      <c r="A110" t="s">
        <v>138</v>
      </c>
      <c r="B110" t="s">
        <v>152</v>
      </c>
      <c r="C110" t="s">
        <v>152</v>
      </c>
      <c r="D110" t="s">
        <v>4</v>
      </c>
      <c r="E110">
        <v>1</v>
      </c>
      <c r="F110">
        <v>0</v>
      </c>
      <c r="G110">
        <v>0</v>
      </c>
      <c r="H110">
        <v>0</v>
      </c>
      <c r="I110" t="s">
        <v>147</v>
      </c>
      <c r="J110">
        <v>5</v>
      </c>
      <c r="K110">
        <v>175</v>
      </c>
      <c r="L110">
        <v>3.5909952240937302</v>
      </c>
      <c r="M110">
        <v>0</v>
      </c>
      <c r="N110">
        <v>0</v>
      </c>
    </row>
    <row r="111" spans="1:14" hidden="1" x14ac:dyDescent="0.3">
      <c r="A111" t="s">
        <v>307</v>
      </c>
      <c r="B111" t="s">
        <v>308</v>
      </c>
      <c r="C111" t="s">
        <v>308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304</v>
      </c>
      <c r="J111">
        <v>5</v>
      </c>
      <c r="K111">
        <v>427</v>
      </c>
      <c r="L111">
        <v>3.5866047915154899</v>
      </c>
      <c r="M111">
        <v>0</v>
      </c>
      <c r="N111">
        <v>0</v>
      </c>
    </row>
    <row r="112" spans="1:14" hidden="1" x14ac:dyDescent="0.3">
      <c r="A112" t="s">
        <v>223</v>
      </c>
      <c r="B112" t="s">
        <v>224</v>
      </c>
      <c r="C112" t="s">
        <v>224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222</v>
      </c>
      <c r="J112">
        <v>5.6</v>
      </c>
      <c r="K112">
        <v>260</v>
      </c>
      <c r="L112">
        <v>3.5742249570435498</v>
      </c>
      <c r="M112">
        <v>0</v>
      </c>
      <c r="N112">
        <v>0</v>
      </c>
    </row>
    <row r="113" spans="1:14" hidden="1" x14ac:dyDescent="0.3">
      <c r="A113" t="s">
        <v>16</v>
      </c>
      <c r="B113" t="s">
        <v>318</v>
      </c>
      <c r="C113" t="s">
        <v>318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304</v>
      </c>
      <c r="J113">
        <v>6</v>
      </c>
      <c r="K113">
        <v>439</v>
      </c>
      <c r="L113">
        <v>3.5615756529071199</v>
      </c>
      <c r="M113">
        <v>0</v>
      </c>
      <c r="N113">
        <v>0</v>
      </c>
    </row>
    <row r="114" spans="1:14" hidden="1" x14ac:dyDescent="0.3">
      <c r="A114" t="s">
        <v>19</v>
      </c>
      <c r="B114" t="s">
        <v>20</v>
      </c>
      <c r="C114" t="s">
        <v>20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13</v>
      </c>
      <c r="J114">
        <v>7</v>
      </c>
      <c r="K114">
        <v>13</v>
      </c>
      <c r="L114">
        <v>3.4770171323969201</v>
      </c>
      <c r="M114">
        <v>0</v>
      </c>
      <c r="N114">
        <v>0</v>
      </c>
    </row>
    <row r="115" spans="1:14" hidden="1" x14ac:dyDescent="0.3">
      <c r="A115" t="s">
        <v>138</v>
      </c>
      <c r="B115" t="s">
        <v>196</v>
      </c>
      <c r="C115" t="s">
        <v>196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195</v>
      </c>
      <c r="J115">
        <v>5</v>
      </c>
      <c r="K115">
        <v>237</v>
      </c>
      <c r="L115">
        <v>3.47324408911039</v>
      </c>
      <c r="M115">
        <v>0</v>
      </c>
      <c r="N115">
        <v>0</v>
      </c>
    </row>
    <row r="116" spans="1:14" hidden="1" x14ac:dyDescent="0.3">
      <c r="A116" t="s">
        <v>291</v>
      </c>
      <c r="B116" t="s">
        <v>292</v>
      </c>
      <c r="C116" t="s">
        <v>292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283</v>
      </c>
      <c r="J116">
        <v>4.9000000000000004</v>
      </c>
      <c r="K116">
        <v>383</v>
      </c>
      <c r="L116">
        <v>3.4595810364838702</v>
      </c>
      <c r="M116">
        <v>0</v>
      </c>
      <c r="N116">
        <v>0</v>
      </c>
    </row>
    <row r="117" spans="1:14" hidden="1" x14ac:dyDescent="0.3">
      <c r="A117" t="s">
        <v>115</v>
      </c>
      <c r="B117" t="s">
        <v>116</v>
      </c>
      <c r="C117" t="s">
        <v>116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107</v>
      </c>
      <c r="J117">
        <v>5.8</v>
      </c>
      <c r="K117">
        <v>128</v>
      </c>
      <c r="L117">
        <v>3.4538228528831501</v>
      </c>
      <c r="M117">
        <v>0</v>
      </c>
      <c r="N117">
        <v>0</v>
      </c>
    </row>
    <row r="118" spans="1:14" hidden="1" x14ac:dyDescent="0.3">
      <c r="A118" t="s">
        <v>153</v>
      </c>
      <c r="B118" t="s">
        <v>264</v>
      </c>
      <c r="C118" t="s">
        <v>264</v>
      </c>
      <c r="D118" t="s">
        <v>7</v>
      </c>
      <c r="E118">
        <v>0</v>
      </c>
      <c r="F118">
        <v>0</v>
      </c>
      <c r="G118">
        <v>0</v>
      </c>
      <c r="H118">
        <v>1</v>
      </c>
      <c r="I118" t="s">
        <v>259</v>
      </c>
      <c r="J118">
        <v>6.8</v>
      </c>
      <c r="K118">
        <v>320</v>
      </c>
      <c r="L118">
        <v>3.4246847453425402</v>
      </c>
      <c r="M118">
        <v>0</v>
      </c>
      <c r="N118">
        <v>0</v>
      </c>
    </row>
    <row r="119" spans="1:14" hidden="1" x14ac:dyDescent="0.3">
      <c r="A119" t="s">
        <v>314</v>
      </c>
      <c r="B119" t="s">
        <v>315</v>
      </c>
      <c r="C119" t="s">
        <v>315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304</v>
      </c>
      <c r="J119">
        <v>5</v>
      </c>
      <c r="K119">
        <v>437</v>
      </c>
      <c r="L119">
        <v>3.3531556953115</v>
      </c>
      <c r="M119">
        <v>0</v>
      </c>
      <c r="N119">
        <v>0</v>
      </c>
    </row>
    <row r="120" spans="1:14" hidden="1" x14ac:dyDescent="0.3">
      <c r="A120" t="s">
        <v>74</v>
      </c>
      <c r="B120" t="s">
        <v>75</v>
      </c>
      <c r="C120" t="s">
        <v>75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73</v>
      </c>
      <c r="J120">
        <v>6</v>
      </c>
      <c r="K120">
        <v>78</v>
      </c>
      <c r="L120">
        <v>3.34141734744831</v>
      </c>
      <c r="M120">
        <v>0</v>
      </c>
      <c r="N120">
        <v>0</v>
      </c>
    </row>
    <row r="121" spans="1:14" hidden="1" x14ac:dyDescent="0.3">
      <c r="A121" t="s">
        <v>90</v>
      </c>
      <c r="B121" t="s">
        <v>134</v>
      </c>
      <c r="C121" t="s">
        <v>134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131</v>
      </c>
      <c r="J121">
        <v>4.5</v>
      </c>
      <c r="K121">
        <v>147</v>
      </c>
      <c r="L121">
        <v>3.3247999023773902</v>
      </c>
      <c r="M121">
        <v>0</v>
      </c>
      <c r="N121">
        <v>0</v>
      </c>
    </row>
    <row r="122" spans="1:14" hidden="1" x14ac:dyDescent="0.3">
      <c r="A122" t="s">
        <v>68</v>
      </c>
      <c r="B122" t="s">
        <v>278</v>
      </c>
      <c r="C122" t="s">
        <v>278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275</v>
      </c>
      <c r="J122">
        <v>4.4000000000000004</v>
      </c>
      <c r="K122">
        <v>361</v>
      </c>
      <c r="L122">
        <v>3.3230096438113801</v>
      </c>
      <c r="M122">
        <v>0</v>
      </c>
      <c r="N122">
        <v>0</v>
      </c>
    </row>
    <row r="123" spans="1:14" hidden="1" x14ac:dyDescent="0.3">
      <c r="A123" t="s">
        <v>35</v>
      </c>
      <c r="B123" t="s">
        <v>36</v>
      </c>
      <c r="C123" t="s">
        <v>36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31</v>
      </c>
      <c r="J123">
        <v>5.8</v>
      </c>
      <c r="K123">
        <v>31</v>
      </c>
      <c r="L123">
        <v>3.32039325805721</v>
      </c>
      <c r="M123">
        <v>0</v>
      </c>
      <c r="N123">
        <v>0</v>
      </c>
    </row>
    <row r="124" spans="1:14" hidden="1" x14ac:dyDescent="0.3">
      <c r="A124" t="s">
        <v>43</v>
      </c>
      <c r="B124" t="s">
        <v>44</v>
      </c>
      <c r="C124" t="s">
        <v>45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31</v>
      </c>
      <c r="J124">
        <v>4.9000000000000004</v>
      </c>
      <c r="K124">
        <v>40</v>
      </c>
      <c r="L124">
        <v>3.2825617076549798</v>
      </c>
      <c r="M124">
        <v>0</v>
      </c>
      <c r="N124">
        <v>0</v>
      </c>
    </row>
    <row r="125" spans="1:14" hidden="1" x14ac:dyDescent="0.3">
      <c r="A125" t="s">
        <v>176</v>
      </c>
      <c r="B125" t="s">
        <v>256</v>
      </c>
      <c r="C125" t="s">
        <v>256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251</v>
      </c>
      <c r="J125">
        <v>5.3</v>
      </c>
      <c r="K125">
        <v>290</v>
      </c>
      <c r="L125">
        <v>3.2770532162746902</v>
      </c>
      <c r="M125">
        <v>0</v>
      </c>
      <c r="N125">
        <v>0</v>
      </c>
    </row>
    <row r="126" spans="1:14" hidden="1" x14ac:dyDescent="0.3">
      <c r="A126" t="s">
        <v>117</v>
      </c>
      <c r="B126" t="s">
        <v>118</v>
      </c>
      <c r="C126" t="s">
        <v>118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107</v>
      </c>
      <c r="J126">
        <v>5.0999999999999996</v>
      </c>
      <c r="K126">
        <v>133</v>
      </c>
      <c r="L126">
        <v>3.26411633735888</v>
      </c>
      <c r="M126">
        <v>0</v>
      </c>
      <c r="N126">
        <v>0</v>
      </c>
    </row>
    <row r="127" spans="1:14" hidden="1" x14ac:dyDescent="0.3">
      <c r="A127" t="s">
        <v>236</v>
      </c>
      <c r="B127" t="s">
        <v>277</v>
      </c>
      <c r="C127" t="s">
        <v>277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275</v>
      </c>
      <c r="J127">
        <v>5.9</v>
      </c>
      <c r="K127">
        <v>358</v>
      </c>
      <c r="L127">
        <v>3.2591974923991698</v>
      </c>
      <c r="M127">
        <v>0</v>
      </c>
      <c r="N127">
        <v>0</v>
      </c>
    </row>
    <row r="128" spans="1:14" hidden="1" x14ac:dyDescent="0.3">
      <c r="A128" t="s">
        <v>250</v>
      </c>
      <c r="B128" t="s">
        <v>328</v>
      </c>
      <c r="C128" t="s">
        <v>328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322</v>
      </c>
      <c r="J128">
        <v>4.5999999999999996</v>
      </c>
      <c r="K128">
        <v>450</v>
      </c>
      <c r="L128">
        <v>3.2293552092397402</v>
      </c>
      <c r="M128">
        <v>0</v>
      </c>
      <c r="N128">
        <v>0</v>
      </c>
    </row>
    <row r="129" spans="1:14" hidden="1" x14ac:dyDescent="0.3">
      <c r="A129" t="s">
        <v>158</v>
      </c>
      <c r="B129" t="s">
        <v>159</v>
      </c>
      <c r="C129" t="s">
        <v>159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147</v>
      </c>
      <c r="J129">
        <v>5.7</v>
      </c>
      <c r="K129">
        <v>183</v>
      </c>
      <c r="L129">
        <v>3.22759859085027</v>
      </c>
      <c r="M129">
        <v>0</v>
      </c>
      <c r="N129">
        <v>0</v>
      </c>
    </row>
    <row r="130" spans="1:14" hidden="1" x14ac:dyDescent="0.3">
      <c r="A130" t="s">
        <v>108</v>
      </c>
      <c r="B130" t="s">
        <v>109</v>
      </c>
      <c r="C130" t="s">
        <v>109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107</v>
      </c>
      <c r="J130">
        <v>5.8</v>
      </c>
      <c r="K130">
        <v>124</v>
      </c>
      <c r="L130">
        <v>3.2206314426631701</v>
      </c>
      <c r="M130">
        <v>0</v>
      </c>
      <c r="N130">
        <v>0</v>
      </c>
    </row>
    <row r="131" spans="1:14" hidden="1" x14ac:dyDescent="0.3">
      <c r="A131" t="s">
        <v>219</v>
      </c>
      <c r="B131" t="s">
        <v>220</v>
      </c>
      <c r="C131" t="s">
        <v>220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195</v>
      </c>
      <c r="J131">
        <v>3.9</v>
      </c>
      <c r="K131">
        <v>257</v>
      </c>
      <c r="L131">
        <v>3.2078954990203199</v>
      </c>
      <c r="M131">
        <v>0</v>
      </c>
      <c r="N131">
        <v>0</v>
      </c>
    </row>
    <row r="132" spans="1:14" hidden="1" x14ac:dyDescent="0.3">
      <c r="A132" t="s">
        <v>88</v>
      </c>
      <c r="B132" t="s">
        <v>89</v>
      </c>
      <c r="C132" t="s">
        <v>89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73</v>
      </c>
      <c r="J132">
        <v>5.4</v>
      </c>
      <c r="K132">
        <v>90</v>
      </c>
      <c r="L132">
        <v>3.19367546600028</v>
      </c>
      <c r="M132">
        <v>0</v>
      </c>
      <c r="N132">
        <v>0</v>
      </c>
    </row>
    <row r="133" spans="1:14" hidden="1" x14ac:dyDescent="0.3">
      <c r="A133" t="s">
        <v>319</v>
      </c>
      <c r="B133" t="s">
        <v>320</v>
      </c>
      <c r="C133" t="s">
        <v>321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322</v>
      </c>
      <c r="J133">
        <v>5</v>
      </c>
      <c r="K133">
        <v>446</v>
      </c>
      <c r="L133">
        <v>3.1914401913142698</v>
      </c>
      <c r="M133">
        <v>0</v>
      </c>
      <c r="N133">
        <v>0</v>
      </c>
    </row>
    <row r="134" spans="1:14" hidden="1" x14ac:dyDescent="0.3">
      <c r="A134" t="s">
        <v>237</v>
      </c>
      <c r="B134" t="s">
        <v>238</v>
      </c>
      <c r="C134" t="s">
        <v>238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222</v>
      </c>
      <c r="J134">
        <v>5.5</v>
      </c>
      <c r="K134">
        <v>269</v>
      </c>
      <c r="L134">
        <v>3.13030096271424</v>
      </c>
      <c r="M134">
        <v>0</v>
      </c>
      <c r="N134">
        <v>0</v>
      </c>
    </row>
    <row r="135" spans="1:14" hidden="1" x14ac:dyDescent="0.3">
      <c r="A135" t="s">
        <v>41</v>
      </c>
      <c r="B135" t="s">
        <v>100</v>
      </c>
      <c r="C135" t="s">
        <v>100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92</v>
      </c>
      <c r="J135">
        <v>4.4000000000000004</v>
      </c>
      <c r="K135">
        <v>109</v>
      </c>
      <c r="L135">
        <v>3.1164993812491599</v>
      </c>
      <c r="M135">
        <v>0</v>
      </c>
      <c r="N135">
        <v>0</v>
      </c>
    </row>
    <row r="136" spans="1:14" hidden="1" x14ac:dyDescent="0.3">
      <c r="A136" t="s">
        <v>55</v>
      </c>
      <c r="B136" t="s">
        <v>135</v>
      </c>
      <c r="C136" t="s">
        <v>135</v>
      </c>
      <c r="D136" t="s">
        <v>7</v>
      </c>
      <c r="E136">
        <v>0</v>
      </c>
      <c r="F136">
        <v>0</v>
      </c>
      <c r="G136">
        <v>0</v>
      </c>
      <c r="H136">
        <v>1</v>
      </c>
      <c r="I136" t="s">
        <v>131</v>
      </c>
      <c r="J136">
        <v>6.3</v>
      </c>
      <c r="K136">
        <v>148</v>
      </c>
      <c r="L136">
        <v>3.0807321985365101</v>
      </c>
      <c r="M136">
        <v>0</v>
      </c>
      <c r="N136">
        <v>0</v>
      </c>
    </row>
    <row r="137" spans="1:14" hidden="1" x14ac:dyDescent="0.3">
      <c r="A137" t="s">
        <v>174</v>
      </c>
      <c r="B137" t="s">
        <v>175</v>
      </c>
      <c r="C137" t="s">
        <v>175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165</v>
      </c>
      <c r="J137">
        <v>4.9000000000000004</v>
      </c>
      <c r="K137">
        <v>204</v>
      </c>
      <c r="L137">
        <v>3.0726386184225598</v>
      </c>
      <c r="M137">
        <v>0</v>
      </c>
      <c r="N137">
        <v>0</v>
      </c>
    </row>
    <row r="138" spans="1:14" hidden="1" x14ac:dyDescent="0.3">
      <c r="A138" t="s">
        <v>182</v>
      </c>
      <c r="B138" t="s">
        <v>249</v>
      </c>
      <c r="C138" t="s">
        <v>182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222</v>
      </c>
      <c r="J138">
        <v>5.5</v>
      </c>
      <c r="K138">
        <v>276</v>
      </c>
      <c r="L138">
        <v>3.0581431200541802</v>
      </c>
      <c r="M138">
        <v>0</v>
      </c>
      <c r="N138">
        <v>0</v>
      </c>
    </row>
    <row r="139" spans="1:14" hidden="1" x14ac:dyDescent="0.3">
      <c r="A139" t="s">
        <v>136</v>
      </c>
      <c r="B139" t="s">
        <v>137</v>
      </c>
      <c r="C139" t="s">
        <v>137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131</v>
      </c>
      <c r="J139">
        <v>4.5</v>
      </c>
      <c r="K139">
        <v>149</v>
      </c>
      <c r="L139">
        <v>3.0332836614310499</v>
      </c>
      <c r="M139">
        <v>0</v>
      </c>
      <c r="N139">
        <v>0</v>
      </c>
    </row>
    <row r="140" spans="1:14" hidden="1" x14ac:dyDescent="0.3">
      <c r="A140" t="s">
        <v>46</v>
      </c>
      <c r="B140" t="s">
        <v>47</v>
      </c>
      <c r="C140" t="s">
        <v>46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31</v>
      </c>
      <c r="J140">
        <v>4.5999999999999996</v>
      </c>
      <c r="K140">
        <v>41</v>
      </c>
      <c r="L140">
        <v>3.0122319257993602</v>
      </c>
      <c r="M140">
        <v>0</v>
      </c>
      <c r="N140">
        <v>0</v>
      </c>
    </row>
    <row r="141" spans="1:14" hidden="1" x14ac:dyDescent="0.3">
      <c r="A141" t="s">
        <v>113</v>
      </c>
      <c r="B141" t="s">
        <v>114</v>
      </c>
      <c r="C141" t="s">
        <v>114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107</v>
      </c>
      <c r="J141">
        <v>5.3</v>
      </c>
      <c r="K141">
        <v>127</v>
      </c>
      <c r="L141">
        <v>2.9881905458715301</v>
      </c>
      <c r="M141">
        <v>0</v>
      </c>
      <c r="N141">
        <v>0</v>
      </c>
    </row>
    <row r="142" spans="1:14" hidden="1" x14ac:dyDescent="0.3">
      <c r="A142" t="s">
        <v>160</v>
      </c>
      <c r="B142" t="s">
        <v>161</v>
      </c>
      <c r="C142" t="s">
        <v>161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147</v>
      </c>
      <c r="J142">
        <v>5.8</v>
      </c>
      <c r="K142">
        <v>184</v>
      </c>
      <c r="L142">
        <v>2.8807600349392999</v>
      </c>
      <c r="M142">
        <v>0</v>
      </c>
      <c r="N142">
        <v>0</v>
      </c>
    </row>
    <row r="143" spans="1:14" hidden="1" x14ac:dyDescent="0.3">
      <c r="A143" t="s">
        <v>141</v>
      </c>
      <c r="B143" t="s">
        <v>142</v>
      </c>
      <c r="C143" t="s">
        <v>142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131</v>
      </c>
      <c r="J143">
        <v>4.5</v>
      </c>
      <c r="K143">
        <v>159</v>
      </c>
      <c r="L143">
        <v>2.8611646676536102</v>
      </c>
      <c r="M143">
        <v>0</v>
      </c>
      <c r="N143">
        <v>0</v>
      </c>
    </row>
    <row r="144" spans="1:14" hidden="1" x14ac:dyDescent="0.3">
      <c r="A144" t="s">
        <v>17</v>
      </c>
      <c r="B144" t="s">
        <v>18</v>
      </c>
      <c r="C144" t="s">
        <v>18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13</v>
      </c>
      <c r="J144">
        <v>4.9000000000000004</v>
      </c>
      <c r="K144">
        <v>12</v>
      </c>
      <c r="L144">
        <v>2.76652241465007</v>
      </c>
      <c r="M144">
        <v>0</v>
      </c>
      <c r="N144">
        <v>0</v>
      </c>
    </row>
    <row r="145" spans="1:14" hidden="1" x14ac:dyDescent="0.3">
      <c r="A145" t="s">
        <v>257</v>
      </c>
      <c r="B145" t="s">
        <v>287</v>
      </c>
      <c r="C145" t="s">
        <v>287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283</v>
      </c>
      <c r="J145">
        <v>4.5</v>
      </c>
      <c r="K145">
        <v>379</v>
      </c>
      <c r="L145">
        <v>2.6924346731925</v>
      </c>
      <c r="M145">
        <v>0</v>
      </c>
      <c r="N145">
        <v>0</v>
      </c>
    </row>
    <row r="146" spans="1:14" hidden="1" x14ac:dyDescent="0.3">
      <c r="A146" t="s">
        <v>253</v>
      </c>
      <c r="B146" t="s">
        <v>254</v>
      </c>
      <c r="C146" t="s">
        <v>254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251</v>
      </c>
      <c r="J146">
        <v>7.5</v>
      </c>
      <c r="K146">
        <v>288</v>
      </c>
      <c r="L146">
        <v>2.6726611486229199</v>
      </c>
      <c r="M146">
        <v>0</v>
      </c>
      <c r="N146">
        <v>0</v>
      </c>
    </row>
    <row r="147" spans="1:14" hidden="1" x14ac:dyDescent="0.3">
      <c r="A147" t="s">
        <v>143</v>
      </c>
      <c r="B147" t="s">
        <v>144</v>
      </c>
      <c r="C147" t="s">
        <v>144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131</v>
      </c>
      <c r="J147">
        <v>4.5</v>
      </c>
      <c r="K147">
        <v>162</v>
      </c>
      <c r="L147">
        <v>2.6703983894235002</v>
      </c>
      <c r="M147">
        <v>0</v>
      </c>
      <c r="N147">
        <v>0</v>
      </c>
    </row>
    <row r="148" spans="1:14" hidden="1" x14ac:dyDescent="0.3">
      <c r="A148" t="s">
        <v>293</v>
      </c>
      <c r="B148" t="s">
        <v>87</v>
      </c>
      <c r="C148" t="s">
        <v>87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283</v>
      </c>
      <c r="J148">
        <v>4.5</v>
      </c>
      <c r="K148">
        <v>385</v>
      </c>
      <c r="L148">
        <v>2.6062337907896902</v>
      </c>
      <c r="M148">
        <v>0</v>
      </c>
      <c r="N148">
        <v>0</v>
      </c>
    </row>
    <row r="149" spans="1:14" hidden="1" x14ac:dyDescent="0.3">
      <c r="A149" t="s">
        <v>215</v>
      </c>
      <c r="B149" t="s">
        <v>216</v>
      </c>
      <c r="C149" t="s">
        <v>216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195</v>
      </c>
      <c r="J149">
        <v>5</v>
      </c>
      <c r="K149">
        <v>252</v>
      </c>
      <c r="L149">
        <v>2.4245228789306998</v>
      </c>
      <c r="M149">
        <v>0</v>
      </c>
      <c r="N149">
        <v>0</v>
      </c>
    </row>
    <row r="150" spans="1:14" hidden="1" x14ac:dyDescent="0.3">
      <c r="A150" t="s">
        <v>261</v>
      </c>
      <c r="B150" t="s">
        <v>262</v>
      </c>
      <c r="C150" t="s">
        <v>262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259</v>
      </c>
      <c r="J150">
        <v>4</v>
      </c>
      <c r="K150">
        <v>315</v>
      </c>
      <c r="L150">
        <v>2.4191640808620298</v>
      </c>
      <c r="M150">
        <v>0</v>
      </c>
      <c r="N150">
        <v>0</v>
      </c>
    </row>
    <row r="151" spans="1:14" hidden="1" x14ac:dyDescent="0.3">
      <c r="A151" t="s">
        <v>265</v>
      </c>
      <c r="B151" t="s">
        <v>266</v>
      </c>
      <c r="C151" t="s">
        <v>267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259</v>
      </c>
      <c r="J151">
        <v>4.5</v>
      </c>
      <c r="K151">
        <v>322</v>
      </c>
      <c r="L151">
        <v>2.3922128507121601</v>
      </c>
      <c r="M151">
        <v>0</v>
      </c>
      <c r="N151">
        <v>0</v>
      </c>
    </row>
    <row r="152" spans="1:14" hidden="1" x14ac:dyDescent="0.3">
      <c r="A152" t="s">
        <v>168</v>
      </c>
      <c r="B152" t="s">
        <v>169</v>
      </c>
      <c r="C152" t="s">
        <v>170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165</v>
      </c>
      <c r="J152">
        <v>5.4</v>
      </c>
      <c r="K152">
        <v>198</v>
      </c>
      <c r="L152">
        <v>2.3484137476624301</v>
      </c>
      <c r="M152">
        <v>0</v>
      </c>
      <c r="N152">
        <v>0</v>
      </c>
    </row>
    <row r="153" spans="1:14" hidden="1" x14ac:dyDescent="0.3">
      <c r="A153" t="s">
        <v>288</v>
      </c>
      <c r="B153" t="s">
        <v>289</v>
      </c>
      <c r="C153" t="s">
        <v>290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283</v>
      </c>
      <c r="J153">
        <v>6.4</v>
      </c>
      <c r="K153">
        <v>381</v>
      </c>
      <c r="L153">
        <v>2.32401336078691</v>
      </c>
      <c r="M153">
        <v>0</v>
      </c>
      <c r="N153">
        <v>0</v>
      </c>
    </row>
    <row r="154" spans="1:14" hidden="1" x14ac:dyDescent="0.3">
      <c r="A154" t="s">
        <v>273</v>
      </c>
      <c r="B154" t="s">
        <v>336</v>
      </c>
      <c r="C154" t="s">
        <v>336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322</v>
      </c>
      <c r="J154">
        <v>4.5</v>
      </c>
      <c r="K154">
        <v>456</v>
      </c>
      <c r="L154">
        <v>2.2798277684736399</v>
      </c>
      <c r="M154">
        <v>0</v>
      </c>
      <c r="N154">
        <v>0</v>
      </c>
    </row>
    <row r="155" spans="1:14" hidden="1" x14ac:dyDescent="0.3">
      <c r="A155" t="s">
        <v>48</v>
      </c>
      <c r="B155" t="s">
        <v>263</v>
      </c>
      <c r="C155" t="s">
        <v>263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259</v>
      </c>
      <c r="J155">
        <v>5</v>
      </c>
      <c r="K155">
        <v>317</v>
      </c>
      <c r="L155">
        <v>2.2152709415646301</v>
      </c>
      <c r="M155">
        <v>0</v>
      </c>
      <c r="N155">
        <v>0</v>
      </c>
    </row>
    <row r="156" spans="1:14" hidden="1" x14ac:dyDescent="0.3">
      <c r="A156" t="s">
        <v>76</v>
      </c>
      <c r="B156" t="s">
        <v>77</v>
      </c>
      <c r="C156" t="s">
        <v>77</v>
      </c>
      <c r="D156" t="s">
        <v>5</v>
      </c>
      <c r="E156">
        <v>0</v>
      </c>
      <c r="F156">
        <v>1</v>
      </c>
      <c r="G156">
        <v>0</v>
      </c>
      <c r="H156">
        <v>0</v>
      </c>
      <c r="I156" t="s">
        <v>73</v>
      </c>
      <c r="J156">
        <v>4.4000000000000004</v>
      </c>
      <c r="K156">
        <v>79</v>
      </c>
      <c r="L156">
        <v>2.0102205833327398</v>
      </c>
      <c r="M156">
        <v>0</v>
      </c>
      <c r="N156">
        <v>0</v>
      </c>
    </row>
    <row r="157" spans="1:14" hidden="1" x14ac:dyDescent="0.3">
      <c r="A157" t="s">
        <v>143</v>
      </c>
      <c r="B157" t="s">
        <v>197</v>
      </c>
      <c r="C157" t="s">
        <v>197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195</v>
      </c>
      <c r="J157">
        <v>5</v>
      </c>
      <c r="K157">
        <v>239</v>
      </c>
      <c r="L157">
        <v>1.92454638845702</v>
      </c>
      <c r="M157">
        <v>0</v>
      </c>
      <c r="N157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Corridore, Gabe</dc:creator>
  <cp:lastModifiedBy>Corridore, Gabe</cp:lastModifiedBy>
  <dcterms:created xsi:type="dcterms:W3CDTF">2021-10-29T13:30:28Z</dcterms:created>
  <dcterms:modified xsi:type="dcterms:W3CDTF">2021-10-29T14:03:27Z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8fa77b5e-a21e-4f97-8c70-d2a0e7007089</vt:lpwstr>
  </property>
</Properties>
</file>