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7F461E76-EC8E-4333-86DF-DC7D246DE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Data.Page'!$O$2:$O$149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Data.Page'!$O$2:$O$149</definedName>
    <definedName name="solver_lhs2" localSheetId="0" hidden="1">'Transformed by Data.Page'!$R$20</definedName>
    <definedName name="solver_lhs3" localSheetId="0" hidden="1">'Transformed by Data.Page'!$R$22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Data.Page'!$S$22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M144" i="2"/>
  <c r="M11" i="2"/>
  <c r="R12" i="2" s="1" a="1"/>
  <c r="R12" i="2" s="1"/>
  <c r="R17" i="2" a="1"/>
  <c r="R17" i="2" s="1"/>
  <c r="R14" i="2" a="1"/>
  <c r="R14" i="2" s="1"/>
  <c r="R13" i="2" a="1"/>
  <c r="R13" i="2" s="1"/>
  <c r="R9" i="2"/>
  <c r="R8" i="2"/>
  <c r="R7" i="2"/>
  <c r="R6" i="2"/>
  <c r="R4" i="2"/>
  <c r="R2" i="2"/>
  <c r="R22" i="2" l="1"/>
  <c r="R11" i="2" a="1"/>
  <c r="R11" i="2" s="1"/>
  <c r="R16" i="2" s="1"/>
  <c r="R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<sst xmlns="http://schemas.openxmlformats.org/spreadsheetml/2006/main" count="771" uniqueCount="329">
  <si>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</si>
  <si>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</si>
  <si>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</si>
  <si>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</si>
  <si>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</si>
  <si>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</si>
  <si>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</si>
  <si>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</si>
  <si>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</si>
  <si>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</si>
  <si>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</si>
  <si>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</si>
  <si>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</si>
  <si>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</si>
  <si>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Pablo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</si>
  <si>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</si>
  <si>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</si>
  <si>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</si>
  <si>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</si>
  <si>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</si>
  <si>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</si>
  <si>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</si>
  <si>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</si>
  <si>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</si>
  <si>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</si>
  <si>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</si>
  <si>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</si>
  <si>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</si>
  <si>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</si>
  <si>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</si>
  <si>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</si>
  <si>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</si>
  <si>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</si>
  <si>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</si>
  <si>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</si>
  <si>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</si>
  <si>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</si>
  <si>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</si>
  <si>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</si>
  <si>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</si>
  <si>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</si>
  <si>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</si>
  <si>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</si>
  <si>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</si>
  <si>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</si>
  <si>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</si>
  <si>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</si>
  <si>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</si>
  <si>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</si>
  <si>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</si>
  <si>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</si>
  <si>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</si>
  <si>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</si>
  <si>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</si>
  <si>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</si>
  <si>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</si>
  <si>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</si>
  <si>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Rico</t>
  </si>
  <si>
    <t>Henry</t>
  </si>
  <si>
    <t>Vitaly</t>
  </si>
  <si>
    <t>Janelt</t>
  </si>
  <si>
    <t>Charlie</t>
  </si>
  <si>
    <t>Ethan</t>
  </si>
  <si>
    <t>Pinnock</t>
  </si>
  <si>
    <t>Jan</t>
  </si>
  <si>
    <t>Bryan</t>
  </si>
  <si>
    <t>Mbeumo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</si>
  <si>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</si>
  <si>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</si>
  <si>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</si>
  <si>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</si>
  <si>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</si>
  <si>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</si>
  <si>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</si>
  <si>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</si>
  <si>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</si>
  <si>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Neal</t>
  </si>
  <si>
    <t>Maupay</t>
  </si>
  <si>
    <t>Leandro</t>
  </si>
  <si>
    <t>Trossard</t>
  </si>
  <si>
    <t>Alexis</t>
  </si>
  <si>
    <t>Mac Allister</t>
  </si>
  <si>
    <t>James</t>
  </si>
  <si>
    <t>Tarkowski</t>
  </si>
  <si>
    <t>BUR</t>
  </si>
  <si>
    <t>Mee</t>
  </si>
  <si>
    <t>Ashley</t>
  </si>
  <si>
    <t>Westwood</t>
  </si>
  <si>
    <t>Chris</t>
  </si>
  <si>
    <t>Wood</t>
  </si>
  <si>
    <t>Lowton</t>
  </si>
  <si>
    <t>Nick</t>
  </si>
  <si>
    <t>Pope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</si>
  <si>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</si>
  <si>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</si>
  <si>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</si>
  <si>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</si>
  <si>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</si>
  <si>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</si>
  <si>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</si>
  <si>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</si>
  <si>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</si>
  <si>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</si>
  <si>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</si>
  <si>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Antonio</t>
  </si>
  <si>
    <t>Rüdiger</t>
  </si>
  <si>
    <t>N'Golo</t>
  </si>
  <si>
    <t>Kanté</t>
  </si>
  <si>
    <t>Andreas</t>
  </si>
  <si>
    <t>Christensen</t>
  </si>
  <si>
    <t>Benjamin</t>
  </si>
  <si>
    <t>Chilwell</t>
  </si>
  <si>
    <t>Mason</t>
  </si>
  <si>
    <t>Mount</t>
  </si>
  <si>
    <t>Callum</t>
  </si>
  <si>
    <t>Hudson-Odoi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</si>
  <si>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</si>
  <si>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</si>
  <si>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</si>
  <si>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</si>
  <si>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</si>
  <si>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</si>
  <si>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</si>
  <si>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</si>
  <si>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</si>
  <si>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</si>
  <si>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</si>
  <si>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</si>
  <si>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</si>
  <si>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</si>
  <si>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</si>
  <si>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</si>
  <si>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</si>
  <si>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</si>
  <si>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</si>
  <si>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</si>
  <si>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</si>
  <si>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</si>
  <si>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</si>
  <si>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</si>
  <si>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</si>
  <si>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</si>
  <si>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</si>
  <si>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</si>
  <si>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</si>
  <si>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</si>
  <si>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Alex</t>
  </si>
  <si>
    <t>Iwobi</t>
  </si>
  <si>
    <t>Richarlison</t>
  </si>
  <si>
    <t>de Andrade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</si>
  <si>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</si>
  <si>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</si>
  <si>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</si>
  <si>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</si>
  <si>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</si>
  <si>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</si>
  <si>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</si>
  <si>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</si>
  <si>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</si>
  <si>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</si>
  <si>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Daniel</t>
  </si>
  <si>
    <t>Maddison</t>
  </si>
  <si>
    <t>Kelechi</t>
  </si>
  <si>
    <t>Iheanacho</t>
  </si>
  <si>
    <t>Harvey</t>
  </si>
  <si>
    <t>Barnes</t>
  </si>
  <si>
    <t>Çaglar</t>
  </si>
  <si>
    <t>Söyüncü</t>
  </si>
  <si>
    <t>LEE</t>
  </si>
  <si>
    <t>Mateusz</t>
  </si>
  <si>
    <t>Klich</t>
  </si>
  <si>
    <t>Rodrigo</t>
  </si>
  <si>
    <t>Moreno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</si>
  <si>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</si>
  <si>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</si>
  <si>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</si>
  <si>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</si>
  <si>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</si>
  <si>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</si>
  <si>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</si>
  <si>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</si>
  <si>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</si>
  <si>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Greenwood</t>
  </si>
  <si>
    <t>Cresswell</t>
  </si>
  <si>
    <t>LIV</t>
  </si>
  <si>
    <t>Matip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</si>
  <si>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</si>
  <si>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</si>
  <si>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</si>
  <si>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</si>
  <si>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</si>
  <si>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</si>
  <si>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</si>
  <si>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</si>
  <si>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Trent</t>
  </si>
  <si>
    <t>Alexander-Arnold</t>
  </si>
  <si>
    <t>Diogo</t>
  </si>
  <si>
    <t>Jota</t>
  </si>
  <si>
    <t>Konstantinos</t>
  </si>
  <si>
    <t>Tsimikas</t>
  </si>
  <si>
    <t>Kyle</t>
  </si>
  <si>
    <t>Walker</t>
  </si>
  <si>
    <t>MCI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</si>
  <si>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</si>
  <si>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</si>
  <si>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</si>
  <si>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</si>
  <si>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</si>
  <si>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</si>
  <si>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</si>
  <si>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</si>
  <si>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</si>
  <si>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</si>
  <si>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Nathan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</si>
  <si>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</si>
  <si>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</si>
  <si>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</si>
  <si>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</si>
  <si>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</si>
  <si>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</si>
  <si>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</si>
  <si>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</si>
  <si>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</si>
  <si>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</si>
  <si>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</si>
  <si>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Hernandez</t>
  </si>
  <si>
    <t>Fernando</t>
  </si>
  <si>
    <t>David</t>
  </si>
  <si>
    <t>de Gea</t>
  </si>
  <si>
    <t>MUN</t>
  </si>
  <si>
    <t>Bruno Miguel</t>
  </si>
  <si>
    <t>Borges Fernandes</t>
  </si>
  <si>
    <t>Fernandes</t>
  </si>
  <si>
    <t>Eric</t>
  </si>
  <si>
    <t>Wan-Bissaka</t>
  </si>
  <si>
    <t>NEW</t>
  </si>
  <si>
    <t>Wilson</t>
  </si>
  <si>
    <t>Murphy</t>
  </si>
  <si>
    <t>Isaac</t>
  </si>
  <si>
    <t>Hayden</t>
  </si>
  <si>
    <t>Saint-Maximin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</si>
  <si>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</si>
  <si>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</si>
  <si>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</si>
  <si>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</si>
  <si>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</si>
  <si>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</si>
  <si>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</si>
  <si>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</si>
  <si>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Grant</t>
  </si>
  <si>
    <t>Hanley</t>
  </si>
  <si>
    <t>Max</t>
  </si>
  <si>
    <t>Joshua</t>
  </si>
  <si>
    <t>SOU</t>
  </si>
  <si>
    <t>McCarthy</t>
  </si>
  <si>
    <t>Oriol</t>
  </si>
  <si>
    <t>Romeu Vidal</t>
  </si>
  <si>
    <t>Romeu</t>
  </si>
  <si>
    <t>Redmond</t>
  </si>
  <si>
    <t>Ward-Prowse</t>
  </si>
  <si>
    <t>Walker-Peters</t>
  </si>
  <si>
    <t>Bednarek</t>
  </si>
  <si>
    <t>Che</t>
  </si>
  <si>
    <t>Adams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</si>
  <si>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</si>
  <si>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</si>
  <si>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</si>
  <si>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</si>
  <si>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</si>
  <si>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</si>
  <si>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</si>
  <si>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</si>
  <si>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</si>
  <si>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</si>
  <si>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</si>
  <si>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</si>
  <si>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</si>
  <si>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Sergio</t>
  </si>
  <si>
    <t>Reguilón</t>
  </si>
  <si>
    <t>WAT</t>
  </si>
  <si>
    <t>Foster</t>
  </si>
  <si>
    <t>Ismaila</t>
  </si>
  <si>
    <t>Sarr</t>
  </si>
  <si>
    <t>Emmanuel</t>
  </si>
  <si>
    <t>Dennis</t>
  </si>
  <si>
    <t>King</t>
  </si>
  <si>
    <t>Kurt</t>
  </si>
  <si>
    <t>Zouma</t>
  </si>
  <si>
    <t>WHU</t>
  </si>
  <si>
    <t>Lukasz</t>
  </si>
  <si>
    <t>Fabianski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</si>
  <si>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</si>
  <si>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</si>
  <si>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</si>
  <si>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</si>
  <si>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</si>
  <si>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</si>
  <si>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</si>
  <si>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</si>
  <si>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</si>
  <si>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</si>
  <si>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</si>
  <si>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</si>
  <si>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Johnson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</si>
  <si>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</si>
  <si>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</si>
  <si>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</si>
  <si>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</si>
  <si>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</si>
  <si>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</si>
  <si>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</si>
  <si>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</si>
  <si>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</si>
  <si>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</si>
  <si>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Rúben Diogo</t>
  </si>
  <si>
    <t>da Silva Neves</t>
  </si>
  <si>
    <t>Neves</t>
  </si>
  <si>
    <t>Nélson</t>
  </si>
  <si>
    <t>Cabral Semedo</t>
  </si>
  <si>
    <t>Semedo</t>
  </si>
  <si>
    <t>Kilman</t>
  </si>
  <si>
    <t>Total Points</t>
  </si>
  <si>
    <t>Total Cost</t>
  </si>
  <si>
    <t>PREV</t>
  </si>
  <si>
    <t>DPPG</t>
  </si>
  <si>
    <t>Transfers</t>
  </si>
  <si>
    <t>Free Transfers</t>
  </si>
  <si>
    <t>FDPPG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</si>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</sst>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76325-E2EE-4667-9886-E41F96C4335A}" name="Table1" displayName="Table1" ref="A1:O149" totalsRowShown="0">
  <autoFilter ref="A1:O149" xr:uid="{CA176325-E2EE-4667-9886-E41F96C4335A}">
    <filterColumn colId="14">
      <filters>
        <filter val="1"/>
      </filters>
    </filterColumn>
  </autoFilter>
  <sortState xmlns:xlrd2="http://schemas.microsoft.com/office/spreadsheetml/2017/richdata2" ref="A2:O52">
    <sortCondition descending="1" ref="M1:M149"/>
  </sortState>
  <tableColumns count="15">
    <tableColumn id="1" xr3:uid="{9EBE1B4A-21D4-4865-828C-40B7837A4518}" name="First Name"/>
    <tableColumn id="2" xr3:uid="{C10ED535-642D-419A-AC93-55E2623257EA}" name="Surname"/>
    <tableColumn id="3" xr3:uid="{052F2FFE-0EE8-4ED5-9CAD-CEB754BCD754}" name="Web Name"/>
    <tableColumn id="4" xr3:uid="{18A70036-8593-49CF-9F17-154091B59603}" name="Position"/>
    <tableColumn id="5" xr3:uid="{5CDCF15A-0506-47CB-8C00-FAF7C3EF3B59}" name="GKP"/>
    <tableColumn id="6" xr3:uid="{4443C719-210F-4427-897B-4DC8A4EE0A53}" name="DEF"/>
    <tableColumn id="7" xr3:uid="{874AC53C-AD60-478A-AED4-E3C73817B373}" name="MID"/>
    <tableColumn id="8" xr3:uid="{8DED54C8-8517-4EDB-A3CC-7E7459B3C278}" name="FWD"/>
    <tableColumn id="9" xr3:uid="{BDA592E7-A7E8-4C8F-9B8E-FB23FE5C8855}" name="Team"/>
    <tableColumn id="16" xr3:uid="{939FBD12-C279-4578-8380-2209F4F26520}" name="BRE" dataDxfId="0">
      <calculatedColumnFormula>IF(Table1[[#This Row],[Team]]="BRE",1,0)</calculatedColumnFormula>
    </tableColumn>
    <tableColumn id="10" xr3:uid="{D4C8A553-E78F-4590-B837-E71EC3389468}" name="Cost"/>
    <tableColumn id="11" xr3:uid="{64BAB4B6-0C45-4A0F-BC40-8906B323F0A1}" name="ID"/>
    <tableColumn id="12" xr3:uid="{47FF7FE4-8F06-4D05-AB37-DA0B10CE4094}" name="PPG"/>
    <tableColumn id="15" xr3:uid="{2802D03C-1CE3-4890-8490-657B8C8E67F4}" name="PREV"/>
    <tableColumn id="13" xr3:uid="{FD29033A-EC83-494E-A388-C9659447E818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"/>
  <sheetViews>
    <sheetView tabSelected="1" workbookViewId="0">
      <selection activeCell="C29" sqref="C29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</v>
      </c>
      <c r="K1" t="s">
        <v>9</v>
      </c>
      <c r="L1" t="s">
        <v>10</v>
      </c>
      <c r="M1" t="s">
        <v>11</v>
      </c>
      <c r="N1" t="s">
        <v>323</v>
      </c>
      <c r="O1" t="s">
        <v>12</v>
      </c>
    </row>
    <row r="2" spans="1:19" x14ac:dyDescent="0.3">
      <c r="A2" t="s">
        <v>53</v>
      </c>
      <c r="B2" t="s">
        <v>54</v>
      </c>
      <c r="C2" t="s">
        <v>54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50</v>
      </c>
      <c r="J2">
        <f>IF(Table1[[#This Row],[Team]]="BRE",1,0)</f>
        <v>1</v>
      </c>
      <c r="K2">
        <v>6.7</v>
      </c>
      <c r="L2">
        <v>52</v>
      </c>
      <c r="M2">
        <v>7.60862504940176</v>
      </c>
      <c r="N2">
        <v>1</v>
      </c>
      <c r="O2">
        <v>1</v>
      </c>
      <c r="Q2" t="s">
        <v>321</v>
      </c>
      <c r="R2">
        <f>SUMPRODUCT(Table1[Selected],Table1[PPG])</f>
        <v>90.528411799620613</v>
      </c>
      <c r="S2" t="s">
        <v>328</v>
      </c>
    </row>
    <row r="3" spans="1:19" x14ac:dyDescent="0.3">
      <c r="A3" t="s">
        <v>230</v>
      </c>
      <c r="B3" t="s">
        <v>231</v>
      </c>
      <c r="C3" t="s">
        <v>232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229</v>
      </c>
      <c r="J3">
        <f>IF(Table1[[#This Row],[Team]]="BRE",1,0)</f>
        <v>0</v>
      </c>
      <c r="K3">
        <v>11.7</v>
      </c>
      <c r="L3">
        <v>291</v>
      </c>
      <c r="M3">
        <v>7.3978006072482403</v>
      </c>
      <c r="N3">
        <v>1</v>
      </c>
      <c r="O3">
        <v>1</v>
      </c>
    </row>
    <row r="4" spans="1:19" x14ac:dyDescent="0.3">
      <c r="A4" t="s">
        <v>192</v>
      </c>
      <c r="B4" t="s">
        <v>193</v>
      </c>
      <c r="C4" t="s">
        <v>193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184</v>
      </c>
      <c r="J4">
        <f>IF(Table1[[#This Row],[Team]]="BRE",1,0)</f>
        <v>0</v>
      </c>
      <c r="K4">
        <v>13</v>
      </c>
      <c r="L4">
        <v>249</v>
      </c>
      <c r="M4">
        <v>7.31276660353309</v>
      </c>
      <c r="N4">
        <v>1</v>
      </c>
      <c r="O4">
        <v>1</v>
      </c>
      <c r="Q4" t="s">
        <v>322</v>
      </c>
      <c r="R4">
        <f>SUMPRODUCT(Table1[Selected],Table1[Cost])</f>
        <v>99.6</v>
      </c>
      <c r="S4">
        <v>99.9</v>
      </c>
    </row>
    <row r="5" spans="1:19" x14ac:dyDescent="0.3">
      <c r="A5" t="s">
        <v>57</v>
      </c>
      <c r="B5" t="s">
        <v>58</v>
      </c>
      <c r="C5" t="s">
        <v>58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50</v>
      </c>
      <c r="J5">
        <f>IF(Table1[[#This Row],[Team]]="BRE",1,0)</f>
        <v>1</v>
      </c>
      <c r="K5">
        <v>4.5</v>
      </c>
      <c r="L5">
        <v>55</v>
      </c>
      <c r="M5">
        <v>7.2472007697477601</v>
      </c>
      <c r="N5">
        <v>1</v>
      </c>
      <c r="O5">
        <v>1</v>
      </c>
    </row>
    <row r="6" spans="1:19" x14ac:dyDescent="0.3">
      <c r="A6" t="s">
        <v>40</v>
      </c>
      <c r="B6" t="s">
        <v>41</v>
      </c>
      <c r="C6" t="s">
        <v>41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29</v>
      </c>
      <c r="J6">
        <f>IF(Table1[[#This Row],[Team]]="BRE",1,0)</f>
        <v>0</v>
      </c>
      <c r="K6">
        <v>5.0999999999999996</v>
      </c>
      <c r="L6">
        <v>36</v>
      </c>
      <c r="M6">
        <v>6.5334725144105601</v>
      </c>
      <c r="N6">
        <v>0</v>
      </c>
      <c r="O6">
        <v>1</v>
      </c>
      <c r="Q6" t="s">
        <v>4</v>
      </c>
      <c r="R6">
        <f>SUMPRODUCT(Table1[Selected],Table1[GKP])</f>
        <v>2</v>
      </c>
      <c r="S6">
        <v>2</v>
      </c>
    </row>
    <row r="7" spans="1:19" hidden="1" x14ac:dyDescent="0.3">
      <c r="A7" t="s">
        <v>222</v>
      </c>
      <c r="B7" t="s">
        <v>223</v>
      </c>
      <c r="C7" t="s">
        <v>224</v>
      </c>
      <c r="D7" t="s">
        <v>7</v>
      </c>
      <c r="E7">
        <v>0</v>
      </c>
      <c r="F7">
        <v>0</v>
      </c>
      <c r="G7">
        <v>0</v>
      </c>
      <c r="H7">
        <v>1</v>
      </c>
      <c r="I7" t="s">
        <v>202</v>
      </c>
      <c r="J7">
        <f>IF(Table1[[#This Row],[Team]]="BRE",1,0)</f>
        <v>0</v>
      </c>
      <c r="K7">
        <v>8.6999999999999993</v>
      </c>
      <c r="L7">
        <v>275</v>
      </c>
      <c r="M7">
        <v>6.5163838059801797</v>
      </c>
      <c r="N7">
        <v>0</v>
      </c>
      <c r="O7">
        <v>0</v>
      </c>
      <c r="Q7" t="s">
        <v>5</v>
      </c>
      <c r="R7">
        <f>SUMPRODUCT(Table1[Selected],Table1[DEF])</f>
        <v>5</v>
      </c>
      <c r="S7">
        <v>5</v>
      </c>
    </row>
    <row r="8" spans="1:19" x14ac:dyDescent="0.3">
      <c r="A8" t="s">
        <v>48</v>
      </c>
      <c r="B8" t="s">
        <v>49</v>
      </c>
      <c r="C8" t="s">
        <v>49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50</v>
      </c>
      <c r="J8">
        <f>IF(Table1[[#This Row],[Team]]="BRE",1,0)</f>
        <v>1</v>
      </c>
      <c r="K8">
        <v>4.7</v>
      </c>
      <c r="L8">
        <v>50</v>
      </c>
      <c r="M8">
        <v>6.5149757046197401</v>
      </c>
      <c r="N8">
        <v>1</v>
      </c>
      <c r="O8">
        <v>1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158</v>
      </c>
      <c r="B9" t="s">
        <v>159</v>
      </c>
      <c r="C9" t="s">
        <v>159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157</v>
      </c>
      <c r="J9">
        <f>IF(Table1[[#This Row],[Team]]="BRE",1,0)</f>
        <v>0</v>
      </c>
      <c r="K9">
        <v>10.6</v>
      </c>
      <c r="L9">
        <v>197</v>
      </c>
      <c r="M9">
        <v>6.26037514290035</v>
      </c>
      <c r="N9">
        <v>1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51</v>
      </c>
      <c r="B10" t="s">
        <v>52</v>
      </c>
      <c r="C10" t="s">
        <v>52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50</v>
      </c>
      <c r="J10">
        <f>IF(Table1[[#This Row],[Team]]="BRE",1,0)</f>
        <v>1</v>
      </c>
      <c r="K10">
        <v>5</v>
      </c>
      <c r="L10">
        <v>51</v>
      </c>
      <c r="M10">
        <v>6.2133343500644296</v>
      </c>
      <c r="N10">
        <v>0</v>
      </c>
      <c r="O10">
        <v>0</v>
      </c>
    </row>
    <row r="11" spans="1:19" x14ac:dyDescent="0.3">
      <c r="A11" t="s">
        <v>281</v>
      </c>
      <c r="B11" t="s">
        <v>282</v>
      </c>
      <c r="C11" t="s">
        <v>282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279</v>
      </c>
      <c r="J11">
        <f>IF(Table1[[#This Row],[Team]]="BRE",1,0)</f>
        <v>0</v>
      </c>
      <c r="K11">
        <v>6</v>
      </c>
      <c r="L11">
        <v>415</v>
      </c>
      <c r="M11">
        <f>8.14578957410184*0.75</f>
        <v>6.1093421805763803</v>
      </c>
      <c r="N11">
        <v>1</v>
      </c>
      <c r="O11">
        <v>1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</f>
        <v>0</v>
      </c>
    </row>
    <row r="12" spans="1:19" hidden="1" x14ac:dyDescent="0.3">
      <c r="A12" t="s">
        <v>247</v>
      </c>
      <c r="B12" t="s">
        <v>248</v>
      </c>
      <c r="C12" t="s">
        <v>248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244</v>
      </c>
      <c r="J12">
        <f>IF(Table1[[#This Row],[Team]]="BRE",1,0)</f>
        <v>0</v>
      </c>
      <c r="K12">
        <v>5.8</v>
      </c>
      <c r="L12">
        <v>337</v>
      </c>
      <c r="M12">
        <v>5.8999141777925601</v>
      </c>
      <c r="N12">
        <v>0</v>
      </c>
      <c r="O12">
        <v>0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</f>
        <v>5.5223181119782545</v>
      </c>
    </row>
    <row r="13" spans="1:19" hidden="1" x14ac:dyDescent="0.3">
      <c r="A13" t="s">
        <v>59</v>
      </c>
      <c r="B13" t="s">
        <v>60</v>
      </c>
      <c r="C13" t="s">
        <v>60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50</v>
      </c>
      <c r="J13">
        <f>IF(Table1[[#This Row],[Team]]="BRE",1,0)</f>
        <v>1</v>
      </c>
      <c r="K13">
        <v>5</v>
      </c>
      <c r="L13">
        <v>56</v>
      </c>
      <c r="M13">
        <v>5.8875707334112501</v>
      </c>
      <c r="N13">
        <v>0</v>
      </c>
      <c r="O13">
        <v>0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</f>
        <v>0</v>
      </c>
    </row>
    <row r="14" spans="1:19" hidden="1" x14ac:dyDescent="0.3">
      <c r="A14" t="s">
        <v>55</v>
      </c>
      <c r="B14" t="s">
        <v>56</v>
      </c>
      <c r="C14" t="s">
        <v>56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50</v>
      </c>
      <c r="J14">
        <f>IF(Table1[[#This Row],[Team]]="BRE",1,0)</f>
        <v>1</v>
      </c>
      <c r="K14">
        <v>5.5</v>
      </c>
      <c r="L14">
        <v>54</v>
      </c>
      <c r="M14">
        <v>5.87978475467043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</f>
        <v>0</v>
      </c>
    </row>
    <row r="15" spans="1:19" hidden="1" x14ac:dyDescent="0.3">
      <c r="A15" t="s">
        <v>25</v>
      </c>
      <c r="B15" t="s">
        <v>26</v>
      </c>
      <c r="C15" t="s">
        <v>26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13</v>
      </c>
      <c r="J15">
        <f>IF(Table1[[#This Row],[Team]]="BRE",1,0)</f>
        <v>0</v>
      </c>
      <c r="K15">
        <v>5.4</v>
      </c>
      <c r="L15">
        <v>21</v>
      </c>
      <c r="M15">
        <v>5.8073245896952201</v>
      </c>
      <c r="N15">
        <v>0</v>
      </c>
      <c r="O15">
        <v>0</v>
      </c>
    </row>
    <row r="16" spans="1:19" hidden="1" x14ac:dyDescent="0.3">
      <c r="A16" t="s">
        <v>38</v>
      </c>
      <c r="B16" t="s">
        <v>39</v>
      </c>
      <c r="C16" t="s">
        <v>39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29</v>
      </c>
      <c r="J16">
        <f>IF(Table1[[#This Row],[Team]]="BRE",1,0)</f>
        <v>0</v>
      </c>
      <c r="K16">
        <v>7.3</v>
      </c>
      <c r="L16">
        <v>32</v>
      </c>
      <c r="M16">
        <v>5.78903464542128</v>
      </c>
      <c r="N16">
        <v>0</v>
      </c>
      <c r="O16">
        <v>0</v>
      </c>
      <c r="Q16" t="s">
        <v>324</v>
      </c>
      <c r="R16">
        <f>SUM(R11:R14)</f>
        <v>5.5223181119782545</v>
      </c>
    </row>
    <row r="17" spans="1:19" hidden="1" x14ac:dyDescent="0.3">
      <c r="A17" t="s">
        <v>62</v>
      </c>
      <c r="B17" t="s">
        <v>63</v>
      </c>
      <c r="C17" t="s">
        <v>63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50</v>
      </c>
      <c r="J17">
        <f>IF(Table1[[#This Row],[Team]]="BRE",1,0)</f>
        <v>1</v>
      </c>
      <c r="K17">
        <v>4.5999999999999996</v>
      </c>
      <c r="L17">
        <v>61</v>
      </c>
      <c r="M17">
        <v>5.77345028015539</v>
      </c>
      <c r="N17">
        <v>0</v>
      </c>
      <c r="O17">
        <v>0</v>
      </c>
      <c r="Q17" t="s">
        <v>325</v>
      </c>
      <c r="R17" cm="1">
        <f t="array" ref="R17">SUMPRODUCT(Table1[Selected], -- (Table1[PREV] = 0))</f>
        <v>2</v>
      </c>
    </row>
    <row r="18" spans="1:19" x14ac:dyDescent="0.3">
      <c r="A18" t="s">
        <v>119</v>
      </c>
      <c r="B18" t="s">
        <v>120</v>
      </c>
      <c r="C18" t="s">
        <v>120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98</v>
      </c>
      <c r="J18">
        <f>IF(Table1[[#This Row],[Team]]="BRE",1,0)</f>
        <v>0</v>
      </c>
      <c r="K18">
        <v>6.3</v>
      </c>
      <c r="L18">
        <v>136</v>
      </c>
      <c r="M18">
        <v>5.7427407614617101</v>
      </c>
      <c r="N18">
        <v>1</v>
      </c>
      <c r="O18">
        <v>1</v>
      </c>
      <c r="Q18" t="s">
        <v>326</v>
      </c>
      <c r="R18">
        <v>1</v>
      </c>
    </row>
    <row r="19" spans="1:19" hidden="1" x14ac:dyDescent="0.3">
      <c r="A19" t="s">
        <v>177</v>
      </c>
      <c r="B19" t="s">
        <v>178</v>
      </c>
      <c r="C19" t="s">
        <v>179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168</v>
      </c>
      <c r="J19">
        <f>IF(Table1[[#This Row],[Team]]="BRE",1,0)</f>
        <v>0</v>
      </c>
      <c r="K19">
        <v>6.7</v>
      </c>
      <c r="L19">
        <v>223</v>
      </c>
      <c r="M19">
        <v>5.7016321344699303</v>
      </c>
      <c r="N19">
        <v>0</v>
      </c>
      <c r="O19">
        <v>0</v>
      </c>
    </row>
    <row r="20" spans="1:19" hidden="1" x14ac:dyDescent="0.3">
      <c r="A20" t="s">
        <v>180</v>
      </c>
      <c r="B20" t="s">
        <v>181</v>
      </c>
      <c r="C20" t="s">
        <v>181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168</v>
      </c>
      <c r="J20">
        <f>IF(Table1[[#This Row],[Team]]="BRE",1,0)</f>
        <v>0</v>
      </c>
      <c r="K20">
        <v>4.9000000000000004</v>
      </c>
      <c r="L20">
        <v>225</v>
      </c>
      <c r="M20">
        <v>5.59140568009202</v>
      </c>
      <c r="N20">
        <v>0</v>
      </c>
      <c r="O20">
        <v>0</v>
      </c>
      <c r="Q20" t="s">
        <v>327</v>
      </c>
      <c r="R20">
        <f>R16-(R17-R18)*4</f>
        <v>1.5223181119782545</v>
      </c>
    </row>
    <row r="21" spans="1:19" hidden="1" x14ac:dyDescent="0.3">
      <c r="A21" t="s">
        <v>270</v>
      </c>
      <c r="B21" t="s">
        <v>271</v>
      </c>
      <c r="C21" t="s">
        <v>271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268</v>
      </c>
      <c r="J21">
        <f>IF(Table1[[#This Row],[Team]]="BRE",1,0)</f>
        <v>0</v>
      </c>
      <c r="K21">
        <v>10.4</v>
      </c>
      <c r="L21">
        <v>383</v>
      </c>
      <c r="M21">
        <v>5.4876855315217998</v>
      </c>
      <c r="N21">
        <v>0</v>
      </c>
      <c r="O21">
        <v>0</v>
      </c>
    </row>
    <row r="22" spans="1:19" x14ac:dyDescent="0.3">
      <c r="A22" t="s">
        <v>219</v>
      </c>
      <c r="B22" t="s">
        <v>220</v>
      </c>
      <c r="C22" t="s">
        <v>221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202</v>
      </c>
      <c r="J22">
        <f>IF(Table1[[#This Row],[Team]]="BRE",1,0)</f>
        <v>0</v>
      </c>
      <c r="K22">
        <v>6</v>
      </c>
      <c r="L22">
        <v>274</v>
      </c>
      <c r="M22">
        <v>5.4668088682813298</v>
      </c>
      <c r="N22">
        <v>1</v>
      </c>
      <c r="O22">
        <v>1</v>
      </c>
      <c r="Q22" t="s">
        <v>50</v>
      </c>
      <c r="R22">
        <f>SUMPRODUCT(Table1[Selected],Table1[BRE])</f>
        <v>3</v>
      </c>
      <c r="S22">
        <v>3</v>
      </c>
    </row>
    <row r="23" spans="1:19" hidden="1" x14ac:dyDescent="0.3">
      <c r="A23" t="s">
        <v>65</v>
      </c>
      <c r="B23" t="s">
        <v>66</v>
      </c>
      <c r="C23" t="s">
        <v>66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50</v>
      </c>
      <c r="J23">
        <f>IF(Table1[[#This Row],[Team]]="BRE",1,0)</f>
        <v>1</v>
      </c>
      <c r="K23">
        <v>5.6</v>
      </c>
      <c r="L23">
        <v>63</v>
      </c>
      <c r="M23">
        <v>5.4040228292441403</v>
      </c>
      <c r="N23">
        <v>0</v>
      </c>
      <c r="O23">
        <v>0</v>
      </c>
    </row>
    <row r="24" spans="1:19" x14ac:dyDescent="0.3">
      <c r="A24" t="s">
        <v>173</v>
      </c>
      <c r="B24" t="s">
        <v>174</v>
      </c>
      <c r="C24" t="s">
        <v>174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168</v>
      </c>
      <c r="J24">
        <f>IF(Table1[[#This Row],[Team]]="BRE",1,0)</f>
        <v>0</v>
      </c>
      <c r="K24">
        <v>5.0999999999999996</v>
      </c>
      <c r="L24">
        <v>219</v>
      </c>
      <c r="M24">
        <v>5.37977645496197</v>
      </c>
      <c r="N24">
        <v>1</v>
      </c>
      <c r="O24">
        <v>1</v>
      </c>
    </row>
    <row r="25" spans="1:19" hidden="1" x14ac:dyDescent="0.3">
      <c r="A25" t="s">
        <v>194</v>
      </c>
      <c r="B25" t="s">
        <v>195</v>
      </c>
      <c r="C25" t="s">
        <v>195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184</v>
      </c>
      <c r="J25">
        <f>IF(Table1[[#This Row],[Team]]="BRE",1,0)</f>
        <v>0</v>
      </c>
      <c r="K25">
        <v>7.8</v>
      </c>
      <c r="L25">
        <v>252</v>
      </c>
      <c r="M25">
        <v>5.3403209678307597</v>
      </c>
      <c r="N25">
        <v>0</v>
      </c>
      <c r="O25">
        <v>0</v>
      </c>
    </row>
    <row r="26" spans="1:19" hidden="1" x14ac:dyDescent="0.3">
      <c r="A26" t="s">
        <v>277</v>
      </c>
      <c r="B26" t="s">
        <v>278</v>
      </c>
      <c r="C26" t="s">
        <v>278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268</v>
      </c>
      <c r="J26">
        <f>IF(Table1[[#This Row],[Team]]="BRE",1,0)</f>
        <v>0</v>
      </c>
      <c r="K26">
        <v>5.0999999999999996</v>
      </c>
      <c r="L26">
        <v>394</v>
      </c>
      <c r="M26">
        <v>5.3070678795683301</v>
      </c>
      <c r="N26">
        <v>0</v>
      </c>
      <c r="O26">
        <v>0</v>
      </c>
    </row>
    <row r="27" spans="1:19" hidden="1" x14ac:dyDescent="0.3">
      <c r="A27" t="s">
        <v>309</v>
      </c>
      <c r="B27" t="s">
        <v>310</v>
      </c>
      <c r="C27" t="s">
        <v>310</v>
      </c>
      <c r="D27" t="s">
        <v>7</v>
      </c>
      <c r="E27">
        <v>0</v>
      </c>
      <c r="F27">
        <v>0</v>
      </c>
      <c r="G27">
        <v>0</v>
      </c>
      <c r="H27">
        <v>1</v>
      </c>
      <c r="I27" t="s">
        <v>307</v>
      </c>
      <c r="J27">
        <f>IF(Table1[[#This Row],[Team]]="BRE",1,0)</f>
        <v>0</v>
      </c>
      <c r="K27">
        <v>7.8</v>
      </c>
      <c r="L27">
        <v>451</v>
      </c>
      <c r="M27">
        <v>5.2867637934595697</v>
      </c>
      <c r="N27">
        <v>0</v>
      </c>
      <c r="O27">
        <v>0</v>
      </c>
    </row>
    <row r="28" spans="1:19" hidden="1" x14ac:dyDescent="0.3">
      <c r="A28" t="s">
        <v>294</v>
      </c>
      <c r="B28" t="s">
        <v>295</v>
      </c>
      <c r="C28" t="s">
        <v>295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288</v>
      </c>
      <c r="J28">
        <f>IF(Table1[[#This Row],[Team]]="BRE",1,0)</f>
        <v>0</v>
      </c>
      <c r="K28">
        <v>6.3</v>
      </c>
      <c r="L28">
        <v>436</v>
      </c>
      <c r="M28">
        <v>5.1629157015075702</v>
      </c>
      <c r="N28">
        <v>0</v>
      </c>
      <c r="O28">
        <v>0</v>
      </c>
    </row>
    <row r="29" spans="1:19" x14ac:dyDescent="0.3">
      <c r="A29" t="s">
        <v>121</v>
      </c>
      <c r="B29" t="s">
        <v>122</v>
      </c>
      <c r="C29" t="s">
        <v>122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123</v>
      </c>
      <c r="J29">
        <f>IF(Table1[[#This Row],[Team]]="BRE",1,0)</f>
        <v>0</v>
      </c>
      <c r="K29">
        <v>6</v>
      </c>
      <c r="L29">
        <v>141</v>
      </c>
      <c r="M29">
        <v>5.0701284862404901</v>
      </c>
      <c r="N29">
        <v>1</v>
      </c>
      <c r="O29">
        <v>1</v>
      </c>
    </row>
    <row r="30" spans="1:19" x14ac:dyDescent="0.3">
      <c r="A30" t="s">
        <v>23</v>
      </c>
      <c r="B30" t="s">
        <v>280</v>
      </c>
      <c r="C30" t="s">
        <v>280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279</v>
      </c>
      <c r="J30">
        <f>IF(Table1[[#This Row],[Team]]="BRE",1,0)</f>
        <v>0</v>
      </c>
      <c r="K30">
        <v>4.0999999999999996</v>
      </c>
      <c r="L30">
        <v>405</v>
      </c>
      <c r="M30">
        <v>4.9678198538748202</v>
      </c>
      <c r="N30">
        <v>1</v>
      </c>
      <c r="O30">
        <v>1</v>
      </c>
    </row>
    <row r="31" spans="1:19" hidden="1" x14ac:dyDescent="0.3">
      <c r="A31" t="s">
        <v>154</v>
      </c>
      <c r="B31" t="s">
        <v>269</v>
      </c>
      <c r="C31" t="s">
        <v>269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268</v>
      </c>
      <c r="J31">
        <f>IF(Table1[[#This Row],[Team]]="BRE",1,0)</f>
        <v>0</v>
      </c>
      <c r="K31">
        <v>12.2</v>
      </c>
      <c r="L31">
        <v>382</v>
      </c>
      <c r="M31">
        <v>4.9041383445102102</v>
      </c>
      <c r="N31">
        <v>0</v>
      </c>
      <c r="O31">
        <v>0</v>
      </c>
    </row>
    <row r="32" spans="1:19" hidden="1" x14ac:dyDescent="0.3">
      <c r="A32" t="s">
        <v>188</v>
      </c>
      <c r="B32" t="s">
        <v>189</v>
      </c>
      <c r="C32" t="s">
        <v>189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184</v>
      </c>
      <c r="J32">
        <f>IF(Table1[[#This Row],[Team]]="BRE",1,0)</f>
        <v>0</v>
      </c>
      <c r="K32">
        <v>12</v>
      </c>
      <c r="L32">
        <v>246</v>
      </c>
      <c r="M32">
        <v>4.79380677276224</v>
      </c>
      <c r="N32">
        <v>0</v>
      </c>
      <c r="O32">
        <v>0</v>
      </c>
    </row>
    <row r="33" spans="1:15" x14ac:dyDescent="0.3">
      <c r="A33" t="s">
        <v>136</v>
      </c>
      <c r="B33" t="s">
        <v>137</v>
      </c>
      <c r="C33" t="s">
        <v>137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123</v>
      </c>
      <c r="J33">
        <f>IF(Table1[[#This Row],[Team]]="BRE",1,0)</f>
        <v>0</v>
      </c>
      <c r="K33">
        <v>4.5</v>
      </c>
      <c r="L33">
        <v>161</v>
      </c>
      <c r="M33">
        <v>4.7905946331210396</v>
      </c>
      <c r="N33">
        <v>0</v>
      </c>
      <c r="O33">
        <v>1</v>
      </c>
    </row>
    <row r="34" spans="1:15" hidden="1" x14ac:dyDescent="0.3">
      <c r="A34" t="s">
        <v>317</v>
      </c>
      <c r="B34" t="s">
        <v>318</v>
      </c>
      <c r="C34" t="s">
        <v>319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307</v>
      </c>
      <c r="J34">
        <f>IF(Table1[[#This Row],[Team]]="BRE",1,0)</f>
        <v>0</v>
      </c>
      <c r="K34">
        <v>4.9000000000000004</v>
      </c>
      <c r="L34">
        <v>457</v>
      </c>
      <c r="M34">
        <v>4.6731920228249404</v>
      </c>
      <c r="N34">
        <v>0</v>
      </c>
      <c r="O34">
        <v>0</v>
      </c>
    </row>
    <row r="35" spans="1:15" hidden="1" x14ac:dyDescent="0.3">
      <c r="A35" t="s">
        <v>296</v>
      </c>
      <c r="B35" t="s">
        <v>297</v>
      </c>
      <c r="C35" t="s">
        <v>297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288</v>
      </c>
      <c r="J35">
        <f>IF(Table1[[#This Row],[Team]]="BRE",1,0)</f>
        <v>0</v>
      </c>
      <c r="K35">
        <v>6.4</v>
      </c>
      <c r="L35">
        <v>437</v>
      </c>
      <c r="M35">
        <v>4.6272634895905203</v>
      </c>
      <c r="N35">
        <v>0</v>
      </c>
      <c r="O35">
        <v>0</v>
      </c>
    </row>
    <row r="36" spans="1:15" hidden="1" x14ac:dyDescent="0.3">
      <c r="A36" t="s">
        <v>110</v>
      </c>
      <c r="B36" t="s">
        <v>111</v>
      </c>
      <c r="C36" t="s">
        <v>111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98</v>
      </c>
      <c r="J36">
        <f>IF(Table1[[#This Row],[Team]]="BRE",1,0)</f>
        <v>0</v>
      </c>
      <c r="K36">
        <v>6</v>
      </c>
      <c r="L36">
        <v>130</v>
      </c>
      <c r="M36">
        <v>4.6024785835021902</v>
      </c>
      <c r="N36">
        <v>0</v>
      </c>
      <c r="O36">
        <v>0</v>
      </c>
    </row>
    <row r="37" spans="1:15" hidden="1" x14ac:dyDescent="0.3">
      <c r="A37" t="s">
        <v>130</v>
      </c>
      <c r="B37" t="s">
        <v>131</v>
      </c>
      <c r="C37" t="s">
        <v>131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123</v>
      </c>
      <c r="J37">
        <f>IF(Table1[[#This Row],[Team]]="BRE",1,0)</f>
        <v>0</v>
      </c>
      <c r="K37">
        <v>7</v>
      </c>
      <c r="L37">
        <v>149</v>
      </c>
      <c r="M37">
        <v>4.5876430543384803</v>
      </c>
      <c r="N37">
        <v>0</v>
      </c>
      <c r="O37">
        <v>0</v>
      </c>
    </row>
    <row r="38" spans="1:15" hidden="1" x14ac:dyDescent="0.3">
      <c r="A38" t="s">
        <v>17</v>
      </c>
      <c r="B38" t="s">
        <v>18</v>
      </c>
      <c r="C38" t="s">
        <v>18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13</v>
      </c>
      <c r="J38">
        <f>IF(Table1[[#This Row],[Team]]="BRE",1,0)</f>
        <v>0</v>
      </c>
      <c r="K38">
        <v>5.9</v>
      </c>
      <c r="L38">
        <v>12</v>
      </c>
      <c r="M38">
        <v>4.5859268101174404</v>
      </c>
      <c r="N38">
        <v>0</v>
      </c>
      <c r="O38">
        <v>0</v>
      </c>
    </row>
    <row r="39" spans="1:15" hidden="1" x14ac:dyDescent="0.3">
      <c r="A39" t="s">
        <v>116</v>
      </c>
      <c r="B39" t="s">
        <v>117</v>
      </c>
      <c r="C39" t="s">
        <v>117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98</v>
      </c>
      <c r="J39">
        <f>IF(Table1[[#This Row],[Team]]="BRE",1,0)</f>
        <v>0</v>
      </c>
      <c r="K39">
        <v>8.1</v>
      </c>
      <c r="L39">
        <v>134</v>
      </c>
      <c r="M39">
        <v>4.5621415409938102</v>
      </c>
      <c r="N39">
        <v>0</v>
      </c>
      <c r="O39">
        <v>0</v>
      </c>
    </row>
    <row r="40" spans="1:15" hidden="1" x14ac:dyDescent="0.3">
      <c r="A40" t="s">
        <v>46</v>
      </c>
      <c r="B40" t="s">
        <v>47</v>
      </c>
      <c r="C40" t="s">
        <v>47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29</v>
      </c>
      <c r="J40">
        <f>IF(Table1[[#This Row],[Team]]="BRE",1,0)</f>
        <v>0</v>
      </c>
      <c r="K40">
        <v>7.7</v>
      </c>
      <c r="L40">
        <v>42</v>
      </c>
      <c r="M40">
        <v>4.5177610700486399</v>
      </c>
      <c r="N40">
        <v>0</v>
      </c>
      <c r="O40">
        <v>0</v>
      </c>
    </row>
    <row r="41" spans="1:15" hidden="1" x14ac:dyDescent="0.3">
      <c r="A41" t="s">
        <v>207</v>
      </c>
      <c r="B41" t="s">
        <v>208</v>
      </c>
      <c r="C41" t="s">
        <v>208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202</v>
      </c>
      <c r="J41">
        <f>IF(Table1[[#This Row],[Team]]="BRE",1,0)</f>
        <v>0</v>
      </c>
      <c r="K41">
        <v>10.6</v>
      </c>
      <c r="L41">
        <v>267</v>
      </c>
      <c r="M41">
        <v>4.4984534982305098</v>
      </c>
      <c r="N41">
        <v>0</v>
      </c>
      <c r="O41">
        <v>0</v>
      </c>
    </row>
    <row r="42" spans="1:15" hidden="1" x14ac:dyDescent="0.3">
      <c r="A42" t="s">
        <v>300</v>
      </c>
      <c r="B42" t="s">
        <v>301</v>
      </c>
      <c r="C42" t="s">
        <v>301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288</v>
      </c>
      <c r="J42">
        <f>IF(Table1[[#This Row],[Team]]="BRE",1,0)</f>
        <v>0</v>
      </c>
      <c r="K42">
        <v>5.7</v>
      </c>
      <c r="L42">
        <v>439</v>
      </c>
      <c r="M42">
        <v>4.4857032457832204</v>
      </c>
      <c r="N42">
        <v>0</v>
      </c>
      <c r="O42">
        <v>0</v>
      </c>
    </row>
    <row r="43" spans="1:15" hidden="1" x14ac:dyDescent="0.3">
      <c r="A43" t="s">
        <v>118</v>
      </c>
      <c r="B43" t="s">
        <v>82</v>
      </c>
      <c r="C43" t="s">
        <v>82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98</v>
      </c>
      <c r="J43">
        <f>IF(Table1[[#This Row],[Team]]="BRE",1,0)</f>
        <v>0</v>
      </c>
      <c r="K43">
        <v>6.1</v>
      </c>
      <c r="L43">
        <v>135</v>
      </c>
      <c r="M43">
        <v>4.4801148345643202</v>
      </c>
      <c r="N43">
        <v>0</v>
      </c>
      <c r="O43">
        <v>0</v>
      </c>
    </row>
    <row r="44" spans="1:15" hidden="1" x14ac:dyDescent="0.3">
      <c r="A44" t="s">
        <v>23</v>
      </c>
      <c r="B44" t="s">
        <v>24</v>
      </c>
      <c r="C44" t="s">
        <v>24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13</v>
      </c>
      <c r="J44">
        <f>IF(Table1[[#This Row],[Team]]="BRE",1,0)</f>
        <v>0</v>
      </c>
      <c r="K44">
        <v>4.4000000000000004</v>
      </c>
      <c r="L44">
        <v>16</v>
      </c>
      <c r="M44">
        <v>4.4603407290972896</v>
      </c>
      <c r="N44">
        <v>0</v>
      </c>
      <c r="O44">
        <v>0</v>
      </c>
    </row>
    <row r="45" spans="1:15" hidden="1" x14ac:dyDescent="0.3">
      <c r="A45" t="s">
        <v>88</v>
      </c>
      <c r="B45" t="s">
        <v>89</v>
      </c>
      <c r="C45" t="s">
        <v>89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84</v>
      </c>
      <c r="J45">
        <f>IF(Table1[[#This Row],[Team]]="BRE",1,0)</f>
        <v>0</v>
      </c>
      <c r="K45">
        <v>6.7</v>
      </c>
      <c r="L45">
        <v>103</v>
      </c>
      <c r="M45">
        <v>4.4086165042262699</v>
      </c>
      <c r="N45">
        <v>0</v>
      </c>
      <c r="O45">
        <v>0</v>
      </c>
    </row>
    <row r="46" spans="1:15" hidden="1" x14ac:dyDescent="0.3">
      <c r="A46" t="s">
        <v>205</v>
      </c>
      <c r="B46" t="s">
        <v>206</v>
      </c>
      <c r="C46" t="s">
        <v>206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202</v>
      </c>
      <c r="J46">
        <f>IF(Table1[[#This Row],[Team]]="BRE",1,0)</f>
        <v>0</v>
      </c>
      <c r="K46">
        <v>8.6</v>
      </c>
      <c r="L46">
        <v>266</v>
      </c>
      <c r="M46">
        <v>4.34109726908786</v>
      </c>
      <c r="N46">
        <v>0</v>
      </c>
      <c r="O46">
        <v>0</v>
      </c>
    </row>
    <row r="47" spans="1:15" hidden="1" x14ac:dyDescent="0.3">
      <c r="A47" t="s">
        <v>245</v>
      </c>
      <c r="B47" t="s">
        <v>246</v>
      </c>
      <c r="C47" t="s">
        <v>246</v>
      </c>
      <c r="D47" t="s">
        <v>4</v>
      </c>
      <c r="E47">
        <v>1</v>
      </c>
      <c r="F47">
        <v>0</v>
      </c>
      <c r="G47">
        <v>0</v>
      </c>
      <c r="H47">
        <v>0</v>
      </c>
      <c r="I47" t="s">
        <v>244</v>
      </c>
      <c r="J47">
        <f>IF(Table1[[#This Row],[Team]]="BRE",1,0)</f>
        <v>0</v>
      </c>
      <c r="K47">
        <v>4.5</v>
      </c>
      <c r="L47">
        <v>336</v>
      </c>
      <c r="M47">
        <v>4.2812535251832502</v>
      </c>
      <c r="N47">
        <v>0</v>
      </c>
      <c r="O47">
        <v>0</v>
      </c>
    </row>
    <row r="48" spans="1:15" hidden="1" x14ac:dyDescent="0.3">
      <c r="A48" t="s">
        <v>112</v>
      </c>
      <c r="B48" t="s">
        <v>113</v>
      </c>
      <c r="C48" t="s">
        <v>113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98</v>
      </c>
      <c r="J48">
        <f>IF(Table1[[#This Row],[Team]]="BRE",1,0)</f>
        <v>0</v>
      </c>
      <c r="K48">
        <v>7.5</v>
      </c>
      <c r="L48">
        <v>132</v>
      </c>
      <c r="M48">
        <v>4.2741025761983096</v>
      </c>
      <c r="N48">
        <v>0</v>
      </c>
      <c r="O48">
        <v>0</v>
      </c>
    </row>
    <row r="49" spans="1:15" hidden="1" x14ac:dyDescent="0.3">
      <c r="A49" t="s">
        <v>190</v>
      </c>
      <c r="B49" t="s">
        <v>191</v>
      </c>
      <c r="C49" t="s">
        <v>190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184</v>
      </c>
      <c r="J49">
        <f>IF(Table1[[#This Row],[Team]]="BRE",1,0)</f>
        <v>0</v>
      </c>
      <c r="K49">
        <v>6</v>
      </c>
      <c r="L49">
        <v>247</v>
      </c>
      <c r="M49">
        <v>4.2249556464640303</v>
      </c>
      <c r="N49">
        <v>0</v>
      </c>
      <c r="O49">
        <v>0</v>
      </c>
    </row>
    <row r="50" spans="1:15" hidden="1" x14ac:dyDescent="0.3">
      <c r="A50" t="s">
        <v>211</v>
      </c>
      <c r="B50" t="s">
        <v>212</v>
      </c>
      <c r="C50" t="s">
        <v>211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202</v>
      </c>
      <c r="J50">
        <f>IF(Table1[[#This Row],[Team]]="BRE",1,0)</f>
        <v>0</v>
      </c>
      <c r="K50">
        <v>6</v>
      </c>
      <c r="L50">
        <v>269</v>
      </c>
      <c r="M50">
        <v>4.1664767978198096</v>
      </c>
      <c r="N50">
        <v>0</v>
      </c>
      <c r="O50">
        <v>0</v>
      </c>
    </row>
    <row r="51" spans="1:15" hidden="1" x14ac:dyDescent="0.3">
      <c r="A51" t="s">
        <v>266</v>
      </c>
      <c r="B51" t="s">
        <v>267</v>
      </c>
      <c r="C51" t="s">
        <v>267</v>
      </c>
      <c r="D51" t="s">
        <v>4</v>
      </c>
      <c r="E51">
        <v>1</v>
      </c>
      <c r="F51">
        <v>0</v>
      </c>
      <c r="G51">
        <v>0</v>
      </c>
      <c r="H51">
        <v>0</v>
      </c>
      <c r="I51" t="s">
        <v>268</v>
      </c>
      <c r="J51">
        <f>IF(Table1[[#This Row],[Team]]="BRE",1,0)</f>
        <v>0</v>
      </c>
      <c r="K51">
        <v>5.4</v>
      </c>
      <c r="L51">
        <v>381</v>
      </c>
      <c r="M51">
        <v>4.1545813146332504</v>
      </c>
      <c r="N51">
        <v>0</v>
      </c>
      <c r="O51">
        <v>0</v>
      </c>
    </row>
    <row r="52" spans="1:15" x14ac:dyDescent="0.3">
      <c r="A52" t="s">
        <v>283</v>
      </c>
      <c r="B52" t="s">
        <v>284</v>
      </c>
      <c r="C52" t="s">
        <v>284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279</v>
      </c>
      <c r="J52">
        <f>IF(Table1[[#This Row],[Team]]="BRE",1,0)</f>
        <v>0</v>
      </c>
      <c r="K52">
        <v>5.3</v>
      </c>
      <c r="L52">
        <v>419</v>
      </c>
      <c r="M52">
        <v>4.1259841692413701</v>
      </c>
      <c r="N52">
        <v>1</v>
      </c>
      <c r="O52">
        <v>1</v>
      </c>
    </row>
    <row r="53" spans="1:15" hidden="1" x14ac:dyDescent="0.3">
      <c r="A53" t="s">
        <v>264</v>
      </c>
      <c r="B53" t="s">
        <v>265</v>
      </c>
      <c r="C53" t="s">
        <v>265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253</v>
      </c>
      <c r="J53">
        <f>IF(Table1[[#This Row],[Team]]="BRE",1,0)</f>
        <v>0</v>
      </c>
      <c r="K53">
        <v>4.5</v>
      </c>
      <c r="L53">
        <v>372</v>
      </c>
      <c r="M53">
        <v>4.12410598420092</v>
      </c>
      <c r="N53">
        <v>0</v>
      </c>
      <c r="O53">
        <v>0</v>
      </c>
    </row>
    <row r="54" spans="1:15" hidden="1" x14ac:dyDescent="0.3">
      <c r="A54" t="s">
        <v>104</v>
      </c>
      <c r="B54" t="s">
        <v>105</v>
      </c>
      <c r="C54" t="s">
        <v>105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98</v>
      </c>
      <c r="J54">
        <f>IF(Table1[[#This Row],[Team]]="BRE",1,0)</f>
        <v>0</v>
      </c>
      <c r="K54">
        <v>5.9</v>
      </c>
      <c r="L54">
        <v>124</v>
      </c>
      <c r="M54">
        <v>4.1136583650668399</v>
      </c>
      <c r="N54">
        <v>0</v>
      </c>
      <c r="O54">
        <v>0</v>
      </c>
    </row>
    <row r="55" spans="1:15" hidden="1" x14ac:dyDescent="0.3">
      <c r="A55" t="s">
        <v>155</v>
      </c>
      <c r="B55" t="s">
        <v>156</v>
      </c>
      <c r="C55" t="s">
        <v>156</v>
      </c>
      <c r="D55" t="s">
        <v>4</v>
      </c>
      <c r="E55">
        <v>1</v>
      </c>
      <c r="F55">
        <v>0</v>
      </c>
      <c r="G55">
        <v>0</v>
      </c>
      <c r="H55">
        <v>0</v>
      </c>
      <c r="I55" t="s">
        <v>157</v>
      </c>
      <c r="J55">
        <f>IF(Table1[[#This Row],[Team]]="BRE",1,0)</f>
        <v>0</v>
      </c>
      <c r="K55">
        <v>5</v>
      </c>
      <c r="L55">
        <v>194</v>
      </c>
      <c r="M55">
        <v>4.1060987028840401</v>
      </c>
      <c r="N55">
        <v>0</v>
      </c>
      <c r="O55">
        <v>0</v>
      </c>
    </row>
    <row r="56" spans="1:15" hidden="1" x14ac:dyDescent="0.3">
      <c r="A56" t="s">
        <v>27</v>
      </c>
      <c r="B56" t="s">
        <v>234</v>
      </c>
      <c r="C56" t="s">
        <v>234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229</v>
      </c>
      <c r="J56">
        <f>IF(Table1[[#This Row],[Team]]="BRE",1,0)</f>
        <v>0</v>
      </c>
      <c r="K56">
        <v>5.2</v>
      </c>
      <c r="L56">
        <v>299</v>
      </c>
      <c r="M56">
        <v>4.0150259207771297</v>
      </c>
      <c r="N56">
        <v>0</v>
      </c>
      <c r="O56">
        <v>0</v>
      </c>
    </row>
    <row r="57" spans="1:15" hidden="1" x14ac:dyDescent="0.3">
      <c r="A57" t="s">
        <v>74</v>
      </c>
      <c r="B57" t="s">
        <v>75</v>
      </c>
      <c r="C57" t="s">
        <v>75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69</v>
      </c>
      <c r="J57">
        <f>IF(Table1[[#This Row],[Team]]="BRE",1,0)</f>
        <v>0</v>
      </c>
      <c r="K57">
        <v>5</v>
      </c>
      <c r="L57">
        <v>77</v>
      </c>
      <c r="M57">
        <v>3.9937661980343901</v>
      </c>
      <c r="N57">
        <v>0</v>
      </c>
      <c r="O57">
        <v>0</v>
      </c>
    </row>
    <row r="58" spans="1:15" hidden="1" x14ac:dyDescent="0.3">
      <c r="A58" t="s">
        <v>146</v>
      </c>
      <c r="B58" t="s">
        <v>254</v>
      </c>
      <c r="C58" t="s">
        <v>254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253</v>
      </c>
      <c r="J58">
        <f>IF(Table1[[#This Row],[Team]]="BRE",1,0)</f>
        <v>0</v>
      </c>
      <c r="K58">
        <v>4.5999999999999996</v>
      </c>
      <c r="L58">
        <v>360</v>
      </c>
      <c r="M58">
        <v>3.9864235052563299</v>
      </c>
      <c r="N58">
        <v>0</v>
      </c>
      <c r="O58">
        <v>0</v>
      </c>
    </row>
    <row r="59" spans="1:15" hidden="1" x14ac:dyDescent="0.3">
      <c r="A59" t="s">
        <v>78</v>
      </c>
      <c r="B59" t="s">
        <v>79</v>
      </c>
      <c r="C59" t="s">
        <v>79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69</v>
      </c>
      <c r="J59">
        <f>IF(Table1[[#This Row],[Team]]="BRE",1,0)</f>
        <v>0</v>
      </c>
      <c r="K59">
        <v>6.5</v>
      </c>
      <c r="L59">
        <v>82</v>
      </c>
      <c r="M59">
        <v>3.9617323447811099</v>
      </c>
      <c r="N59">
        <v>0</v>
      </c>
      <c r="O59">
        <v>0</v>
      </c>
    </row>
    <row r="60" spans="1:15" hidden="1" x14ac:dyDescent="0.3">
      <c r="A60" t="s">
        <v>27</v>
      </c>
      <c r="B60" t="s">
        <v>28</v>
      </c>
      <c r="C60" t="s">
        <v>28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13</v>
      </c>
      <c r="J60">
        <f>IF(Table1[[#This Row],[Team]]="BRE",1,0)</f>
        <v>0</v>
      </c>
      <c r="K60">
        <v>4.8</v>
      </c>
      <c r="L60">
        <v>22</v>
      </c>
      <c r="M60">
        <v>3.9375355306897601</v>
      </c>
      <c r="N60">
        <v>0</v>
      </c>
      <c r="O60">
        <v>0</v>
      </c>
    </row>
    <row r="61" spans="1:15" hidden="1" x14ac:dyDescent="0.3">
      <c r="A61" t="s">
        <v>291</v>
      </c>
      <c r="B61" t="s">
        <v>104</v>
      </c>
      <c r="C61" t="s">
        <v>104</v>
      </c>
      <c r="D61" t="s">
        <v>7</v>
      </c>
      <c r="E61">
        <v>0</v>
      </c>
      <c r="F61">
        <v>0</v>
      </c>
      <c r="G61">
        <v>0</v>
      </c>
      <c r="H61">
        <v>1</v>
      </c>
      <c r="I61" t="s">
        <v>288</v>
      </c>
      <c r="J61">
        <f>IF(Table1[[#This Row],[Team]]="BRE",1,0)</f>
        <v>0</v>
      </c>
      <c r="K61">
        <v>8.1999999999999993</v>
      </c>
      <c r="L61">
        <v>430</v>
      </c>
      <c r="M61">
        <v>3.9085632745565402</v>
      </c>
      <c r="N61">
        <v>0</v>
      </c>
      <c r="O61">
        <v>0</v>
      </c>
    </row>
    <row r="62" spans="1:15" hidden="1" x14ac:dyDescent="0.3">
      <c r="A62" t="s">
        <v>216</v>
      </c>
      <c r="B62" t="s">
        <v>217</v>
      </c>
      <c r="C62" t="s">
        <v>218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202</v>
      </c>
      <c r="J62">
        <f>IF(Table1[[#This Row],[Team]]="BRE",1,0)</f>
        <v>0</v>
      </c>
      <c r="K62">
        <v>7.2</v>
      </c>
      <c r="L62">
        <v>273</v>
      </c>
      <c r="M62">
        <v>3.8949572714516298</v>
      </c>
      <c r="N62">
        <v>0</v>
      </c>
      <c r="O62">
        <v>0</v>
      </c>
    </row>
    <row r="63" spans="1:15" hidden="1" x14ac:dyDescent="0.3">
      <c r="A63" t="s">
        <v>209</v>
      </c>
      <c r="B63" t="s">
        <v>210</v>
      </c>
      <c r="C63" t="s">
        <v>210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202</v>
      </c>
      <c r="J63">
        <f>IF(Table1[[#This Row],[Team]]="BRE",1,0)</f>
        <v>0</v>
      </c>
      <c r="K63">
        <v>6.6</v>
      </c>
      <c r="L63">
        <v>268</v>
      </c>
      <c r="M63">
        <v>3.8865849462050801</v>
      </c>
      <c r="N63">
        <v>0</v>
      </c>
      <c r="O63">
        <v>0</v>
      </c>
    </row>
    <row r="64" spans="1:15" hidden="1" x14ac:dyDescent="0.3">
      <c r="A64" t="s">
        <v>124</v>
      </c>
      <c r="B64" t="s">
        <v>125</v>
      </c>
      <c r="C64" t="s">
        <v>125</v>
      </c>
      <c r="D64" t="s">
        <v>4</v>
      </c>
      <c r="E64">
        <v>1</v>
      </c>
      <c r="F64">
        <v>0</v>
      </c>
      <c r="G64">
        <v>0</v>
      </c>
      <c r="H64">
        <v>0</v>
      </c>
      <c r="I64" t="s">
        <v>123</v>
      </c>
      <c r="J64">
        <f>IF(Table1[[#This Row],[Team]]="BRE",1,0)</f>
        <v>0</v>
      </c>
      <c r="K64">
        <v>4.5999999999999996</v>
      </c>
      <c r="L64">
        <v>142</v>
      </c>
      <c r="M64">
        <v>3.8833319289647101</v>
      </c>
      <c r="N64">
        <v>0</v>
      </c>
      <c r="O64">
        <v>0</v>
      </c>
    </row>
    <row r="65" spans="1:15" hidden="1" x14ac:dyDescent="0.3">
      <c r="A65" t="s">
        <v>144</v>
      </c>
      <c r="B65" t="s">
        <v>240</v>
      </c>
      <c r="C65" t="s">
        <v>240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235</v>
      </c>
      <c r="J65">
        <f>IF(Table1[[#This Row],[Team]]="BRE",1,0)</f>
        <v>0</v>
      </c>
      <c r="K65">
        <v>6.8</v>
      </c>
      <c r="L65">
        <v>323</v>
      </c>
      <c r="M65">
        <v>3.8826096558721002</v>
      </c>
      <c r="N65">
        <v>0</v>
      </c>
      <c r="O65">
        <v>0</v>
      </c>
    </row>
    <row r="66" spans="1:15" hidden="1" x14ac:dyDescent="0.3">
      <c r="A66" t="s">
        <v>262</v>
      </c>
      <c r="B66" t="s">
        <v>263</v>
      </c>
      <c r="C66" t="s">
        <v>263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253</v>
      </c>
      <c r="J66">
        <f>IF(Table1[[#This Row],[Team]]="BRE",1,0)</f>
        <v>0</v>
      </c>
      <c r="K66">
        <v>6.8</v>
      </c>
      <c r="L66">
        <v>367</v>
      </c>
      <c r="M66">
        <v>3.8808267594358399</v>
      </c>
      <c r="N66">
        <v>0</v>
      </c>
      <c r="O66">
        <v>0</v>
      </c>
    </row>
    <row r="67" spans="1:15" hidden="1" x14ac:dyDescent="0.3">
      <c r="A67" t="s">
        <v>101</v>
      </c>
      <c r="B67" t="s">
        <v>102</v>
      </c>
      <c r="C67" t="s">
        <v>103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98</v>
      </c>
      <c r="J67">
        <f>IF(Table1[[#This Row],[Team]]="BRE",1,0)</f>
        <v>0</v>
      </c>
      <c r="K67">
        <v>5.8</v>
      </c>
      <c r="L67">
        <v>122</v>
      </c>
      <c r="M67">
        <v>3.86034858623611</v>
      </c>
      <c r="N67">
        <v>0</v>
      </c>
      <c r="O67">
        <v>0</v>
      </c>
    </row>
    <row r="68" spans="1:15" hidden="1" x14ac:dyDescent="0.3">
      <c r="A68" t="s">
        <v>96</v>
      </c>
      <c r="B68" t="s">
        <v>97</v>
      </c>
      <c r="C68" t="s">
        <v>97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98</v>
      </c>
      <c r="J68">
        <f>IF(Table1[[#This Row],[Team]]="BRE",1,0)</f>
        <v>0</v>
      </c>
      <c r="K68">
        <v>5.8</v>
      </c>
      <c r="L68">
        <v>119</v>
      </c>
      <c r="M68">
        <v>3.8550826303004002</v>
      </c>
      <c r="N68">
        <v>0</v>
      </c>
      <c r="O68">
        <v>0</v>
      </c>
    </row>
    <row r="69" spans="1:15" hidden="1" x14ac:dyDescent="0.3">
      <c r="A69" t="s">
        <v>169</v>
      </c>
      <c r="B69" t="s">
        <v>170</v>
      </c>
      <c r="C69" t="s">
        <v>170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168</v>
      </c>
      <c r="J69">
        <f>IF(Table1[[#This Row],[Team]]="BRE",1,0)</f>
        <v>0</v>
      </c>
      <c r="K69">
        <v>5.4</v>
      </c>
      <c r="L69">
        <v>217</v>
      </c>
      <c r="M69">
        <v>3.85160661384751</v>
      </c>
      <c r="N69">
        <v>0</v>
      </c>
      <c r="O69">
        <v>0</v>
      </c>
    </row>
    <row r="70" spans="1:15" hidden="1" x14ac:dyDescent="0.3">
      <c r="A70" t="s">
        <v>21</v>
      </c>
      <c r="B70" t="s">
        <v>22</v>
      </c>
      <c r="C70" t="s">
        <v>21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13</v>
      </c>
      <c r="J70">
        <f>IF(Table1[[#This Row],[Team]]="BRE",1,0)</f>
        <v>0</v>
      </c>
      <c r="K70">
        <v>5.0999999999999996</v>
      </c>
      <c r="L70">
        <v>14</v>
      </c>
      <c r="M70">
        <v>3.8269235809784701</v>
      </c>
      <c r="N70">
        <v>0</v>
      </c>
      <c r="O70">
        <v>0</v>
      </c>
    </row>
    <row r="71" spans="1:15" hidden="1" x14ac:dyDescent="0.3">
      <c r="A71" t="s">
        <v>82</v>
      </c>
      <c r="B71" t="s">
        <v>259</v>
      </c>
      <c r="C71" t="s">
        <v>259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253</v>
      </c>
      <c r="J71">
        <f>IF(Table1[[#This Row],[Team]]="BRE",1,0)</f>
        <v>0</v>
      </c>
      <c r="K71">
        <v>6.3</v>
      </c>
      <c r="L71">
        <v>364</v>
      </c>
      <c r="M71">
        <v>3.8034844470084299</v>
      </c>
      <c r="N71">
        <v>0</v>
      </c>
      <c r="O71">
        <v>0</v>
      </c>
    </row>
    <row r="72" spans="1:15" hidden="1" x14ac:dyDescent="0.3">
      <c r="A72" t="s">
        <v>213</v>
      </c>
      <c r="B72" t="s">
        <v>258</v>
      </c>
      <c r="C72" t="s">
        <v>258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253</v>
      </c>
      <c r="J72">
        <f>IF(Table1[[#This Row],[Team]]="BRE",1,0)</f>
        <v>0</v>
      </c>
      <c r="K72">
        <v>5.9</v>
      </c>
      <c r="L72">
        <v>362</v>
      </c>
      <c r="M72">
        <v>3.8005425953158798</v>
      </c>
      <c r="N72">
        <v>0</v>
      </c>
      <c r="O72">
        <v>0</v>
      </c>
    </row>
    <row r="73" spans="1:15" hidden="1" x14ac:dyDescent="0.3">
      <c r="A73" t="s">
        <v>30</v>
      </c>
      <c r="B73" t="s">
        <v>31</v>
      </c>
      <c r="C73" t="s">
        <v>31</v>
      </c>
      <c r="D73" t="s">
        <v>4</v>
      </c>
      <c r="E73">
        <v>1</v>
      </c>
      <c r="F73">
        <v>0</v>
      </c>
      <c r="G73">
        <v>0</v>
      </c>
      <c r="H73">
        <v>0</v>
      </c>
      <c r="I73" t="s">
        <v>29</v>
      </c>
      <c r="J73">
        <f>IF(Table1[[#This Row],[Team]]="BRE",1,0)</f>
        <v>0</v>
      </c>
      <c r="K73">
        <v>5.5</v>
      </c>
      <c r="L73">
        <v>26</v>
      </c>
      <c r="M73">
        <v>3.7859947485016501</v>
      </c>
      <c r="N73">
        <v>0</v>
      </c>
      <c r="O73">
        <v>0</v>
      </c>
    </row>
    <row r="74" spans="1:15" hidden="1" x14ac:dyDescent="0.3">
      <c r="A74" t="s">
        <v>82</v>
      </c>
      <c r="B74" t="s">
        <v>161</v>
      </c>
      <c r="C74" t="s">
        <v>161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157</v>
      </c>
      <c r="J74">
        <f>IF(Table1[[#This Row],[Team]]="BRE",1,0)</f>
        <v>0</v>
      </c>
      <c r="K74">
        <v>6.6</v>
      </c>
      <c r="L74">
        <v>202</v>
      </c>
      <c r="M74">
        <v>3.75914471484985</v>
      </c>
      <c r="N74">
        <v>0</v>
      </c>
      <c r="O74">
        <v>0</v>
      </c>
    </row>
    <row r="75" spans="1:15" hidden="1" x14ac:dyDescent="0.3">
      <c r="A75" t="s">
        <v>27</v>
      </c>
      <c r="B75" t="s">
        <v>183</v>
      </c>
      <c r="C75" t="s">
        <v>183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288</v>
      </c>
      <c r="J75">
        <f>IF(Table1[[#This Row],[Team]]="BRE",1,0)</f>
        <v>0</v>
      </c>
      <c r="K75">
        <v>5.5</v>
      </c>
      <c r="L75">
        <v>428</v>
      </c>
      <c r="M75">
        <v>3.7565144750591202</v>
      </c>
      <c r="N75">
        <v>0</v>
      </c>
      <c r="O75">
        <v>0</v>
      </c>
    </row>
    <row r="76" spans="1:15" hidden="1" x14ac:dyDescent="0.3">
      <c r="A76" t="s">
        <v>171</v>
      </c>
      <c r="B76" t="s">
        <v>172</v>
      </c>
      <c r="C76" t="s">
        <v>171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168</v>
      </c>
      <c r="J76">
        <f>IF(Table1[[#This Row],[Team]]="BRE",1,0)</f>
        <v>0</v>
      </c>
      <c r="K76">
        <v>6.3</v>
      </c>
      <c r="L76">
        <v>218</v>
      </c>
      <c r="M76">
        <v>3.7562207477689902</v>
      </c>
      <c r="N76">
        <v>0</v>
      </c>
      <c r="O76">
        <v>0</v>
      </c>
    </row>
    <row r="77" spans="1:15" hidden="1" x14ac:dyDescent="0.3">
      <c r="A77" t="s">
        <v>23</v>
      </c>
      <c r="B77" t="s">
        <v>85</v>
      </c>
      <c r="C77" t="s">
        <v>85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84</v>
      </c>
      <c r="J77">
        <f>IF(Table1[[#This Row],[Team]]="BRE",1,0)</f>
        <v>0</v>
      </c>
      <c r="K77">
        <v>4.9000000000000004</v>
      </c>
      <c r="L77">
        <v>100</v>
      </c>
      <c r="M77">
        <v>3.7476745036331001</v>
      </c>
      <c r="N77">
        <v>0</v>
      </c>
      <c r="O77">
        <v>0</v>
      </c>
    </row>
    <row r="78" spans="1:15" hidden="1" x14ac:dyDescent="0.3">
      <c r="A78" t="s">
        <v>82</v>
      </c>
      <c r="B78" t="s">
        <v>83</v>
      </c>
      <c r="C78" t="s">
        <v>83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84</v>
      </c>
      <c r="J78">
        <f>IF(Table1[[#This Row],[Team]]="BRE",1,0)</f>
        <v>0</v>
      </c>
      <c r="K78">
        <v>4.9000000000000004</v>
      </c>
      <c r="L78">
        <v>94</v>
      </c>
      <c r="M78">
        <v>3.7202454942799301</v>
      </c>
      <c r="N78">
        <v>0</v>
      </c>
      <c r="O78">
        <v>0</v>
      </c>
    </row>
    <row r="79" spans="1:15" hidden="1" x14ac:dyDescent="0.3">
      <c r="A79" t="s">
        <v>186</v>
      </c>
      <c r="B79" t="s">
        <v>187</v>
      </c>
      <c r="C79" t="s">
        <v>187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184</v>
      </c>
      <c r="J79">
        <f>IF(Table1[[#This Row],[Team]]="BRE",1,0)</f>
        <v>0</v>
      </c>
      <c r="K79">
        <v>6.7</v>
      </c>
      <c r="L79">
        <v>245</v>
      </c>
      <c r="M79">
        <v>3.7102615828159902</v>
      </c>
      <c r="N79">
        <v>0</v>
      </c>
      <c r="O79">
        <v>0</v>
      </c>
    </row>
    <row r="80" spans="1:15" hidden="1" x14ac:dyDescent="0.3">
      <c r="A80" t="s">
        <v>148</v>
      </c>
      <c r="B80" t="s">
        <v>149</v>
      </c>
      <c r="C80" t="s">
        <v>148</v>
      </c>
      <c r="D80" t="s">
        <v>7</v>
      </c>
      <c r="E80">
        <v>0</v>
      </c>
      <c r="F80">
        <v>0</v>
      </c>
      <c r="G80">
        <v>0</v>
      </c>
      <c r="H80">
        <v>1</v>
      </c>
      <c r="I80" t="s">
        <v>138</v>
      </c>
      <c r="J80">
        <f>IF(Table1[[#This Row],[Team]]="BRE",1,0)</f>
        <v>0</v>
      </c>
      <c r="K80">
        <v>7.4</v>
      </c>
      <c r="L80">
        <v>177</v>
      </c>
      <c r="M80">
        <v>3.6919401657504101</v>
      </c>
      <c r="N80">
        <v>0</v>
      </c>
      <c r="O80">
        <v>0</v>
      </c>
    </row>
    <row r="81" spans="1:15" hidden="1" x14ac:dyDescent="0.3">
      <c r="A81" t="s">
        <v>233</v>
      </c>
      <c r="B81" t="s">
        <v>272</v>
      </c>
      <c r="C81" t="s">
        <v>272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268</v>
      </c>
      <c r="J81">
        <f>IF(Table1[[#This Row],[Team]]="BRE",1,0)</f>
        <v>0</v>
      </c>
      <c r="K81">
        <v>4.5</v>
      </c>
      <c r="L81">
        <v>385</v>
      </c>
      <c r="M81">
        <v>3.6918360787478099</v>
      </c>
      <c r="N81">
        <v>0</v>
      </c>
      <c r="O81">
        <v>0</v>
      </c>
    </row>
    <row r="82" spans="1:15" hidden="1" x14ac:dyDescent="0.3">
      <c r="A82" t="s">
        <v>144</v>
      </c>
      <c r="B82" t="s">
        <v>145</v>
      </c>
      <c r="C82" t="s">
        <v>144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138</v>
      </c>
      <c r="J82">
        <f>IF(Table1[[#This Row],[Team]]="BRE",1,0)</f>
        <v>0</v>
      </c>
      <c r="K82">
        <v>4.5</v>
      </c>
      <c r="L82">
        <v>174</v>
      </c>
      <c r="M82">
        <v>3.6898743491681398</v>
      </c>
      <c r="N82">
        <v>0</v>
      </c>
      <c r="O82">
        <v>0</v>
      </c>
    </row>
    <row r="83" spans="1:15" hidden="1" x14ac:dyDescent="0.3">
      <c r="A83" t="s">
        <v>227</v>
      </c>
      <c r="B83" t="s">
        <v>228</v>
      </c>
      <c r="C83" t="s">
        <v>228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229</v>
      </c>
      <c r="J83">
        <f>IF(Table1[[#This Row],[Team]]="BRE",1,0)</f>
        <v>0</v>
      </c>
      <c r="K83">
        <v>5</v>
      </c>
      <c r="L83">
        <v>286</v>
      </c>
      <c r="M83">
        <v>3.67739698483182</v>
      </c>
      <c r="N83">
        <v>0</v>
      </c>
      <c r="O83">
        <v>0</v>
      </c>
    </row>
    <row r="84" spans="1:15" hidden="1" x14ac:dyDescent="0.3">
      <c r="A84" t="s">
        <v>196</v>
      </c>
      <c r="B84" t="s">
        <v>197</v>
      </c>
      <c r="C84" t="s">
        <v>197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184</v>
      </c>
      <c r="J84">
        <f>IF(Table1[[#This Row],[Team]]="BRE",1,0)</f>
        <v>0</v>
      </c>
      <c r="K84">
        <v>7.5</v>
      </c>
      <c r="L84">
        <v>253</v>
      </c>
      <c r="M84">
        <v>3.64561180747129</v>
      </c>
      <c r="N84">
        <v>0</v>
      </c>
      <c r="O84">
        <v>0</v>
      </c>
    </row>
    <row r="85" spans="1:15" hidden="1" x14ac:dyDescent="0.3">
      <c r="A85" t="s">
        <v>91</v>
      </c>
      <c r="B85" t="s">
        <v>92</v>
      </c>
      <c r="C85" t="s">
        <v>92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84</v>
      </c>
      <c r="J85">
        <f>IF(Table1[[#This Row],[Team]]="BRE",1,0)</f>
        <v>0</v>
      </c>
      <c r="K85">
        <v>5.4</v>
      </c>
      <c r="L85">
        <v>106</v>
      </c>
      <c r="M85">
        <v>3.6106205889679499</v>
      </c>
      <c r="N85">
        <v>0</v>
      </c>
      <c r="O85">
        <v>0</v>
      </c>
    </row>
    <row r="86" spans="1:15" hidden="1" x14ac:dyDescent="0.3">
      <c r="A86" t="s">
        <v>175</v>
      </c>
      <c r="B86" t="s">
        <v>176</v>
      </c>
      <c r="C86" t="s">
        <v>176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168</v>
      </c>
      <c r="J86">
        <f>IF(Table1[[#This Row],[Team]]="BRE",1,0)</f>
        <v>0</v>
      </c>
      <c r="K86">
        <v>4.5</v>
      </c>
      <c r="L86">
        <v>220</v>
      </c>
      <c r="M86">
        <v>3.6016394835976899</v>
      </c>
      <c r="N86">
        <v>0</v>
      </c>
      <c r="O86">
        <v>0</v>
      </c>
    </row>
    <row r="87" spans="1:15" hidden="1" x14ac:dyDescent="0.3">
      <c r="A87" t="s">
        <v>121</v>
      </c>
      <c r="B87" t="s">
        <v>308</v>
      </c>
      <c r="C87" t="s">
        <v>308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307</v>
      </c>
      <c r="J87">
        <f>IF(Table1[[#This Row],[Team]]="BRE",1,0)</f>
        <v>0</v>
      </c>
      <c r="K87">
        <v>4.5</v>
      </c>
      <c r="L87">
        <v>450</v>
      </c>
      <c r="M87">
        <v>3.5996524147607101</v>
      </c>
      <c r="N87">
        <v>0</v>
      </c>
      <c r="O87">
        <v>0</v>
      </c>
    </row>
    <row r="88" spans="1:15" hidden="1" x14ac:dyDescent="0.3">
      <c r="A88" t="s">
        <v>34</v>
      </c>
      <c r="B88" t="s">
        <v>35</v>
      </c>
      <c r="C88" t="s">
        <v>35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29</v>
      </c>
      <c r="J88">
        <f>IF(Table1[[#This Row],[Team]]="BRE",1,0)</f>
        <v>0</v>
      </c>
      <c r="K88">
        <v>4.9000000000000004</v>
      </c>
      <c r="L88">
        <v>30</v>
      </c>
      <c r="M88">
        <v>3.5734707856311498</v>
      </c>
      <c r="N88">
        <v>1</v>
      </c>
      <c r="O88">
        <v>0</v>
      </c>
    </row>
    <row r="89" spans="1:15" hidden="1" x14ac:dyDescent="0.3">
      <c r="A89" t="s">
        <v>94</v>
      </c>
      <c r="B89" t="s">
        <v>95</v>
      </c>
      <c r="C89" t="s">
        <v>95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84</v>
      </c>
      <c r="J89">
        <f>IF(Table1[[#This Row],[Team]]="BRE",1,0)</f>
        <v>0</v>
      </c>
      <c r="K89">
        <v>5.8</v>
      </c>
      <c r="L89">
        <v>110</v>
      </c>
      <c r="M89">
        <v>3.5718195860174</v>
      </c>
      <c r="N89">
        <v>0</v>
      </c>
      <c r="O89">
        <v>0</v>
      </c>
    </row>
    <row r="90" spans="1:15" hidden="1" x14ac:dyDescent="0.3">
      <c r="A90" t="s">
        <v>141</v>
      </c>
      <c r="B90" t="s">
        <v>142</v>
      </c>
      <c r="C90" t="s">
        <v>142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138</v>
      </c>
      <c r="J90">
        <f>IF(Table1[[#This Row],[Team]]="BRE",1,0)</f>
        <v>0</v>
      </c>
      <c r="K90">
        <v>5</v>
      </c>
      <c r="L90">
        <v>172</v>
      </c>
      <c r="M90">
        <v>3.5670530106529599</v>
      </c>
      <c r="N90">
        <v>0</v>
      </c>
      <c r="O90">
        <v>0</v>
      </c>
    </row>
    <row r="91" spans="1:15" hidden="1" x14ac:dyDescent="0.3">
      <c r="A91" t="s">
        <v>86</v>
      </c>
      <c r="B91" t="s">
        <v>87</v>
      </c>
      <c r="C91" t="s">
        <v>87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84</v>
      </c>
      <c r="J91">
        <f>IF(Table1[[#This Row],[Team]]="BRE",1,0)</f>
        <v>0</v>
      </c>
      <c r="K91">
        <v>5.3</v>
      </c>
      <c r="L91">
        <v>101</v>
      </c>
      <c r="M91">
        <v>3.5663863700334302</v>
      </c>
      <c r="N91">
        <v>0</v>
      </c>
      <c r="O91">
        <v>0</v>
      </c>
    </row>
    <row r="92" spans="1:15" hidden="1" x14ac:dyDescent="0.3">
      <c r="A92" t="s">
        <v>203</v>
      </c>
      <c r="B92" t="s">
        <v>204</v>
      </c>
      <c r="C92" t="s">
        <v>204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202</v>
      </c>
      <c r="J92">
        <f>IF(Table1[[#This Row],[Team]]="BRE",1,0)</f>
        <v>0</v>
      </c>
      <c r="K92">
        <v>7.2</v>
      </c>
      <c r="L92">
        <v>264</v>
      </c>
      <c r="M92">
        <v>3.5612106966360502</v>
      </c>
      <c r="N92">
        <v>0</v>
      </c>
      <c r="O92">
        <v>0</v>
      </c>
    </row>
    <row r="93" spans="1:15" hidden="1" x14ac:dyDescent="0.3">
      <c r="A93" t="s">
        <v>241</v>
      </c>
      <c r="B93" t="s">
        <v>242</v>
      </c>
      <c r="C93" t="s">
        <v>243</v>
      </c>
      <c r="D93" t="s">
        <v>7</v>
      </c>
      <c r="E93">
        <v>0</v>
      </c>
      <c r="F93">
        <v>0</v>
      </c>
      <c r="G93">
        <v>0</v>
      </c>
      <c r="H93">
        <v>1</v>
      </c>
      <c r="I93" t="s">
        <v>235</v>
      </c>
      <c r="J93">
        <f>IF(Table1[[#This Row],[Team]]="BRE",1,0)</f>
        <v>0</v>
      </c>
      <c r="K93">
        <v>5.8</v>
      </c>
      <c r="L93">
        <v>326</v>
      </c>
      <c r="M93">
        <v>3.5428427846262398</v>
      </c>
      <c r="N93">
        <v>0</v>
      </c>
      <c r="O93">
        <v>0</v>
      </c>
    </row>
    <row r="94" spans="1:15" hidden="1" x14ac:dyDescent="0.3">
      <c r="A94" t="s">
        <v>289</v>
      </c>
      <c r="B94" t="s">
        <v>290</v>
      </c>
      <c r="C94" t="s">
        <v>290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288</v>
      </c>
      <c r="J94">
        <f>IF(Table1[[#This Row],[Team]]="BRE",1,0)</f>
        <v>0</v>
      </c>
      <c r="K94">
        <v>5</v>
      </c>
      <c r="L94">
        <v>427</v>
      </c>
      <c r="M94">
        <v>3.5336564267810902</v>
      </c>
      <c r="N94">
        <v>0</v>
      </c>
      <c r="O94">
        <v>0</v>
      </c>
    </row>
    <row r="95" spans="1:15" hidden="1" x14ac:dyDescent="0.3">
      <c r="A95" t="s">
        <v>76</v>
      </c>
      <c r="B95" t="s">
        <v>77</v>
      </c>
      <c r="C95" t="s">
        <v>77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69</v>
      </c>
      <c r="J95">
        <f>IF(Table1[[#This Row],[Team]]="BRE",1,0)</f>
        <v>0</v>
      </c>
      <c r="K95">
        <v>6.4</v>
      </c>
      <c r="L95">
        <v>81</v>
      </c>
      <c r="M95">
        <v>3.5255187356729598</v>
      </c>
      <c r="N95">
        <v>0</v>
      </c>
      <c r="O95">
        <v>0</v>
      </c>
    </row>
    <row r="96" spans="1:15" hidden="1" x14ac:dyDescent="0.3">
      <c r="A96" t="s">
        <v>198</v>
      </c>
      <c r="B96" t="s">
        <v>199</v>
      </c>
      <c r="C96" t="s">
        <v>199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184</v>
      </c>
      <c r="J96">
        <f>IF(Table1[[#This Row],[Team]]="BRE",1,0)</f>
        <v>0</v>
      </c>
      <c r="K96">
        <v>3.9</v>
      </c>
      <c r="L96">
        <v>257</v>
      </c>
      <c r="M96">
        <v>3.4898329439002298</v>
      </c>
      <c r="N96">
        <v>0</v>
      </c>
      <c r="O96">
        <v>0</v>
      </c>
    </row>
    <row r="97" spans="1:15" hidden="1" x14ac:dyDescent="0.3">
      <c r="A97" t="s">
        <v>139</v>
      </c>
      <c r="B97" t="s">
        <v>140</v>
      </c>
      <c r="C97" t="s">
        <v>140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138</v>
      </c>
      <c r="J97">
        <f>IF(Table1[[#This Row],[Team]]="BRE",1,0)</f>
        <v>0</v>
      </c>
      <c r="K97">
        <v>5.0999999999999996</v>
      </c>
      <c r="L97">
        <v>171</v>
      </c>
      <c r="M97">
        <v>3.4859399283389698</v>
      </c>
      <c r="N97">
        <v>0</v>
      </c>
      <c r="O97">
        <v>0</v>
      </c>
    </row>
    <row r="98" spans="1:15" hidden="1" x14ac:dyDescent="0.3">
      <c r="A98" t="s">
        <v>238</v>
      </c>
      <c r="B98" t="s">
        <v>239</v>
      </c>
      <c r="C98" t="s">
        <v>239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235</v>
      </c>
      <c r="J98">
        <f>IF(Table1[[#This Row],[Team]]="BRE",1,0)</f>
        <v>0</v>
      </c>
      <c r="K98">
        <v>4.5</v>
      </c>
      <c r="L98">
        <v>322</v>
      </c>
      <c r="M98">
        <v>3.4755193006534899</v>
      </c>
      <c r="N98">
        <v>0</v>
      </c>
      <c r="O98">
        <v>0</v>
      </c>
    </row>
    <row r="99" spans="1:15" hidden="1" x14ac:dyDescent="0.3">
      <c r="A99" t="s">
        <v>200</v>
      </c>
      <c r="B99" t="s">
        <v>201</v>
      </c>
      <c r="C99" t="s">
        <v>201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202</v>
      </c>
      <c r="J99">
        <f>IF(Table1[[#This Row],[Team]]="BRE",1,0)</f>
        <v>0</v>
      </c>
      <c r="K99">
        <v>5.5</v>
      </c>
      <c r="L99">
        <v>263</v>
      </c>
      <c r="M99">
        <v>3.4398915140736399</v>
      </c>
      <c r="N99">
        <v>0</v>
      </c>
      <c r="O99">
        <v>0</v>
      </c>
    </row>
    <row r="100" spans="1:15" hidden="1" x14ac:dyDescent="0.3">
      <c r="A100" t="s">
        <v>32</v>
      </c>
      <c r="B100" t="s">
        <v>33</v>
      </c>
      <c r="C100" t="s">
        <v>33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29</v>
      </c>
      <c r="J100">
        <f>IF(Table1[[#This Row],[Team]]="BRE",1,0)</f>
        <v>0</v>
      </c>
      <c r="K100">
        <v>5.8</v>
      </c>
      <c r="L100">
        <v>28</v>
      </c>
      <c r="M100">
        <v>3.4288461627229099</v>
      </c>
      <c r="N100">
        <v>0</v>
      </c>
      <c r="O100">
        <v>0</v>
      </c>
    </row>
    <row r="101" spans="1:15" hidden="1" x14ac:dyDescent="0.3">
      <c r="A101" t="s">
        <v>164</v>
      </c>
      <c r="B101" t="s">
        <v>165</v>
      </c>
      <c r="C101" t="s">
        <v>165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157</v>
      </c>
      <c r="J101">
        <f>IF(Table1[[#This Row],[Team]]="BRE",1,0)</f>
        <v>0</v>
      </c>
      <c r="K101">
        <v>6.5</v>
      </c>
      <c r="L101">
        <v>205</v>
      </c>
      <c r="M101">
        <v>3.4251758072001501</v>
      </c>
      <c r="N101">
        <v>0</v>
      </c>
      <c r="O101">
        <v>0</v>
      </c>
    </row>
    <row r="102" spans="1:15" hidden="1" x14ac:dyDescent="0.3">
      <c r="A102" t="s">
        <v>114</v>
      </c>
      <c r="B102" t="s">
        <v>236</v>
      </c>
      <c r="C102" t="s">
        <v>236</v>
      </c>
      <c r="D102" t="s">
        <v>7</v>
      </c>
      <c r="E102">
        <v>0</v>
      </c>
      <c r="F102">
        <v>0</v>
      </c>
      <c r="G102">
        <v>0</v>
      </c>
      <c r="H102">
        <v>1</v>
      </c>
      <c r="I102" t="s">
        <v>235</v>
      </c>
      <c r="J102">
        <f>IF(Table1[[#This Row],[Team]]="BRE",1,0)</f>
        <v>0</v>
      </c>
      <c r="K102">
        <v>7.4</v>
      </c>
      <c r="L102">
        <v>313</v>
      </c>
      <c r="M102">
        <v>3.4072040473160699</v>
      </c>
      <c r="N102">
        <v>0</v>
      </c>
      <c r="O102">
        <v>0</v>
      </c>
    </row>
    <row r="103" spans="1:15" hidden="1" x14ac:dyDescent="0.3">
      <c r="A103" t="s">
        <v>129</v>
      </c>
      <c r="B103" t="s">
        <v>143</v>
      </c>
      <c r="C103" t="s">
        <v>143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138</v>
      </c>
      <c r="J103">
        <f>IF(Table1[[#This Row],[Team]]="BRE",1,0)</f>
        <v>0</v>
      </c>
      <c r="K103">
        <v>5</v>
      </c>
      <c r="L103">
        <v>173</v>
      </c>
      <c r="M103">
        <v>3.3472258519257498</v>
      </c>
      <c r="N103">
        <v>0</v>
      </c>
      <c r="O103">
        <v>0</v>
      </c>
    </row>
    <row r="104" spans="1:15" hidden="1" x14ac:dyDescent="0.3">
      <c r="A104" t="s">
        <v>252</v>
      </c>
      <c r="B104" t="s">
        <v>285</v>
      </c>
      <c r="C104" t="s">
        <v>285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279</v>
      </c>
      <c r="J104">
        <f>IF(Table1[[#This Row],[Team]]="BRE",1,0)</f>
        <v>0</v>
      </c>
      <c r="K104">
        <v>5.6</v>
      </c>
      <c r="L104">
        <v>420</v>
      </c>
      <c r="M104">
        <v>3.3170123036637</v>
      </c>
      <c r="N104">
        <v>0</v>
      </c>
      <c r="O104">
        <v>0</v>
      </c>
    </row>
    <row r="105" spans="1:15" hidden="1" x14ac:dyDescent="0.3">
      <c r="A105" t="s">
        <v>36</v>
      </c>
      <c r="B105" t="s">
        <v>37</v>
      </c>
      <c r="C105" t="s">
        <v>37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29</v>
      </c>
      <c r="J105">
        <f>IF(Table1[[#This Row],[Team]]="BRE",1,0)</f>
        <v>0</v>
      </c>
      <c r="K105">
        <v>4.7</v>
      </c>
      <c r="L105">
        <v>31</v>
      </c>
      <c r="M105">
        <v>3.3069074806903598</v>
      </c>
      <c r="N105">
        <v>0</v>
      </c>
      <c r="O105">
        <v>0</v>
      </c>
    </row>
    <row r="106" spans="1:15" hidden="1" x14ac:dyDescent="0.3">
      <c r="A106" t="s">
        <v>275</v>
      </c>
      <c r="B106" t="s">
        <v>276</v>
      </c>
      <c r="C106" t="s">
        <v>276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268</v>
      </c>
      <c r="J106">
        <f>IF(Table1[[#This Row],[Team]]="BRE",1,0)</f>
        <v>0</v>
      </c>
      <c r="K106">
        <v>4.9000000000000004</v>
      </c>
      <c r="L106">
        <v>389</v>
      </c>
      <c r="M106">
        <v>3.3026744489319499</v>
      </c>
      <c r="N106">
        <v>0</v>
      </c>
      <c r="O106">
        <v>0</v>
      </c>
    </row>
    <row r="107" spans="1:15" hidden="1" x14ac:dyDescent="0.3">
      <c r="A107" t="s">
        <v>19</v>
      </c>
      <c r="B107" t="s">
        <v>20</v>
      </c>
      <c r="C107" t="s">
        <v>20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13</v>
      </c>
      <c r="J107">
        <f>IF(Table1[[#This Row],[Team]]="BRE",1,0)</f>
        <v>0</v>
      </c>
      <c r="K107">
        <v>6.3</v>
      </c>
      <c r="L107">
        <v>13</v>
      </c>
      <c r="M107">
        <v>3.2906406686859402</v>
      </c>
      <c r="N107">
        <v>0</v>
      </c>
      <c r="O107">
        <v>0</v>
      </c>
    </row>
    <row r="108" spans="1:15" hidden="1" x14ac:dyDescent="0.3">
      <c r="A108" t="s">
        <v>298</v>
      </c>
      <c r="B108" t="s">
        <v>299</v>
      </c>
      <c r="C108" t="s">
        <v>299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288</v>
      </c>
      <c r="J108">
        <f>IF(Table1[[#This Row],[Team]]="BRE",1,0)</f>
        <v>0</v>
      </c>
      <c r="K108">
        <v>5</v>
      </c>
      <c r="L108">
        <v>438</v>
      </c>
      <c r="M108">
        <v>3.2510475147586799</v>
      </c>
      <c r="N108">
        <v>0</v>
      </c>
      <c r="O108">
        <v>0</v>
      </c>
    </row>
    <row r="109" spans="1:15" hidden="1" x14ac:dyDescent="0.3">
      <c r="A109" t="s">
        <v>160</v>
      </c>
      <c r="B109" t="s">
        <v>82</v>
      </c>
      <c r="C109" t="s">
        <v>82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168</v>
      </c>
      <c r="J109">
        <f>IF(Table1[[#This Row],[Team]]="BRE",1,0)</f>
        <v>0</v>
      </c>
      <c r="K109">
        <v>6</v>
      </c>
      <c r="L109">
        <v>227</v>
      </c>
      <c r="M109">
        <v>3.2115105453244799</v>
      </c>
      <c r="N109">
        <v>0</v>
      </c>
      <c r="O109">
        <v>0</v>
      </c>
    </row>
    <row r="110" spans="1:15" hidden="1" x14ac:dyDescent="0.3">
      <c r="A110" t="s">
        <v>14</v>
      </c>
      <c r="B110" t="s">
        <v>302</v>
      </c>
      <c r="C110" t="s">
        <v>302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288</v>
      </c>
      <c r="J110">
        <f>IF(Table1[[#This Row],[Team]]="BRE",1,0)</f>
        <v>0</v>
      </c>
      <c r="K110">
        <v>6</v>
      </c>
      <c r="L110">
        <v>440</v>
      </c>
      <c r="M110">
        <v>3.1699151736198901</v>
      </c>
      <c r="N110">
        <v>0</v>
      </c>
      <c r="O110">
        <v>0</v>
      </c>
    </row>
    <row r="111" spans="1:15" hidden="1" x14ac:dyDescent="0.3">
      <c r="A111" t="s">
        <v>311</v>
      </c>
      <c r="B111" t="s">
        <v>312</v>
      </c>
      <c r="C111" t="s">
        <v>312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307</v>
      </c>
      <c r="J111">
        <f>IF(Table1[[#This Row],[Team]]="BRE",1,0)</f>
        <v>0</v>
      </c>
      <c r="K111">
        <v>5</v>
      </c>
      <c r="L111">
        <v>452</v>
      </c>
      <c r="M111">
        <v>3.1621257427096801</v>
      </c>
      <c r="N111">
        <v>0</v>
      </c>
      <c r="O111">
        <v>0</v>
      </c>
    </row>
    <row r="112" spans="1:15" hidden="1" x14ac:dyDescent="0.3">
      <c r="A112" t="s">
        <v>64</v>
      </c>
      <c r="B112" t="s">
        <v>261</v>
      </c>
      <c r="C112" t="s">
        <v>261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253</v>
      </c>
      <c r="J112">
        <f>IF(Table1[[#This Row],[Team]]="BRE",1,0)</f>
        <v>0</v>
      </c>
      <c r="K112">
        <v>4.4000000000000004</v>
      </c>
      <c r="L112">
        <v>366</v>
      </c>
      <c r="M112">
        <v>3.1420447803411999</v>
      </c>
      <c r="N112">
        <v>0</v>
      </c>
      <c r="O112">
        <v>0</v>
      </c>
    </row>
    <row r="113" spans="1:15" hidden="1" x14ac:dyDescent="0.3">
      <c r="A113" t="s">
        <v>314</v>
      </c>
      <c r="B113" t="s">
        <v>315</v>
      </c>
      <c r="C113" t="s">
        <v>316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307</v>
      </c>
      <c r="J113">
        <f>IF(Table1[[#This Row],[Team]]="BRE",1,0)</f>
        <v>0</v>
      </c>
      <c r="K113">
        <v>5.3</v>
      </c>
      <c r="L113">
        <v>456</v>
      </c>
      <c r="M113">
        <v>3.09780649685232</v>
      </c>
      <c r="N113">
        <v>0</v>
      </c>
      <c r="O113">
        <v>0</v>
      </c>
    </row>
    <row r="114" spans="1:15" hidden="1" x14ac:dyDescent="0.3">
      <c r="A114" t="s">
        <v>286</v>
      </c>
      <c r="B114" t="s">
        <v>287</v>
      </c>
      <c r="C114" t="s">
        <v>287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288</v>
      </c>
      <c r="J114">
        <f>IF(Table1[[#This Row],[Team]]="BRE",1,0)</f>
        <v>0</v>
      </c>
      <c r="K114">
        <v>5.4</v>
      </c>
      <c r="L114">
        <v>424</v>
      </c>
      <c r="M114">
        <v>3.0538827903867398</v>
      </c>
      <c r="N114">
        <v>0</v>
      </c>
      <c r="O114">
        <v>0</v>
      </c>
    </row>
    <row r="115" spans="1:15" hidden="1" x14ac:dyDescent="0.3">
      <c r="A115" t="s">
        <v>70</v>
      </c>
      <c r="B115" t="s">
        <v>71</v>
      </c>
      <c r="C115" t="s">
        <v>71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69</v>
      </c>
      <c r="J115">
        <f>IF(Table1[[#This Row],[Team]]="BRE",1,0)</f>
        <v>0</v>
      </c>
      <c r="K115">
        <v>5.9</v>
      </c>
      <c r="L115">
        <v>74</v>
      </c>
      <c r="M115">
        <v>3.0461237971739701</v>
      </c>
      <c r="N115">
        <v>0</v>
      </c>
      <c r="O115">
        <v>0</v>
      </c>
    </row>
    <row r="116" spans="1:15" hidden="1" x14ac:dyDescent="0.3">
      <c r="A116" t="s">
        <v>112</v>
      </c>
      <c r="B116" t="s">
        <v>182</v>
      </c>
      <c r="C116" t="s">
        <v>182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229</v>
      </c>
      <c r="J116">
        <f>IF(Table1[[#This Row],[Team]]="BRE",1,0)</f>
        <v>0</v>
      </c>
      <c r="K116">
        <v>7.4</v>
      </c>
      <c r="L116">
        <v>300</v>
      </c>
      <c r="M116">
        <v>3.0351931585482999</v>
      </c>
      <c r="N116">
        <v>0</v>
      </c>
      <c r="O116">
        <v>0</v>
      </c>
    </row>
    <row r="117" spans="1:15" hidden="1" x14ac:dyDescent="0.3">
      <c r="A117" t="s">
        <v>150</v>
      </c>
      <c r="B117" t="s">
        <v>151</v>
      </c>
      <c r="C117" t="s">
        <v>151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138</v>
      </c>
      <c r="J117">
        <f>IF(Table1[[#This Row],[Team]]="BRE",1,0)</f>
        <v>0</v>
      </c>
      <c r="K117">
        <v>5.6</v>
      </c>
      <c r="L117">
        <v>179</v>
      </c>
      <c r="M117">
        <v>2.9942708823309099</v>
      </c>
      <c r="N117">
        <v>0</v>
      </c>
      <c r="O117">
        <v>0</v>
      </c>
    </row>
    <row r="118" spans="1:15" hidden="1" x14ac:dyDescent="0.3">
      <c r="A118" t="s">
        <v>304</v>
      </c>
      <c r="B118" t="s">
        <v>305</v>
      </c>
      <c r="C118" t="s">
        <v>306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307</v>
      </c>
      <c r="J118">
        <f>IF(Table1[[#This Row],[Team]]="BRE",1,0)</f>
        <v>0</v>
      </c>
      <c r="K118">
        <v>5</v>
      </c>
      <c r="L118">
        <v>448</v>
      </c>
      <c r="M118">
        <v>2.9859129760230401</v>
      </c>
      <c r="N118">
        <v>0</v>
      </c>
      <c r="O118">
        <v>0</v>
      </c>
    </row>
    <row r="119" spans="1:15" hidden="1" x14ac:dyDescent="0.3">
      <c r="A119" t="s">
        <v>127</v>
      </c>
      <c r="B119" t="s">
        <v>128</v>
      </c>
      <c r="C119" t="s">
        <v>128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123</v>
      </c>
      <c r="J119">
        <f>IF(Table1[[#This Row],[Team]]="BRE",1,0)</f>
        <v>0</v>
      </c>
      <c r="K119">
        <v>4.5</v>
      </c>
      <c r="L119">
        <v>145</v>
      </c>
      <c r="M119">
        <v>2.9637886039638999</v>
      </c>
      <c r="N119">
        <v>0</v>
      </c>
      <c r="O119">
        <v>0</v>
      </c>
    </row>
    <row r="120" spans="1:15" hidden="1" x14ac:dyDescent="0.3">
      <c r="A120" t="s">
        <v>139</v>
      </c>
      <c r="B120" t="s">
        <v>273</v>
      </c>
      <c r="C120" t="s">
        <v>274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268</v>
      </c>
      <c r="J120">
        <f>IF(Table1[[#This Row],[Team]]="BRE",1,0)</f>
        <v>0</v>
      </c>
      <c r="K120">
        <v>6.4</v>
      </c>
      <c r="L120">
        <v>386</v>
      </c>
      <c r="M120">
        <v>2.9608023279134201</v>
      </c>
      <c r="N120">
        <v>0</v>
      </c>
      <c r="O120">
        <v>0</v>
      </c>
    </row>
    <row r="121" spans="1:15" hidden="1" x14ac:dyDescent="0.3">
      <c r="A121" t="s">
        <v>42</v>
      </c>
      <c r="B121" t="s">
        <v>43</v>
      </c>
      <c r="C121" t="s">
        <v>44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29</v>
      </c>
      <c r="J121">
        <f>IF(Table1[[#This Row],[Team]]="BRE",1,0)</f>
        <v>0</v>
      </c>
      <c r="K121">
        <v>4.9000000000000004</v>
      </c>
      <c r="L121">
        <v>37</v>
      </c>
      <c r="M121">
        <v>2.9471990135911601</v>
      </c>
      <c r="N121">
        <v>0</v>
      </c>
      <c r="O121">
        <v>0</v>
      </c>
    </row>
    <row r="122" spans="1:15" hidden="1" x14ac:dyDescent="0.3">
      <c r="A122" t="s">
        <v>108</v>
      </c>
      <c r="B122" t="s">
        <v>109</v>
      </c>
      <c r="C122" t="s">
        <v>109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98</v>
      </c>
      <c r="J122">
        <f>IF(Table1[[#This Row],[Team]]="BRE",1,0)</f>
        <v>0</v>
      </c>
      <c r="K122">
        <v>4.9000000000000004</v>
      </c>
      <c r="L122">
        <v>129</v>
      </c>
      <c r="M122">
        <v>2.9339454545013099</v>
      </c>
      <c r="N122">
        <v>0</v>
      </c>
      <c r="O122">
        <v>0</v>
      </c>
    </row>
    <row r="123" spans="1:15" hidden="1" x14ac:dyDescent="0.3">
      <c r="A123" t="s">
        <v>214</v>
      </c>
      <c r="B123" t="s">
        <v>215</v>
      </c>
      <c r="C123" t="s">
        <v>215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202</v>
      </c>
      <c r="J123">
        <f>IF(Table1[[#This Row],[Team]]="BRE",1,0)</f>
        <v>0</v>
      </c>
      <c r="K123">
        <v>5.5</v>
      </c>
      <c r="L123">
        <v>271</v>
      </c>
      <c r="M123">
        <v>2.90284589498025</v>
      </c>
      <c r="N123">
        <v>0</v>
      </c>
      <c r="O123">
        <v>0</v>
      </c>
    </row>
    <row r="124" spans="1:15" hidden="1" x14ac:dyDescent="0.3">
      <c r="A124" t="s">
        <v>51</v>
      </c>
      <c r="B124" t="s">
        <v>126</v>
      </c>
      <c r="C124" t="s">
        <v>126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123</v>
      </c>
      <c r="J124">
        <f>IF(Table1[[#This Row],[Team]]="BRE",1,0)</f>
        <v>0</v>
      </c>
      <c r="K124">
        <v>6.4</v>
      </c>
      <c r="L124">
        <v>144</v>
      </c>
      <c r="M124">
        <v>2.90233368266242</v>
      </c>
      <c r="N124">
        <v>0</v>
      </c>
      <c r="O124">
        <v>0</v>
      </c>
    </row>
    <row r="125" spans="1:15" hidden="1" x14ac:dyDescent="0.3">
      <c r="A125" t="s">
        <v>99</v>
      </c>
      <c r="B125" t="s">
        <v>100</v>
      </c>
      <c r="C125" t="s">
        <v>100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98</v>
      </c>
      <c r="J125">
        <f>IF(Table1[[#This Row],[Team]]="BRE",1,0)</f>
        <v>0</v>
      </c>
      <c r="K125">
        <v>5.6</v>
      </c>
      <c r="L125">
        <v>121</v>
      </c>
      <c r="M125">
        <v>2.8702928170788402</v>
      </c>
      <c r="N125">
        <v>0</v>
      </c>
      <c r="O125">
        <v>0</v>
      </c>
    </row>
    <row r="126" spans="1:15" hidden="1" x14ac:dyDescent="0.3">
      <c r="A126" t="s">
        <v>61</v>
      </c>
      <c r="B126" t="s">
        <v>93</v>
      </c>
      <c r="C126" t="s">
        <v>93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84</v>
      </c>
      <c r="J126">
        <f>IF(Table1[[#This Row],[Team]]="BRE",1,0)</f>
        <v>0</v>
      </c>
      <c r="K126">
        <v>4.4000000000000004</v>
      </c>
      <c r="L126">
        <v>107</v>
      </c>
      <c r="M126">
        <v>2.8478685047539498</v>
      </c>
      <c r="N126">
        <v>0</v>
      </c>
      <c r="O126">
        <v>0</v>
      </c>
    </row>
    <row r="127" spans="1:15" hidden="1" x14ac:dyDescent="0.3">
      <c r="A127" t="s">
        <v>200</v>
      </c>
      <c r="B127" t="s">
        <v>260</v>
      </c>
      <c r="C127" t="s">
        <v>260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253</v>
      </c>
      <c r="J127">
        <f>IF(Table1[[#This Row],[Team]]="BRE",1,0)</f>
        <v>0</v>
      </c>
      <c r="K127">
        <v>4.8</v>
      </c>
      <c r="L127">
        <v>365</v>
      </c>
      <c r="M127">
        <v>2.79332414102565</v>
      </c>
      <c r="N127">
        <v>0</v>
      </c>
      <c r="O127">
        <v>0</v>
      </c>
    </row>
    <row r="128" spans="1:15" hidden="1" x14ac:dyDescent="0.3">
      <c r="A128" t="s">
        <v>40</v>
      </c>
      <c r="B128" t="s">
        <v>90</v>
      </c>
      <c r="C128" t="s">
        <v>90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84</v>
      </c>
      <c r="J128">
        <f>IF(Table1[[#This Row],[Team]]="BRE",1,0)</f>
        <v>0</v>
      </c>
      <c r="K128">
        <v>4.4000000000000004</v>
      </c>
      <c r="L128">
        <v>104</v>
      </c>
      <c r="M128">
        <v>2.7471289630619999</v>
      </c>
      <c r="N128">
        <v>0</v>
      </c>
      <c r="O128">
        <v>0</v>
      </c>
    </row>
    <row r="129" spans="1:15" hidden="1" x14ac:dyDescent="0.3">
      <c r="A129" t="s">
        <v>249</v>
      </c>
      <c r="B129" t="s">
        <v>250</v>
      </c>
      <c r="C129" t="s">
        <v>250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244</v>
      </c>
      <c r="J129">
        <f>IF(Table1[[#This Row],[Team]]="BRE",1,0)</f>
        <v>0</v>
      </c>
      <c r="K129">
        <v>4.4000000000000004</v>
      </c>
      <c r="L129">
        <v>340</v>
      </c>
      <c r="M129">
        <v>2.7332022000220002</v>
      </c>
      <c r="N129">
        <v>0</v>
      </c>
      <c r="O129">
        <v>0</v>
      </c>
    </row>
    <row r="130" spans="1:15" hidden="1" x14ac:dyDescent="0.3">
      <c r="A130" t="s">
        <v>80</v>
      </c>
      <c r="B130" t="s">
        <v>81</v>
      </c>
      <c r="C130" t="s">
        <v>81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69</v>
      </c>
      <c r="J130">
        <f>IF(Table1[[#This Row],[Team]]="BRE",1,0)</f>
        <v>0</v>
      </c>
      <c r="K130">
        <v>5.4</v>
      </c>
      <c r="L130">
        <v>86</v>
      </c>
      <c r="M130">
        <v>2.7314051602306999</v>
      </c>
      <c r="N130">
        <v>0</v>
      </c>
      <c r="O130">
        <v>0</v>
      </c>
    </row>
    <row r="131" spans="1:15" hidden="1" x14ac:dyDescent="0.3">
      <c r="A131" t="s">
        <v>162</v>
      </c>
      <c r="B131" t="s">
        <v>163</v>
      </c>
      <c r="C131" t="s">
        <v>163</v>
      </c>
      <c r="D131" t="s">
        <v>7</v>
      </c>
      <c r="E131">
        <v>0</v>
      </c>
      <c r="F131">
        <v>0</v>
      </c>
      <c r="G131">
        <v>0</v>
      </c>
      <c r="H131">
        <v>1</v>
      </c>
      <c r="I131" t="s">
        <v>157</v>
      </c>
      <c r="J131">
        <f>IF(Table1[[#This Row],[Team]]="BRE",1,0)</f>
        <v>0</v>
      </c>
      <c r="K131">
        <v>7</v>
      </c>
      <c r="L131">
        <v>203</v>
      </c>
      <c r="M131">
        <v>2.7256501401076498</v>
      </c>
      <c r="N131">
        <v>0</v>
      </c>
      <c r="O131">
        <v>0</v>
      </c>
    </row>
    <row r="132" spans="1:15" hidden="1" x14ac:dyDescent="0.3">
      <c r="A132" t="s">
        <v>166</v>
      </c>
      <c r="B132" t="s">
        <v>167</v>
      </c>
      <c r="C132" t="s">
        <v>167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157</v>
      </c>
      <c r="J132">
        <f>IF(Table1[[#This Row],[Team]]="BRE",1,0)</f>
        <v>0</v>
      </c>
      <c r="K132">
        <v>4.9000000000000004</v>
      </c>
      <c r="L132">
        <v>207</v>
      </c>
      <c r="M132">
        <v>2.67031868132359</v>
      </c>
      <c r="N132">
        <v>0</v>
      </c>
      <c r="O132">
        <v>0</v>
      </c>
    </row>
    <row r="133" spans="1:15" hidden="1" x14ac:dyDescent="0.3">
      <c r="A133" t="s">
        <v>226</v>
      </c>
      <c r="B133" t="s">
        <v>313</v>
      </c>
      <c r="C133" t="s">
        <v>313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307</v>
      </c>
      <c r="J133">
        <f>IF(Table1[[#This Row],[Team]]="BRE",1,0)</f>
        <v>0</v>
      </c>
      <c r="K133">
        <v>4.4000000000000004</v>
      </c>
      <c r="L133">
        <v>453</v>
      </c>
      <c r="M133">
        <v>2.6240676089970001</v>
      </c>
      <c r="N133">
        <v>0</v>
      </c>
      <c r="O133">
        <v>0</v>
      </c>
    </row>
    <row r="134" spans="1:15" hidden="1" x14ac:dyDescent="0.3">
      <c r="A134" t="s">
        <v>132</v>
      </c>
      <c r="B134" t="s">
        <v>133</v>
      </c>
      <c r="C134" t="s">
        <v>133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123</v>
      </c>
      <c r="J134">
        <f>IF(Table1[[#This Row],[Team]]="BRE",1,0)</f>
        <v>0</v>
      </c>
      <c r="K134">
        <v>4.5</v>
      </c>
      <c r="L134">
        <v>156</v>
      </c>
      <c r="M134">
        <v>2.5960175127676899</v>
      </c>
      <c r="N134">
        <v>0</v>
      </c>
      <c r="O134">
        <v>0</v>
      </c>
    </row>
    <row r="135" spans="1:15" hidden="1" x14ac:dyDescent="0.3">
      <c r="A135" t="s">
        <v>134</v>
      </c>
      <c r="B135" t="s">
        <v>135</v>
      </c>
      <c r="C135" t="s">
        <v>135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123</v>
      </c>
      <c r="J135">
        <f>IF(Table1[[#This Row],[Team]]="BRE",1,0)</f>
        <v>0</v>
      </c>
      <c r="K135">
        <v>4.5</v>
      </c>
      <c r="L135">
        <v>159</v>
      </c>
      <c r="M135">
        <v>2.5952444635861598</v>
      </c>
      <c r="N135">
        <v>0</v>
      </c>
      <c r="O135">
        <v>0</v>
      </c>
    </row>
    <row r="136" spans="1:15" hidden="1" x14ac:dyDescent="0.3">
      <c r="A136" t="s">
        <v>251</v>
      </c>
      <c r="B136" t="s">
        <v>320</v>
      </c>
      <c r="C136" t="s">
        <v>320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307</v>
      </c>
      <c r="J136">
        <f>IF(Table1[[#This Row],[Team]]="BRE",1,0)</f>
        <v>0</v>
      </c>
      <c r="K136">
        <v>4.5</v>
      </c>
      <c r="L136">
        <v>459</v>
      </c>
      <c r="M136">
        <v>2.5909168814736598</v>
      </c>
      <c r="N136">
        <v>0</v>
      </c>
      <c r="O136">
        <v>0</v>
      </c>
    </row>
    <row r="137" spans="1:15" hidden="1" x14ac:dyDescent="0.3">
      <c r="A137" t="s">
        <v>146</v>
      </c>
      <c r="B137" t="s">
        <v>147</v>
      </c>
      <c r="C137" t="s">
        <v>147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138</v>
      </c>
      <c r="J137">
        <f>IF(Table1[[#This Row],[Team]]="BRE",1,0)</f>
        <v>0</v>
      </c>
      <c r="K137">
        <v>5.8</v>
      </c>
      <c r="L137">
        <v>175</v>
      </c>
      <c r="M137">
        <v>2.5181514785014301</v>
      </c>
      <c r="N137">
        <v>0</v>
      </c>
      <c r="O137">
        <v>0</v>
      </c>
    </row>
    <row r="138" spans="1:15" hidden="1" x14ac:dyDescent="0.3">
      <c r="A138" t="s">
        <v>114</v>
      </c>
      <c r="B138" t="s">
        <v>115</v>
      </c>
      <c r="C138" t="s">
        <v>115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98</v>
      </c>
      <c r="J138">
        <f>IF(Table1[[#This Row],[Team]]="BRE",1,0)</f>
        <v>0</v>
      </c>
      <c r="K138">
        <v>5.3</v>
      </c>
      <c r="L138">
        <v>133</v>
      </c>
      <c r="M138">
        <v>2.5120174600921499</v>
      </c>
      <c r="N138">
        <v>0</v>
      </c>
      <c r="O138">
        <v>0</v>
      </c>
    </row>
    <row r="139" spans="1:15" hidden="1" x14ac:dyDescent="0.3">
      <c r="A139" t="s">
        <v>106</v>
      </c>
      <c r="B139" t="s">
        <v>107</v>
      </c>
      <c r="C139" t="s">
        <v>107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98</v>
      </c>
      <c r="J139">
        <f>IF(Table1[[#This Row],[Team]]="BRE",1,0)</f>
        <v>0</v>
      </c>
      <c r="K139">
        <v>4.9000000000000004</v>
      </c>
      <c r="L139">
        <v>126</v>
      </c>
      <c r="M139">
        <v>2.49448317684138</v>
      </c>
      <c r="N139">
        <v>0</v>
      </c>
      <c r="O139">
        <v>0</v>
      </c>
    </row>
    <row r="140" spans="1:15" hidden="1" x14ac:dyDescent="0.3">
      <c r="A140" t="s">
        <v>255</v>
      </c>
      <c r="B140" t="s">
        <v>256</v>
      </c>
      <c r="C140" t="s">
        <v>257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253</v>
      </c>
      <c r="J140">
        <f>IF(Table1[[#This Row],[Team]]="BRE",1,0)</f>
        <v>0</v>
      </c>
      <c r="K140">
        <v>4.5</v>
      </c>
      <c r="L140">
        <v>361</v>
      </c>
      <c r="M140">
        <v>2.4939894793300601</v>
      </c>
      <c r="N140">
        <v>0</v>
      </c>
      <c r="O140">
        <v>0</v>
      </c>
    </row>
    <row r="141" spans="1:15" hidden="1" x14ac:dyDescent="0.3">
      <c r="A141" t="s">
        <v>15</v>
      </c>
      <c r="B141" t="s">
        <v>16</v>
      </c>
      <c r="C141" t="s">
        <v>16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13</v>
      </c>
      <c r="J141">
        <f>IF(Table1[[#This Row],[Team]]="BRE",1,0)</f>
        <v>0</v>
      </c>
      <c r="K141">
        <v>4.8</v>
      </c>
      <c r="L141">
        <v>9</v>
      </c>
      <c r="M141">
        <v>2.4188453271954802</v>
      </c>
      <c r="N141">
        <v>0</v>
      </c>
      <c r="O141">
        <v>0</v>
      </c>
    </row>
    <row r="142" spans="1:15" hidden="1" x14ac:dyDescent="0.3">
      <c r="A142" t="s">
        <v>134</v>
      </c>
      <c r="B142" t="s">
        <v>185</v>
      </c>
      <c r="C142" t="s">
        <v>185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184</v>
      </c>
      <c r="J142">
        <f>IF(Table1[[#This Row],[Team]]="BRE",1,0)</f>
        <v>0</v>
      </c>
      <c r="K142">
        <v>5</v>
      </c>
      <c r="L142">
        <v>242</v>
      </c>
      <c r="M142">
        <v>2.37580833450509</v>
      </c>
      <c r="N142">
        <v>0</v>
      </c>
      <c r="O142">
        <v>0</v>
      </c>
    </row>
    <row r="143" spans="1:15" hidden="1" x14ac:dyDescent="0.3">
      <c r="A143" t="s">
        <v>171</v>
      </c>
      <c r="B143" t="s">
        <v>225</v>
      </c>
      <c r="C143" t="s">
        <v>171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202</v>
      </c>
      <c r="J143">
        <f>IF(Table1[[#This Row],[Team]]="BRE",1,0)</f>
        <v>0</v>
      </c>
      <c r="K143">
        <v>5.5</v>
      </c>
      <c r="L143">
        <v>277</v>
      </c>
      <c r="M143">
        <v>2.2813172521689702</v>
      </c>
      <c r="N143">
        <v>0</v>
      </c>
      <c r="O143">
        <v>0</v>
      </c>
    </row>
    <row r="144" spans="1:15" hidden="1" x14ac:dyDescent="0.3">
      <c r="A144" t="s">
        <v>292</v>
      </c>
      <c r="B144" t="s">
        <v>293</v>
      </c>
      <c r="C144" t="s">
        <v>293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288</v>
      </c>
      <c r="J144">
        <f>IF(Table1[[#This Row],[Team]]="BRE",1,0)</f>
        <v>0</v>
      </c>
      <c r="K144">
        <v>4.7</v>
      </c>
      <c r="L144">
        <v>585</v>
      </c>
      <c r="M144">
        <f>4.4565564998444*0.5</f>
        <v>2.2282782499221998</v>
      </c>
      <c r="N144">
        <v>1</v>
      </c>
      <c r="O144">
        <v>0</v>
      </c>
    </row>
    <row r="145" spans="1:15" hidden="1" x14ac:dyDescent="0.3">
      <c r="A145" t="s">
        <v>152</v>
      </c>
      <c r="B145" t="s">
        <v>153</v>
      </c>
      <c r="C145" t="s">
        <v>153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138</v>
      </c>
      <c r="J145">
        <f>IF(Table1[[#This Row],[Team]]="BRE",1,0)</f>
        <v>0</v>
      </c>
      <c r="K145">
        <v>5.7</v>
      </c>
      <c r="L145">
        <v>180</v>
      </c>
      <c r="M145">
        <v>2.18571468174496</v>
      </c>
      <c r="N145">
        <v>0</v>
      </c>
      <c r="O145">
        <v>0</v>
      </c>
    </row>
    <row r="146" spans="1:15" hidden="1" x14ac:dyDescent="0.3">
      <c r="A146" t="s">
        <v>67</v>
      </c>
      <c r="B146" t="s">
        <v>68</v>
      </c>
      <c r="C146" t="s">
        <v>68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69</v>
      </c>
      <c r="J146">
        <f>IF(Table1[[#This Row],[Team]]="BRE",1,0)</f>
        <v>0</v>
      </c>
      <c r="K146">
        <v>5.4</v>
      </c>
      <c r="L146">
        <v>72</v>
      </c>
      <c r="M146">
        <v>2.1517179898827701</v>
      </c>
      <c r="N146">
        <v>0</v>
      </c>
      <c r="O146">
        <v>0</v>
      </c>
    </row>
    <row r="147" spans="1:15" hidden="1" x14ac:dyDescent="0.3">
      <c r="A147" t="s">
        <v>45</v>
      </c>
      <c r="B147" t="s">
        <v>237</v>
      </c>
      <c r="C147" t="s">
        <v>237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235</v>
      </c>
      <c r="J147">
        <f>IF(Table1[[#This Row],[Team]]="BRE",1,0)</f>
        <v>0</v>
      </c>
      <c r="K147">
        <v>4.9000000000000004</v>
      </c>
      <c r="L147">
        <v>320</v>
      </c>
      <c r="M147">
        <v>2.0824818516132102</v>
      </c>
      <c r="N147">
        <v>0</v>
      </c>
      <c r="O147">
        <v>0</v>
      </c>
    </row>
    <row r="148" spans="1:15" hidden="1" x14ac:dyDescent="0.3">
      <c r="A148" t="s">
        <v>72</v>
      </c>
      <c r="B148" t="s">
        <v>73</v>
      </c>
      <c r="C148" t="s">
        <v>73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69</v>
      </c>
      <c r="J148">
        <f>IF(Table1[[#This Row],[Team]]="BRE",1,0)</f>
        <v>0</v>
      </c>
      <c r="K148">
        <v>4.3</v>
      </c>
      <c r="L148">
        <v>75</v>
      </c>
      <c r="M148">
        <v>1.9961017959562899</v>
      </c>
      <c r="N148">
        <v>0</v>
      </c>
      <c r="O148">
        <v>0</v>
      </c>
    </row>
    <row r="149" spans="1:15" hidden="1" x14ac:dyDescent="0.3">
      <c r="A149" t="s">
        <v>23</v>
      </c>
      <c r="B149" t="s">
        <v>303</v>
      </c>
      <c r="C149" t="s">
        <v>303</v>
      </c>
      <c r="D149" t="s">
        <v>5</v>
      </c>
      <c r="E149">
        <v>0</v>
      </c>
      <c r="F149">
        <v>1</v>
      </c>
      <c r="G149">
        <v>0</v>
      </c>
      <c r="H149">
        <v>0</v>
      </c>
      <c r="I149" t="s">
        <v>288</v>
      </c>
      <c r="J149">
        <f>IF(Table1[[#This Row],[Team]]="BRE",1,0)</f>
        <v>0</v>
      </c>
      <c r="K149">
        <v>4</v>
      </c>
      <c r="L149">
        <v>442</v>
      </c>
      <c r="M149">
        <v>1.78484434418438</v>
      </c>
      <c r="N149">
        <v>0</v>
      </c>
      <c r="O14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2021-11-25T19:45:54Z</dcterms:created>
  <dcterms:modified xsi:type="dcterms:W3CDTF">2021-11-25T20:01:15Z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94b03c10-4242-4e3e-b543-244beefd3ec8</vt:lpwstr>
  </property>
</Properties>
</file>