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13_ncr:1000001_{46D9D505-2474-0B4D-BFEC-F60AAF997A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Data.Page'!$P$2:$P$118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Data.Page'!$P$2:$P$118</definedName>
    <definedName name="solver_lhs2" localSheetId="0" hidden="1">'Transformed by Data.Page'!$S$20</definedName>
    <definedName name="solver_lhs3" localSheetId="0" hidden="1">'Transformed by Data.Page'!$S$4</definedName>
    <definedName name="solver_lhs4" localSheetId="0" hidden="1">'Transformed by Data.Page'!$S$6:$S$9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'Transformed by Data.Page'!$S$2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2</definedName>
    <definedName name="solver_rhs1" localSheetId="0" hidden="1">"binary"</definedName>
    <definedName name="solver_rhs2" localSheetId="0" hidden="1">0</definedName>
    <definedName name="solver_rhs3" localSheetId="0" hidden="1">'Transformed by Data.Page'!$T$4</definedName>
    <definedName name="solver_rhs4" localSheetId="0" hidden="1">'Transformed by Data.Page'!$T$6:$T$9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6" i="2" l="1"/>
  <c r="S17" i="2" a="1"/>
  <c r="S17" i="2"/>
  <c r="S14" i="2" a="1"/>
  <c r="S14" i="2"/>
  <c r="S13" i="2" a="1"/>
  <c r="S13" i="2"/>
  <c r="S12" i="2" a="1"/>
  <c r="S12" i="2"/>
  <c r="S11" i="2" a="1"/>
  <c r="S11" i="2"/>
  <c r="S9" i="2"/>
  <c r="S8" i="2"/>
  <c r="S7" i="2"/>
  <c r="S6" i="2"/>
  <c r="T4" i="2"/>
  <c r="S4" i="2"/>
  <c r="S2" i="2"/>
  <c r="S16" i="2"/>
  <c r="S2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<sst xmlns="http://schemas.openxmlformats.org/spreadsheetml/2006/main" count="615" uniqueCount="278">
  <si>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</si>
  <si>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</si>
  <si>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</si>
  <si>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</si>
  <si>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</si>
  <si>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</si>
  <si>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</si>
  <si>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</si>
  <si>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</si>
  <si>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</si>
  <si>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</si>
  <si>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ARIMA</t>
  </si>
  <si>
    <t>LSTM</t>
  </si>
  <si>
    <t>PPG</t>
  </si>
  <si>
    <t>PREV</t>
  </si>
  <si>
    <t>Selected</t>
  </si>
  <si>
    <t>ARS</t>
  </si>
  <si>
    <t>Alexandre</t>
  </si>
  <si>
    <t>Lacazette</t>
  </si>
  <si>
    <t>Pablo</t>
  </si>
  <si>
    <t>Kieran</t>
  </si>
  <si>
    <t>Tierney</t>
  </si>
  <si>
    <t>Gabriel</t>
  </si>
  <si>
    <t>Magalhães</t>
  </si>
  <si>
    <t>Gabriel Teodoro</t>
  </si>
  <si>
    <t>Martinelli Silva</t>
  </si>
  <si>
    <t>Martinelli</t>
  </si>
  <si>
    <t>Ben</t>
  </si>
  <si>
    <t>White</t>
  </si>
  <si>
    <t>Aaron</t>
  </si>
  <si>
    <t>Ramsdale</t>
  </si>
  <si>
    <t>AVL</t>
  </si>
  <si>
    <t>Emiliano</t>
  </si>
  <si>
    <t>Martínez</t>
  </si>
  <si>
    <t>Tyrone</t>
  </si>
  <si>
    <t>Mings</t>
  </si>
  <si>
    <t>Matt</t>
  </si>
  <si>
    <t>Targett</t>
  </si>
  <si>
    <t>Ollie</t>
  </si>
  <si>
    <t>Watkins</t>
  </si>
  <si>
    <t>Matthew</t>
  </si>
  <si>
    <t>Cash</t>
  </si>
  <si>
    <t>Ezri</t>
  </si>
  <si>
    <t>Konsa Ngoyo</t>
  </si>
  <si>
    <t>Konsa</t>
  </si>
  <si>
    <t>Douglas Luiz</t>
  </si>
  <si>
    <t>Soares de Paulo</t>
  </si>
  <si>
    <t>Jacob</t>
  </si>
  <si>
    <t>Ramsey</t>
  </si>
  <si>
    <t>Lucas</t>
  </si>
  <si>
    <t>Danny</t>
  </si>
  <si>
    <t>Ings</t>
  </si>
  <si>
    <t>Pontus</t>
  </si>
  <si>
    <t>Jansson</t>
  </si>
  <si>
    <t>BRE</t>
  </si>
  <si>
    <t>Christian</t>
  </si>
  <si>
    <t>Nørgaard</t>
  </si>
  <si>
    <t>Ivan</t>
  </si>
  <si>
    <t>Toney</t>
  </si>
  <si>
    <t>Vitaly</t>
  </si>
  <si>
    <t>Janelt</t>
  </si>
  <si>
    <t>Ethan</t>
  </si>
  <si>
    <t>Pinnock</t>
  </si>
  <si>
    <t>Bryan</t>
  </si>
  <si>
    <t>Mbeumo</t>
  </si>
  <si>
    <t>Nathan</t>
  </si>
  <si>
    <t>BHA</t>
  </si>
  <si>
    <t>Shane</t>
  </si>
  <si>
    <t>Duffy</t>
  </si>
  <si>
    <t>Joël</t>
  </si>
  <si>
    <t>Veltman</t>
  </si>
  <si>
    <t>Neal</t>
  </si>
  <si>
    <t>Maupay</t>
  </si>
  <si>
    <t>Leandro</t>
  </si>
  <si>
    <t>Trossard</t>
  </si>
  <si>
    <t>Robert</t>
  </si>
  <si>
    <t>Sánchez</t>
  </si>
  <si>
    <t>Alexis</t>
  </si>
  <si>
    <t>Mac Allister</t>
  </si>
  <si>
    <t>Jakub</t>
  </si>
  <si>
    <t>Moder</t>
  </si>
  <si>
    <t>James</t>
  </si>
  <si>
    <t>Tarkowski</t>
  </si>
  <si>
    <t>BUR</t>
  </si>
  <si>
    <t>Jack</t>
  </si>
  <si>
    <t>Kevin</t>
  </si>
  <si>
    <t>César</t>
  </si>
  <si>
    <t>Azpilicueta</t>
  </si>
  <si>
    <t>CHE</t>
  </si>
  <si>
    <t>Marcos</t>
  </si>
  <si>
    <t>Alonso</t>
  </si>
  <si>
    <t>Jorge Luiz</t>
  </si>
  <si>
    <t>Frello Filho</t>
  </si>
  <si>
    <t>Jorginho</t>
  </si>
  <si>
    <t>Mateo</t>
  </si>
  <si>
    <t>Kovacic</t>
  </si>
  <si>
    <t>Antonio</t>
  </si>
  <si>
    <t>Rüdiger</t>
  </si>
  <si>
    <t>N'Golo</t>
  </si>
  <si>
    <t>Kanté</t>
  </si>
  <si>
    <t>Mason</t>
  </si>
  <si>
    <t>Mount</t>
  </si>
  <si>
    <t>Callum</t>
  </si>
  <si>
    <t>Hudson-Odoi</t>
  </si>
  <si>
    <t>Kai</t>
  </si>
  <si>
    <t>Havertz</t>
  </si>
  <si>
    <t>Conor</t>
  </si>
  <si>
    <t>Gallagher</t>
  </si>
  <si>
    <t>CRY</t>
  </si>
  <si>
    <t>Benteke</t>
  </si>
  <si>
    <t>Tyrick</t>
  </si>
  <si>
    <t>Mitchell</t>
  </si>
  <si>
    <t>Joel</t>
  </si>
  <si>
    <t>Ward</t>
  </si>
  <si>
    <t>Joachim</t>
  </si>
  <si>
    <t>Andersen</t>
  </si>
  <si>
    <t>EVE</t>
  </si>
  <si>
    <t>Michael</t>
  </si>
  <si>
    <t>Keane</t>
  </si>
  <si>
    <t>Jordan</t>
  </si>
  <si>
    <t>Pickford</t>
  </si>
  <si>
    <t>Allan</t>
  </si>
  <si>
    <t>Marques Loureiro</t>
  </si>
  <si>
    <t>Abdoulaye</t>
  </si>
  <si>
    <t>Doucouré</t>
  </si>
  <si>
    <t>Andros</t>
  </si>
  <si>
    <t>Townsend</t>
  </si>
  <si>
    <t>Demarai</t>
  </si>
  <si>
    <t>Gray</t>
  </si>
  <si>
    <t>Harry</t>
  </si>
  <si>
    <t>Kasper</t>
  </si>
  <si>
    <t>Schmeichel</t>
  </si>
  <si>
    <t>LEI</t>
  </si>
  <si>
    <t>Youri</t>
  </si>
  <si>
    <t>Tielemans</t>
  </si>
  <si>
    <t>Maddison</t>
  </si>
  <si>
    <t>Harvey</t>
  </si>
  <si>
    <t>Barnes</t>
  </si>
  <si>
    <t>LEE</t>
  </si>
  <si>
    <t>Stuart</t>
  </si>
  <si>
    <t>Dallas</t>
  </si>
  <si>
    <t>Raphael</t>
  </si>
  <si>
    <t>Dias Belloli</t>
  </si>
  <si>
    <t>Raphinha</t>
  </si>
  <si>
    <t>Illan</t>
  </si>
  <si>
    <t>Meslier</t>
  </si>
  <si>
    <t>Harrison</t>
  </si>
  <si>
    <t>Daniel</t>
  </si>
  <si>
    <t>Greenwood</t>
  </si>
  <si>
    <t>LIV</t>
  </si>
  <si>
    <t>Henderson</t>
  </si>
  <si>
    <t>Matip</t>
  </si>
  <si>
    <t>Roberto</t>
  </si>
  <si>
    <t>Firmino</t>
  </si>
  <si>
    <t>Virgil</t>
  </si>
  <si>
    <t>van Dijk</t>
  </si>
  <si>
    <t>Alisson</t>
  </si>
  <si>
    <t>Ramses Becker</t>
  </si>
  <si>
    <t>Fabio Henrique</t>
  </si>
  <si>
    <t>Tavares</t>
  </si>
  <si>
    <t>Fabinho</t>
  </si>
  <si>
    <t>Andrew</t>
  </si>
  <si>
    <t>Robertson</t>
  </si>
  <si>
    <t>Trent</t>
  </si>
  <si>
    <t>Alexander-Arnold</t>
  </si>
  <si>
    <t>Diogo</t>
  </si>
  <si>
    <t>Jota</t>
  </si>
  <si>
    <t>Grealish</t>
  </si>
  <si>
    <t>MCI</t>
  </si>
  <si>
    <t>Kyle</t>
  </si>
  <si>
    <t>Walker</t>
  </si>
  <si>
    <t>Ilkay</t>
  </si>
  <si>
    <t>Gündogan</t>
  </si>
  <si>
    <t>De Bruyne</t>
  </si>
  <si>
    <t>Raheem</t>
  </si>
  <si>
    <t>Sterling</t>
  </si>
  <si>
    <t>João Pedro Cavaco</t>
  </si>
  <si>
    <t>Cancelo</t>
  </si>
  <si>
    <t>Ederson</t>
  </si>
  <si>
    <t>Santana de Moraes</t>
  </si>
  <si>
    <t>Aymeric</t>
  </si>
  <si>
    <t>Laporte</t>
  </si>
  <si>
    <t>Bernardo Mota</t>
  </si>
  <si>
    <t>Veiga de Carvalho e Silva</t>
  </si>
  <si>
    <t>Bernardo</t>
  </si>
  <si>
    <t>Rúben Santos</t>
  </si>
  <si>
    <t>Gato Alves Dias</t>
  </si>
  <si>
    <t>Dias</t>
  </si>
  <si>
    <t>Gabriel Fernando</t>
  </si>
  <si>
    <t>de Jesus</t>
  </si>
  <si>
    <t>Jesus</t>
  </si>
  <si>
    <t>Rodrigo</t>
  </si>
  <si>
    <t>Hernandez</t>
  </si>
  <si>
    <t>Fernando</t>
  </si>
  <si>
    <t>MUN</t>
  </si>
  <si>
    <t>David</t>
  </si>
  <si>
    <t>de Gea</t>
  </si>
  <si>
    <t>Frederico</t>
  </si>
  <si>
    <t>Rodrigues de Paula Santos</t>
  </si>
  <si>
    <t>Fred</t>
  </si>
  <si>
    <t>Bruno Miguel</t>
  </si>
  <si>
    <t>Borges Fernandes</t>
  </si>
  <si>
    <t>Fernandes</t>
  </si>
  <si>
    <t>NEW</t>
  </si>
  <si>
    <t>Chris</t>
  </si>
  <si>
    <t>Wood</t>
  </si>
  <si>
    <t>Saint-Maximin</t>
  </si>
  <si>
    <t>Joelinton Cássio</t>
  </si>
  <si>
    <t>Apolinário de Lira</t>
  </si>
  <si>
    <t>Joelinton</t>
  </si>
  <si>
    <t>NOR</t>
  </si>
  <si>
    <t>Tim</t>
  </si>
  <si>
    <t>Krul</t>
  </si>
  <si>
    <t>Teemu</t>
  </si>
  <si>
    <t>Pukki</t>
  </si>
  <si>
    <t>Grant</t>
  </si>
  <si>
    <t>Hanley</t>
  </si>
  <si>
    <t>Max</t>
  </si>
  <si>
    <t>Joshua</t>
  </si>
  <si>
    <t>SOU</t>
  </si>
  <si>
    <t>Redmond</t>
  </si>
  <si>
    <t>Ward-Prowse</t>
  </si>
  <si>
    <t>Jan</t>
  </si>
  <si>
    <t>Bednarek</t>
  </si>
  <si>
    <t>Che</t>
  </si>
  <si>
    <t>Adams</t>
  </si>
  <si>
    <t>Hugo</t>
  </si>
  <si>
    <t>Lloris</t>
  </si>
  <si>
    <t>TOT</t>
  </si>
  <si>
    <t>Kane</t>
  </si>
  <si>
    <t>Rodrigues Moura da Silva</t>
  </si>
  <si>
    <t>Lucas Moura</t>
  </si>
  <si>
    <t>Pierre-Emile</t>
  </si>
  <si>
    <t>Højbjerg</t>
  </si>
  <si>
    <t>Davinson</t>
  </si>
  <si>
    <t>Sergio</t>
  </si>
  <si>
    <t>Reguilón</t>
  </si>
  <si>
    <t>WAT</t>
  </si>
  <si>
    <t>Emmanuel</t>
  </si>
  <si>
    <t>Dennis</t>
  </si>
  <si>
    <t>King</t>
  </si>
  <si>
    <t>WHU</t>
  </si>
  <si>
    <t>Lukasz</t>
  </si>
  <si>
    <t>Fabianski</t>
  </si>
  <si>
    <t>Cresswell</t>
  </si>
  <si>
    <t>Michail</t>
  </si>
  <si>
    <t>Vladimir</t>
  </si>
  <si>
    <t>Coufal</t>
  </si>
  <si>
    <t>Jarrod</t>
  </si>
  <si>
    <t>Bowen</t>
  </si>
  <si>
    <t>Declan</t>
  </si>
  <si>
    <t>Rice</t>
  </si>
  <si>
    <t>Fornals</t>
  </si>
  <si>
    <t>João Filipe Iria</t>
  </si>
  <si>
    <t>Santos Moutinho</t>
  </si>
  <si>
    <t>Moutinho</t>
  </si>
  <si>
    <t>WOL</t>
  </si>
  <si>
    <t>Coady</t>
  </si>
  <si>
    <t>Raúl</t>
  </si>
  <si>
    <t>Jiménez</t>
  </si>
  <si>
    <t>Marçal</t>
  </si>
  <si>
    <t>Adama</t>
  </si>
  <si>
    <t>Traoré</t>
  </si>
  <si>
    <t>Rúben Diogo</t>
  </si>
  <si>
    <t>da Silva Neves</t>
  </si>
  <si>
    <t>Neves</t>
  </si>
  <si>
    <t>Nélson</t>
  </si>
  <si>
    <t>Cabral Semedo</t>
  </si>
  <si>
    <t>Semedo</t>
  </si>
  <si>
    <t>Kilman</t>
  </si>
  <si>
    <t>Rayan</t>
  </si>
  <si>
    <t>Ait Nouri</t>
  </si>
  <si>
    <t>Total Points</t>
  </si>
  <si>
    <t>Total Cost</t>
  </si>
  <si>
    <t>DPPG</t>
  </si>
  <si>
    <t>Transfers</t>
  </si>
  <si>
    <t>Free</t>
  </si>
  <si>
    <t>FDPPG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</si>
</sst>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eetMetadata" Target="metadata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D7AE24-CA98-48DA-A569-CBDB8EF8D9F6}" name="Table1" displayName="Table1" ref="A1:P118" totalsRowShown="0">
  <autoFilter ref="A1:P118" xr:uid="{EAD7AE24-CA98-48DA-A569-CBDB8EF8D9F6}"/>
  <sortState xmlns:xlrd2="http://schemas.microsoft.com/office/spreadsheetml/2017/richdata2" ref="A2:P77">
    <sortCondition descending="1" ref="N1:N118"/>
  </sortState>
  <tableColumns count="16">
    <tableColumn id="1" xr3:uid="{9AE5BD72-A74C-4F06-B7D1-898C4D5A7C09}" name="First Name"/>
    <tableColumn id="2" xr3:uid="{7E421F36-7FD4-4E19-86A2-72A6B53B3688}" name="Surname"/>
    <tableColumn id="3" xr3:uid="{74206332-1659-4451-A960-8126ACFE54D6}" name="Web Name"/>
    <tableColumn id="4" xr3:uid="{4CBB4F2E-D931-439F-AE9D-E2BD5C5818DB}" name="Position"/>
    <tableColumn id="5" xr3:uid="{8ABF28D7-181E-4E5A-8556-C25F82197B55}" name="GKP"/>
    <tableColumn id="6" xr3:uid="{C998A3DC-1A74-4FA2-BD30-2C0A35FCB0AB}" name="DEF"/>
    <tableColumn id="7" xr3:uid="{742042B1-90E7-441D-A68E-9EDA8FF94E39}" name="MID"/>
    <tableColumn id="8" xr3:uid="{7242A873-02D5-45EB-89C0-4A7947DCADE8}" name="FWD"/>
    <tableColumn id="9" xr3:uid="{68667C30-759A-4C82-A3E5-BE6D1A1FF621}" name="Team"/>
    <tableColumn id="10" xr3:uid="{7A03AC83-5FEC-4F9E-BA56-6EF60FF26B0F}" name="Cost"/>
    <tableColumn id="11" xr3:uid="{CDE280D1-C4A4-4AE6-A908-5EB8A333AD53}" name="ID"/>
    <tableColumn id="12" xr3:uid="{7C538A5B-CD65-4533-90A3-73D71DD16869}" name="ARIMA"/>
    <tableColumn id="13" xr3:uid="{5784879E-40F2-417E-8AEC-AAEB3CE557F3}" name="LSTM"/>
    <tableColumn id="14" xr3:uid="{3D826365-102F-4951-BAD2-15B724D671EB}" name="PPG"/>
    <tableColumn id="15" xr3:uid="{1E1E2811-8954-4A70-9D2D-75F009FA629C}" name="PREV"/>
    <tableColumn id="16" xr3:uid="{054FE862-C98D-4758-B01D-DF1F84C200D2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8"/>
  <sheetViews>
    <sheetView tabSelected="1" topLeftCell="L1" workbookViewId="0">
      <selection activeCell="N20" sqref="N20"/>
    </sheetView>
  </sheetViews>
  <sheetFormatPr defaultRowHeight="15" x14ac:dyDescent="0.2"/>
  <cols>
    <col min="1" max="1" width="11.8359375" customWidth="1"/>
    <col min="2" max="2" width="10.4921875" customWidth="1"/>
    <col min="3" max="3" width="12.23828125" customWidth="1"/>
    <col min="4" max="4" width="9.68359375" customWidth="1"/>
    <col min="16" max="16" width="9.953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0" x14ac:dyDescent="0.2">
      <c r="A2" t="s">
        <v>163</v>
      </c>
      <c r="B2" t="s">
        <v>164</v>
      </c>
      <c r="C2" t="s">
        <v>164</v>
      </c>
      <c r="D2" t="s">
        <v>5</v>
      </c>
      <c r="E2">
        <v>0</v>
      </c>
      <c r="F2">
        <v>1</v>
      </c>
      <c r="G2">
        <v>0</v>
      </c>
      <c r="H2">
        <v>0</v>
      </c>
      <c r="I2" t="s">
        <v>149</v>
      </c>
      <c r="J2">
        <v>8.4</v>
      </c>
      <c r="K2">
        <v>230</v>
      </c>
      <c r="L2">
        <v>5.1111111072500597</v>
      </c>
      <c r="M2">
        <v>6.4888087980866</v>
      </c>
      <c r="N2">
        <v>6.80340301978657</v>
      </c>
      <c r="O2">
        <v>0</v>
      </c>
      <c r="P2">
        <v>1</v>
      </c>
      <c r="R2" t="s">
        <v>272</v>
      </c>
      <c r="S2">
        <f>SUMPRODUCT(Table1[Selected],Table1[PPG])</f>
        <v>65.821196457581081</v>
      </c>
    </row>
    <row r="3" spans="1:20" x14ac:dyDescent="0.2">
      <c r="A3" t="s">
        <v>106</v>
      </c>
      <c r="B3" t="s">
        <v>257</v>
      </c>
      <c r="C3" t="s">
        <v>257</v>
      </c>
      <c r="D3" t="s">
        <v>5</v>
      </c>
      <c r="E3">
        <v>0</v>
      </c>
      <c r="F3">
        <v>1</v>
      </c>
      <c r="G3">
        <v>0</v>
      </c>
      <c r="H3">
        <v>0</v>
      </c>
      <c r="I3" t="s">
        <v>256</v>
      </c>
      <c r="J3">
        <v>4.5999999999999996</v>
      </c>
      <c r="K3">
        <v>433</v>
      </c>
      <c r="L3">
        <v>9.2391304324824297</v>
      </c>
      <c r="M3">
        <v>4.8323385952739102</v>
      </c>
      <c r="N3">
        <v>6.4026173929754204</v>
      </c>
      <c r="O3">
        <v>0</v>
      </c>
      <c r="P3">
        <v>1</v>
      </c>
    </row>
    <row r="4" spans="1:20" x14ac:dyDescent="0.2">
      <c r="A4" t="s">
        <v>178</v>
      </c>
      <c r="B4" t="s">
        <v>179</v>
      </c>
      <c r="C4" t="s">
        <v>178</v>
      </c>
      <c r="D4" t="s">
        <v>4</v>
      </c>
      <c r="E4">
        <v>1</v>
      </c>
      <c r="F4">
        <v>0</v>
      </c>
      <c r="G4">
        <v>0</v>
      </c>
      <c r="H4">
        <v>0</v>
      </c>
      <c r="I4" t="s">
        <v>168</v>
      </c>
      <c r="J4">
        <v>6.1</v>
      </c>
      <c r="K4">
        <v>250</v>
      </c>
      <c r="L4">
        <v>3.7333333253505598</v>
      </c>
      <c r="M4">
        <v>5.1992228871633204</v>
      </c>
      <c r="N4">
        <v>5.8112037352670303</v>
      </c>
      <c r="O4">
        <v>0</v>
      </c>
      <c r="P4">
        <v>0</v>
      </c>
      <c r="R4" t="s">
        <v>273</v>
      </c>
      <c r="S4">
        <f>SUMPRODUCT(Table1[Selected],Table1[Cost])</f>
        <v>98.3</v>
      </c>
      <c r="T4">
        <f>97.2+1.4</f>
        <v>98.600000000000009</v>
      </c>
    </row>
    <row r="5" spans="1:20" x14ac:dyDescent="0.2">
      <c r="A5" t="s">
        <v>85</v>
      </c>
      <c r="B5" t="s">
        <v>173</v>
      </c>
      <c r="C5" t="s">
        <v>173</v>
      </c>
      <c r="D5" t="s">
        <v>6</v>
      </c>
      <c r="E5">
        <v>0</v>
      </c>
      <c r="F5">
        <v>0</v>
      </c>
      <c r="G5">
        <v>1</v>
      </c>
      <c r="H5">
        <v>0</v>
      </c>
      <c r="I5" t="s">
        <v>168</v>
      </c>
      <c r="J5">
        <v>12.1</v>
      </c>
      <c r="K5">
        <v>247</v>
      </c>
      <c r="L5">
        <v>4.4096758360144701</v>
      </c>
      <c r="M5">
        <v>4.7902368106568103</v>
      </c>
      <c r="N5">
        <v>5.7914192916631597</v>
      </c>
      <c r="O5">
        <v>0</v>
      </c>
      <c r="P5">
        <v>0</v>
      </c>
    </row>
    <row r="6" spans="1:20" x14ac:dyDescent="0.2">
      <c r="A6" t="s">
        <v>161</v>
      </c>
      <c r="B6" t="s">
        <v>162</v>
      </c>
      <c r="C6" t="s">
        <v>162</v>
      </c>
      <c r="D6" t="s">
        <v>5</v>
      </c>
      <c r="E6">
        <v>0</v>
      </c>
      <c r="F6">
        <v>1</v>
      </c>
      <c r="G6">
        <v>0</v>
      </c>
      <c r="H6">
        <v>0</v>
      </c>
      <c r="I6" t="s">
        <v>149</v>
      </c>
      <c r="J6">
        <v>7</v>
      </c>
      <c r="K6">
        <v>228</v>
      </c>
      <c r="L6">
        <v>4.3555555610171304</v>
      </c>
      <c r="M6">
        <v>5.4376660725896198</v>
      </c>
      <c r="N6">
        <v>5.7321665035371101</v>
      </c>
      <c r="O6">
        <v>0</v>
      </c>
      <c r="P6">
        <v>0</v>
      </c>
      <c r="R6" t="s">
        <v>4</v>
      </c>
      <c r="S6">
        <f>SUMPRODUCT(Table1[Selected],Table1[GKP])</f>
        <v>2</v>
      </c>
      <c r="T6">
        <v>2</v>
      </c>
    </row>
    <row r="7" spans="1:20" x14ac:dyDescent="0.2">
      <c r="A7" t="s">
        <v>182</v>
      </c>
      <c r="B7" t="s">
        <v>183</v>
      </c>
      <c r="C7" t="s">
        <v>184</v>
      </c>
      <c r="D7" t="s">
        <v>6</v>
      </c>
      <c r="E7">
        <v>0</v>
      </c>
      <c r="F7">
        <v>0</v>
      </c>
      <c r="G7">
        <v>1</v>
      </c>
      <c r="H7">
        <v>0</v>
      </c>
      <c r="I7" t="s">
        <v>168</v>
      </c>
      <c r="J7">
        <v>7.5</v>
      </c>
      <c r="K7">
        <v>254</v>
      </c>
      <c r="L7">
        <v>3.4444444444444402</v>
      </c>
      <c r="M7">
        <v>5.2483117741947698</v>
      </c>
      <c r="N7">
        <v>5.7199301517222896</v>
      </c>
      <c r="O7">
        <v>0</v>
      </c>
      <c r="P7">
        <v>1</v>
      </c>
      <c r="R7" t="s">
        <v>5</v>
      </c>
      <c r="S7">
        <f>SUMPRODUCT(Table1[Selected],Table1[DEF])</f>
        <v>5</v>
      </c>
      <c r="T7">
        <v>5</v>
      </c>
    </row>
    <row r="8" spans="1:20" x14ac:dyDescent="0.2">
      <c r="A8" t="s">
        <v>185</v>
      </c>
      <c r="B8" t="s">
        <v>186</v>
      </c>
      <c r="C8" t="s">
        <v>187</v>
      </c>
      <c r="D8" t="s">
        <v>5</v>
      </c>
      <c r="E8">
        <v>0</v>
      </c>
      <c r="F8">
        <v>1</v>
      </c>
      <c r="G8">
        <v>0</v>
      </c>
      <c r="H8">
        <v>0</v>
      </c>
      <c r="I8" t="s">
        <v>168</v>
      </c>
      <c r="J8">
        <v>6.3</v>
      </c>
      <c r="K8">
        <v>255</v>
      </c>
      <c r="L8">
        <v>4.0196078398977901</v>
      </c>
      <c r="M8">
        <v>4.84344242680696</v>
      </c>
      <c r="N8">
        <v>5.6577966485521296</v>
      </c>
      <c r="O8">
        <v>0</v>
      </c>
      <c r="P8">
        <v>1</v>
      </c>
      <c r="R8" t="s">
        <v>6</v>
      </c>
      <c r="S8">
        <f>SUMPRODUCT(Table1[Selected],Table1[MID])</f>
        <v>5</v>
      </c>
      <c r="T8">
        <v>5</v>
      </c>
    </row>
    <row r="9" spans="1:20" x14ac:dyDescent="0.2">
      <c r="A9" t="s">
        <v>129</v>
      </c>
      <c r="B9" t="s">
        <v>229</v>
      </c>
      <c r="C9" t="s">
        <v>229</v>
      </c>
      <c r="D9" t="s">
        <v>7</v>
      </c>
      <c r="E9">
        <v>0</v>
      </c>
      <c r="F9">
        <v>0</v>
      </c>
      <c r="G9">
        <v>0</v>
      </c>
      <c r="H9">
        <v>1</v>
      </c>
      <c r="I9" t="s">
        <v>228</v>
      </c>
      <c r="J9">
        <v>12.3</v>
      </c>
      <c r="K9">
        <v>358</v>
      </c>
      <c r="L9">
        <v>5.7045299900520403</v>
      </c>
      <c r="M9">
        <v>5.6182231970068202</v>
      </c>
      <c r="N9">
        <v>5.6429216394678097</v>
      </c>
      <c r="O9">
        <v>1</v>
      </c>
      <c r="P9">
        <v>1</v>
      </c>
      <c r="R9" t="s">
        <v>7</v>
      </c>
      <c r="S9">
        <f>SUMPRODUCT(Table1[Selected],Table1[FWD])</f>
        <v>3</v>
      </c>
      <c r="T9">
        <v>3</v>
      </c>
    </row>
    <row r="10" spans="1:20" x14ac:dyDescent="0.2">
      <c r="A10" t="s">
        <v>200</v>
      </c>
      <c r="B10" t="s">
        <v>201</v>
      </c>
      <c r="C10" t="s">
        <v>202</v>
      </c>
      <c r="D10" t="s">
        <v>6</v>
      </c>
      <c r="E10">
        <v>0</v>
      </c>
      <c r="F10">
        <v>0</v>
      </c>
      <c r="G10">
        <v>1</v>
      </c>
      <c r="H10">
        <v>0</v>
      </c>
      <c r="I10" t="s">
        <v>194</v>
      </c>
      <c r="J10">
        <v>11.7</v>
      </c>
      <c r="K10">
        <v>274</v>
      </c>
      <c r="L10">
        <v>6.7307549846640802</v>
      </c>
      <c r="M10">
        <v>6.6973936368708999</v>
      </c>
      <c r="N10">
        <v>5.5165231486098802</v>
      </c>
      <c r="O10">
        <v>1</v>
      </c>
      <c r="P10">
        <v>0</v>
      </c>
    </row>
    <row r="11" spans="1:20" x14ac:dyDescent="0.2">
      <c r="A11" t="s">
        <v>174</v>
      </c>
      <c r="B11" t="s">
        <v>175</v>
      </c>
      <c r="C11" t="s">
        <v>175</v>
      </c>
      <c r="D11" t="s">
        <v>6</v>
      </c>
      <c r="E11">
        <v>0</v>
      </c>
      <c r="F11">
        <v>0</v>
      </c>
      <c r="G11">
        <v>1</v>
      </c>
      <c r="H11">
        <v>0</v>
      </c>
      <c r="I11" t="s">
        <v>168</v>
      </c>
      <c r="J11">
        <v>10.7</v>
      </c>
      <c r="K11">
        <v>248</v>
      </c>
      <c r="L11">
        <v>3.0181537423390901</v>
      </c>
      <c r="M11">
        <v>5.2154675091763796</v>
      </c>
      <c r="N11">
        <v>5.5016556708567999</v>
      </c>
      <c r="O11">
        <v>0</v>
      </c>
      <c r="P11">
        <v>0</v>
      </c>
      <c r="R11" t="s">
        <v>4</v>
      </c>
      <c r="S11" cm="1">
        <f t="array" ref="S11">((SUMPRODUCT(Table1[PREV],Table1[PPG],Table1[Selected],Table1[GKP])-SUMPRODUCT(Table1[PREV],Table1[PPG],Table1[GKP]))+SUMPRODUCT(-- (Table1[PREV] = 0), Table1[Selected],Table1[GKP],Table1[PPG]))</f>
        <v>0</v>
      </c>
    </row>
    <row r="12" spans="1:20" x14ac:dyDescent="0.2">
      <c r="A12" t="s">
        <v>188</v>
      </c>
      <c r="B12" t="s">
        <v>189</v>
      </c>
      <c r="C12" t="s">
        <v>190</v>
      </c>
      <c r="D12" t="s">
        <v>7</v>
      </c>
      <c r="E12">
        <v>0</v>
      </c>
      <c r="F12">
        <v>0</v>
      </c>
      <c r="G12">
        <v>0</v>
      </c>
      <c r="H12">
        <v>1</v>
      </c>
      <c r="I12" t="s">
        <v>168</v>
      </c>
      <c r="J12">
        <v>8.6</v>
      </c>
      <c r="K12">
        <v>256</v>
      </c>
      <c r="L12">
        <v>3.5</v>
      </c>
      <c r="M12">
        <v>4.8691674154054301</v>
      </c>
      <c r="N12">
        <v>5.44395108197424</v>
      </c>
      <c r="O12">
        <v>0</v>
      </c>
      <c r="P12">
        <v>0</v>
      </c>
      <c r="R12" t="s">
        <v>5</v>
      </c>
      <c r="S12" cm="1">
        <f t="array" ref="S12">((SUMPRODUCT(Table1[PREV],Table1[PPG],Table1[Selected],Table1[DEF])-SUMPRODUCT(Table1[PREV],Table1[PPG],Table1[DEF]))+SUMPRODUCT(-- (Table1[PREV] = 0), Table1[Selected],Table1[DEF],Table1[PPG]))</f>
        <v>11.863205218612032</v>
      </c>
    </row>
    <row r="13" spans="1:20" x14ac:dyDescent="0.2">
      <c r="A13" t="s">
        <v>176</v>
      </c>
      <c r="B13" t="s">
        <v>177</v>
      </c>
      <c r="C13" t="s">
        <v>177</v>
      </c>
      <c r="D13" t="s">
        <v>5</v>
      </c>
      <c r="E13">
        <v>0</v>
      </c>
      <c r="F13">
        <v>1</v>
      </c>
      <c r="G13">
        <v>0</v>
      </c>
      <c r="H13">
        <v>0</v>
      </c>
      <c r="I13" t="s">
        <v>168</v>
      </c>
      <c r="J13">
        <v>7</v>
      </c>
      <c r="K13">
        <v>249</v>
      </c>
      <c r="L13">
        <v>3.1422957824733402</v>
      </c>
      <c r="M13">
        <v>4.5636336774746704</v>
      </c>
      <c r="N13">
        <v>5.0400939616381999</v>
      </c>
      <c r="O13">
        <v>0</v>
      </c>
      <c r="P13">
        <v>0</v>
      </c>
      <c r="R13" t="s">
        <v>6</v>
      </c>
      <c r="S13" cm="1">
        <f t="array" ref="S13">((SUMPRODUCT(Table1[PREV],Table1[PPG],Table1[Selected],Table1[MID])-SUMPRODUCT(Table1[PREV],Table1[PPG],Table1[MID]))+SUMPRODUCT(-- (Table1[PREV] = 0), Table1[Selected],Table1[MID],Table1[PPG]))</f>
        <v>0.20340700311241022</v>
      </c>
    </row>
    <row r="14" spans="1:20" x14ac:dyDescent="0.2">
      <c r="A14" t="s">
        <v>100</v>
      </c>
      <c r="B14" t="s">
        <v>101</v>
      </c>
      <c r="C14" t="s">
        <v>101</v>
      </c>
      <c r="D14" t="s">
        <v>6</v>
      </c>
      <c r="E14">
        <v>0</v>
      </c>
      <c r="F14">
        <v>0</v>
      </c>
      <c r="G14">
        <v>1</v>
      </c>
      <c r="H14">
        <v>0</v>
      </c>
      <c r="I14" t="s">
        <v>88</v>
      </c>
      <c r="J14">
        <v>7.7</v>
      </c>
      <c r="K14">
        <v>118</v>
      </c>
      <c r="L14">
        <v>3.8695652202645898</v>
      </c>
      <c r="M14">
        <v>5.2699548720762603</v>
      </c>
      <c r="N14">
        <v>4.9553330433192304</v>
      </c>
      <c r="O14">
        <v>1</v>
      </c>
      <c r="P14">
        <v>1</v>
      </c>
      <c r="R14" t="s">
        <v>7</v>
      </c>
      <c r="S14" cm="1">
        <f t="array" ref="S14">((SUMPRODUCT(Table1[PREV],Table1[PPG],Table1[Selected],Table1[FWD])-SUMPRODUCT(Table1[PREV],Table1[PPG],Table1[FWD]))+SUMPRODUCT(-- (Table1[PREV] = 0), Table1[Selected],Table1[FWD],Table1[PPG]))</f>
        <v>0</v>
      </c>
    </row>
    <row r="15" spans="1:20" x14ac:dyDescent="0.2">
      <c r="A15" t="s">
        <v>248</v>
      </c>
      <c r="B15" t="s">
        <v>249</v>
      </c>
      <c r="C15" t="s">
        <v>249</v>
      </c>
      <c r="D15" t="s">
        <v>6</v>
      </c>
      <c r="E15">
        <v>0</v>
      </c>
      <c r="F15">
        <v>0</v>
      </c>
      <c r="G15">
        <v>1</v>
      </c>
      <c r="H15">
        <v>0</v>
      </c>
      <c r="I15" t="s">
        <v>241</v>
      </c>
      <c r="J15">
        <v>6.8</v>
      </c>
      <c r="K15">
        <v>418</v>
      </c>
      <c r="L15">
        <v>4.2604454941437302</v>
      </c>
      <c r="M15">
        <v>5.1375374244665704</v>
      </c>
      <c r="N15">
        <v>4.9525223678927004</v>
      </c>
      <c r="O15">
        <v>0</v>
      </c>
      <c r="P15">
        <v>0</v>
      </c>
    </row>
    <row r="16" spans="1:20" x14ac:dyDescent="0.2">
      <c r="A16" t="s">
        <v>84</v>
      </c>
      <c r="B16" t="s">
        <v>167</v>
      </c>
      <c r="C16" t="s">
        <v>167</v>
      </c>
      <c r="D16" t="s">
        <v>6</v>
      </c>
      <c r="E16">
        <v>0</v>
      </c>
      <c r="F16">
        <v>0</v>
      </c>
      <c r="G16">
        <v>1</v>
      </c>
      <c r="H16">
        <v>0</v>
      </c>
      <c r="I16" t="s">
        <v>168</v>
      </c>
      <c r="J16">
        <v>7.6</v>
      </c>
      <c r="K16">
        <v>244</v>
      </c>
      <c r="L16">
        <v>3.29383318953494</v>
      </c>
      <c r="M16">
        <v>4.2559372252891299</v>
      </c>
      <c r="N16">
        <v>4.8641162874942596</v>
      </c>
      <c r="O16">
        <v>0</v>
      </c>
      <c r="P16">
        <v>0</v>
      </c>
      <c r="R16" t="s">
        <v>274</v>
      </c>
      <c r="S16">
        <f>SUM(S11:S14)</f>
        <v>12.066612221724442</v>
      </c>
    </row>
    <row r="17" spans="1:19" x14ac:dyDescent="0.2">
      <c r="A17" t="s">
        <v>152</v>
      </c>
      <c r="B17" t="s">
        <v>153</v>
      </c>
      <c r="C17" t="s">
        <v>153</v>
      </c>
      <c r="D17" t="s">
        <v>7</v>
      </c>
      <c r="E17">
        <v>0</v>
      </c>
      <c r="F17">
        <v>0</v>
      </c>
      <c r="G17">
        <v>0</v>
      </c>
      <c r="H17">
        <v>1</v>
      </c>
      <c r="I17" t="s">
        <v>149</v>
      </c>
      <c r="J17">
        <v>8.6999999999999993</v>
      </c>
      <c r="K17">
        <v>224</v>
      </c>
      <c r="L17">
        <v>3.2987035424476199</v>
      </c>
      <c r="M17">
        <v>4.5119600556667798</v>
      </c>
      <c r="N17">
        <v>4.6218845946170397</v>
      </c>
      <c r="O17">
        <v>0</v>
      </c>
      <c r="P17">
        <v>0</v>
      </c>
      <c r="R17" t="s">
        <v>275</v>
      </c>
      <c r="S17" cm="1">
        <f t="array" ref="S17">SUMPRODUCT(Table1[Selected], -- (Table1[PREV] = 0))</f>
        <v>4</v>
      </c>
    </row>
    <row r="18" spans="1:19" x14ac:dyDescent="0.2">
      <c r="A18" t="s">
        <v>156</v>
      </c>
      <c r="B18" t="s">
        <v>157</v>
      </c>
      <c r="C18" t="s">
        <v>156</v>
      </c>
      <c r="D18" t="s">
        <v>4</v>
      </c>
      <c r="E18">
        <v>1</v>
      </c>
      <c r="F18">
        <v>0</v>
      </c>
      <c r="G18">
        <v>0</v>
      </c>
      <c r="H18">
        <v>0</v>
      </c>
      <c r="I18" t="s">
        <v>149</v>
      </c>
      <c r="J18">
        <v>6</v>
      </c>
      <c r="K18">
        <v>226</v>
      </c>
      <c r="L18">
        <v>4.1842763249385202</v>
      </c>
      <c r="M18">
        <v>3.9402289998659898</v>
      </c>
      <c r="N18">
        <v>4.5919372733052697</v>
      </c>
      <c r="O18">
        <v>0</v>
      </c>
      <c r="P18">
        <v>0</v>
      </c>
      <c r="R18" t="s">
        <v>276</v>
      </c>
      <c r="S18">
        <v>1</v>
      </c>
    </row>
    <row r="19" spans="1:19" x14ac:dyDescent="0.2">
      <c r="A19" t="s">
        <v>104</v>
      </c>
      <c r="B19" t="s">
        <v>105</v>
      </c>
      <c r="C19" t="s">
        <v>105</v>
      </c>
      <c r="D19" t="s">
        <v>6</v>
      </c>
      <c r="E19">
        <v>0</v>
      </c>
      <c r="F19">
        <v>0</v>
      </c>
      <c r="G19">
        <v>1</v>
      </c>
      <c r="H19">
        <v>0</v>
      </c>
      <c r="I19" t="s">
        <v>88</v>
      </c>
      <c r="J19">
        <v>7.8</v>
      </c>
      <c r="K19">
        <v>120</v>
      </c>
      <c r="L19">
        <v>4.55555555555555</v>
      </c>
      <c r="M19">
        <v>3.83177349329836</v>
      </c>
      <c r="N19">
        <v>4.3450899583662297</v>
      </c>
      <c r="O19">
        <v>0</v>
      </c>
      <c r="P19">
        <v>0</v>
      </c>
    </row>
    <row r="20" spans="1:19" x14ac:dyDescent="0.2">
      <c r="A20" t="s">
        <v>238</v>
      </c>
      <c r="B20" t="s">
        <v>239</v>
      </c>
      <c r="C20" t="s">
        <v>239</v>
      </c>
      <c r="D20" t="s">
        <v>7</v>
      </c>
      <c r="E20">
        <v>0</v>
      </c>
      <c r="F20">
        <v>0</v>
      </c>
      <c r="G20">
        <v>0</v>
      </c>
      <c r="H20">
        <v>1</v>
      </c>
      <c r="I20" t="s">
        <v>237</v>
      </c>
      <c r="J20">
        <v>6.1</v>
      </c>
      <c r="K20">
        <v>396</v>
      </c>
      <c r="L20">
        <v>4.8285052100246597</v>
      </c>
      <c r="M20">
        <v>8.9468972413776306</v>
      </c>
      <c r="N20">
        <v>4.2851669516217097</v>
      </c>
      <c r="O20">
        <v>0</v>
      </c>
      <c r="P20">
        <v>0</v>
      </c>
      <c r="R20" t="s">
        <v>277</v>
      </c>
      <c r="S20">
        <f>S16-(S17-S18)*4</f>
        <v>6.6612221724442477E-2</v>
      </c>
    </row>
    <row r="21" spans="1:19" x14ac:dyDescent="0.2">
      <c r="A21" t="s">
        <v>106</v>
      </c>
      <c r="B21" t="s">
        <v>107</v>
      </c>
      <c r="C21" t="s">
        <v>107</v>
      </c>
      <c r="D21" t="s">
        <v>6</v>
      </c>
      <c r="E21">
        <v>0</v>
      </c>
      <c r="F21">
        <v>0</v>
      </c>
      <c r="G21">
        <v>1</v>
      </c>
      <c r="H21">
        <v>0</v>
      </c>
      <c r="I21" t="s">
        <v>108</v>
      </c>
      <c r="J21">
        <v>6.1</v>
      </c>
      <c r="K21">
        <v>128</v>
      </c>
      <c r="L21">
        <v>5.6396466268798102</v>
      </c>
      <c r="M21">
        <v>4.6280033246345997</v>
      </c>
      <c r="N21">
        <v>4.2551615256323503</v>
      </c>
      <c r="O21">
        <v>0</v>
      </c>
      <c r="P21">
        <v>0</v>
      </c>
    </row>
    <row r="22" spans="1:19" x14ac:dyDescent="0.2">
      <c r="A22" t="s">
        <v>100</v>
      </c>
      <c r="B22" t="s">
        <v>148</v>
      </c>
      <c r="C22" t="s">
        <v>148</v>
      </c>
      <c r="D22" t="s">
        <v>6</v>
      </c>
      <c r="E22">
        <v>0</v>
      </c>
      <c r="F22">
        <v>0</v>
      </c>
      <c r="G22">
        <v>1</v>
      </c>
      <c r="H22">
        <v>0</v>
      </c>
      <c r="I22" t="s">
        <v>194</v>
      </c>
      <c r="J22">
        <v>7.2</v>
      </c>
      <c r="K22">
        <v>282</v>
      </c>
      <c r="L22">
        <v>5.8061616243507803</v>
      </c>
      <c r="M22">
        <v>4.6089556764844897</v>
      </c>
      <c r="N22">
        <v>4.2475373097514204</v>
      </c>
      <c r="O22">
        <v>0</v>
      </c>
      <c r="P22">
        <v>0</v>
      </c>
    </row>
    <row r="23" spans="1:19" x14ac:dyDescent="0.2">
      <c r="A23" t="s">
        <v>29</v>
      </c>
      <c r="B23" t="s">
        <v>30</v>
      </c>
      <c r="C23" t="s">
        <v>30</v>
      </c>
      <c r="D23" t="s">
        <v>4</v>
      </c>
      <c r="E23">
        <v>1</v>
      </c>
      <c r="F23">
        <v>0</v>
      </c>
      <c r="G23">
        <v>0</v>
      </c>
      <c r="H23">
        <v>0</v>
      </c>
      <c r="I23" t="s">
        <v>16</v>
      </c>
      <c r="J23">
        <v>5.0999999999999996</v>
      </c>
      <c r="K23">
        <v>13</v>
      </c>
      <c r="L23">
        <v>3.4395604437315801</v>
      </c>
      <c r="M23">
        <v>4.9898096167335204</v>
      </c>
      <c r="N23">
        <v>4.21425487565529</v>
      </c>
      <c r="O23">
        <v>0</v>
      </c>
      <c r="P23">
        <v>0</v>
      </c>
    </row>
    <row r="24" spans="1:19" x14ac:dyDescent="0.2">
      <c r="A24" t="s">
        <v>119</v>
      </c>
      <c r="B24" t="s">
        <v>150</v>
      </c>
      <c r="C24" t="s">
        <v>150</v>
      </c>
      <c r="D24" t="s">
        <v>6</v>
      </c>
      <c r="E24">
        <v>0</v>
      </c>
      <c r="F24">
        <v>0</v>
      </c>
      <c r="G24">
        <v>1</v>
      </c>
      <c r="H24">
        <v>0</v>
      </c>
      <c r="I24" t="s">
        <v>149</v>
      </c>
      <c r="J24">
        <v>5.0999999999999996</v>
      </c>
      <c r="K24">
        <v>220</v>
      </c>
      <c r="L24">
        <v>2.6001428511495899</v>
      </c>
      <c r="M24">
        <v>4.1985727217175999</v>
      </c>
      <c r="N24">
        <v>4.1007380252903101</v>
      </c>
      <c r="O24">
        <v>0</v>
      </c>
      <c r="P24">
        <v>0</v>
      </c>
    </row>
    <row r="25" spans="1:19" x14ac:dyDescent="0.2">
      <c r="A25" t="s">
        <v>91</v>
      </c>
      <c r="B25" t="s">
        <v>92</v>
      </c>
      <c r="C25" t="s">
        <v>93</v>
      </c>
      <c r="D25" t="s">
        <v>6</v>
      </c>
      <c r="E25">
        <v>0</v>
      </c>
      <c r="F25">
        <v>0</v>
      </c>
      <c r="G25">
        <v>1</v>
      </c>
      <c r="H25">
        <v>0</v>
      </c>
      <c r="I25" t="s">
        <v>88</v>
      </c>
      <c r="J25">
        <v>5.9</v>
      </c>
      <c r="K25">
        <v>108</v>
      </c>
      <c r="L25">
        <v>4.0434782608695601</v>
      </c>
      <c r="M25">
        <v>3.6355886061512601</v>
      </c>
      <c r="N25">
        <v>4.00384227697766</v>
      </c>
      <c r="O25">
        <v>1</v>
      </c>
      <c r="P25">
        <v>1</v>
      </c>
    </row>
    <row r="26" spans="1:19" x14ac:dyDescent="0.2">
      <c r="A26" t="s">
        <v>191</v>
      </c>
      <c r="B26" t="s">
        <v>192</v>
      </c>
      <c r="C26" t="s">
        <v>191</v>
      </c>
      <c r="D26" t="s">
        <v>6</v>
      </c>
      <c r="E26">
        <v>0</v>
      </c>
      <c r="F26">
        <v>0</v>
      </c>
      <c r="G26">
        <v>1</v>
      </c>
      <c r="H26">
        <v>0</v>
      </c>
      <c r="I26" t="s">
        <v>168</v>
      </c>
      <c r="J26">
        <v>5.5</v>
      </c>
      <c r="K26">
        <v>257</v>
      </c>
      <c r="L26">
        <v>1.4701373307282199</v>
      </c>
      <c r="M26">
        <v>4.1594800625585897</v>
      </c>
      <c r="N26">
        <v>3.96530170875196</v>
      </c>
      <c r="O26">
        <v>0</v>
      </c>
      <c r="P26">
        <v>0</v>
      </c>
    </row>
    <row r="27" spans="1:19" x14ac:dyDescent="0.2">
      <c r="A27" t="s">
        <v>154</v>
      </c>
      <c r="B27" t="s">
        <v>155</v>
      </c>
      <c r="C27" t="s">
        <v>155</v>
      </c>
      <c r="D27" t="s">
        <v>5</v>
      </c>
      <c r="E27">
        <v>0</v>
      </c>
      <c r="F27">
        <v>1</v>
      </c>
      <c r="G27">
        <v>0</v>
      </c>
      <c r="H27">
        <v>0</v>
      </c>
      <c r="I27" t="s">
        <v>149</v>
      </c>
      <c r="J27">
        <v>6.6</v>
      </c>
      <c r="K27">
        <v>225</v>
      </c>
      <c r="L27">
        <v>3.77310400851733</v>
      </c>
      <c r="M27">
        <v>3.2477591062348998</v>
      </c>
      <c r="N27">
        <v>3.92313548403986</v>
      </c>
      <c r="O27">
        <v>0</v>
      </c>
      <c r="P27">
        <v>0</v>
      </c>
    </row>
    <row r="28" spans="1:19" x14ac:dyDescent="0.2">
      <c r="A28" t="s">
        <v>245</v>
      </c>
      <c r="B28" t="s">
        <v>96</v>
      </c>
      <c r="C28" t="s">
        <v>96</v>
      </c>
      <c r="D28" t="s">
        <v>7</v>
      </c>
      <c r="E28">
        <v>0</v>
      </c>
      <c r="F28">
        <v>0</v>
      </c>
      <c r="G28">
        <v>0</v>
      </c>
      <c r="H28">
        <v>1</v>
      </c>
      <c r="I28" t="s">
        <v>241</v>
      </c>
      <c r="J28">
        <v>7.9</v>
      </c>
      <c r="K28">
        <v>412</v>
      </c>
      <c r="L28">
        <v>3.4115263249882299</v>
      </c>
      <c r="M28">
        <v>3.8864070185050799</v>
      </c>
      <c r="N28">
        <v>3.8599424919295502</v>
      </c>
      <c r="O28">
        <v>0</v>
      </c>
      <c r="P28">
        <v>0</v>
      </c>
    </row>
    <row r="29" spans="1:19" x14ac:dyDescent="0.2">
      <c r="A29" t="s">
        <v>234</v>
      </c>
      <c r="B29" t="s">
        <v>76</v>
      </c>
      <c r="C29" t="s">
        <v>76</v>
      </c>
      <c r="D29" t="s">
        <v>5</v>
      </c>
      <c r="E29">
        <v>0</v>
      </c>
      <c r="F29">
        <v>1</v>
      </c>
      <c r="G29">
        <v>0</v>
      </c>
      <c r="H29">
        <v>0</v>
      </c>
      <c r="I29" t="s">
        <v>228</v>
      </c>
      <c r="J29">
        <v>4.5999999999999996</v>
      </c>
      <c r="K29">
        <v>365</v>
      </c>
      <c r="L29">
        <v>3.7912087912087902</v>
      </c>
      <c r="M29">
        <v>3.8865037634068198</v>
      </c>
      <c r="N29">
        <v>3.83577509487665</v>
      </c>
      <c r="O29">
        <v>0</v>
      </c>
      <c r="P29">
        <v>0</v>
      </c>
    </row>
    <row r="30" spans="1:19" x14ac:dyDescent="0.2">
      <c r="A30" t="s">
        <v>119</v>
      </c>
      <c r="B30" t="s">
        <v>120</v>
      </c>
      <c r="C30" t="s">
        <v>120</v>
      </c>
      <c r="D30" t="s">
        <v>4</v>
      </c>
      <c r="E30">
        <v>1</v>
      </c>
      <c r="F30">
        <v>0</v>
      </c>
      <c r="G30">
        <v>0</v>
      </c>
      <c r="H30">
        <v>0</v>
      </c>
      <c r="I30" t="s">
        <v>116</v>
      </c>
      <c r="J30">
        <v>4.9000000000000004</v>
      </c>
      <c r="K30">
        <v>155</v>
      </c>
      <c r="L30">
        <v>4.4844791285885002</v>
      </c>
      <c r="M30">
        <v>4.3302108306847904</v>
      </c>
      <c r="N30">
        <v>3.8239871706861002</v>
      </c>
      <c r="O30">
        <v>0</v>
      </c>
      <c r="P30">
        <v>0</v>
      </c>
    </row>
    <row r="31" spans="1:19" x14ac:dyDescent="0.2">
      <c r="A31" t="s">
        <v>84</v>
      </c>
      <c r="B31" t="s">
        <v>146</v>
      </c>
      <c r="C31" t="s">
        <v>146</v>
      </c>
      <c r="D31" t="s">
        <v>6</v>
      </c>
      <c r="E31">
        <v>0</v>
      </c>
      <c r="F31">
        <v>0</v>
      </c>
      <c r="G31">
        <v>1</v>
      </c>
      <c r="H31">
        <v>0</v>
      </c>
      <c r="I31" t="s">
        <v>138</v>
      </c>
      <c r="J31">
        <v>5.5</v>
      </c>
      <c r="K31">
        <v>205</v>
      </c>
      <c r="L31">
        <v>5.9393950066033696</v>
      </c>
      <c r="M31">
        <v>4.8745132027010101</v>
      </c>
      <c r="N31">
        <v>3.8238413939175402</v>
      </c>
      <c r="O31">
        <v>0</v>
      </c>
      <c r="P31">
        <v>0</v>
      </c>
    </row>
    <row r="32" spans="1:19" x14ac:dyDescent="0.2">
      <c r="A32" t="s">
        <v>141</v>
      </c>
      <c r="B32" t="s">
        <v>142</v>
      </c>
      <c r="C32" t="s">
        <v>143</v>
      </c>
      <c r="D32" t="s">
        <v>6</v>
      </c>
      <c r="E32">
        <v>0</v>
      </c>
      <c r="F32">
        <v>0</v>
      </c>
      <c r="G32">
        <v>1</v>
      </c>
      <c r="H32">
        <v>0</v>
      </c>
      <c r="I32" t="s">
        <v>138</v>
      </c>
      <c r="J32">
        <v>6.5</v>
      </c>
      <c r="K32">
        <v>203</v>
      </c>
      <c r="L32">
        <v>5.16</v>
      </c>
      <c r="M32">
        <v>5.2880599669016197</v>
      </c>
      <c r="N32">
        <v>3.7575057545356998</v>
      </c>
      <c r="O32">
        <v>0</v>
      </c>
      <c r="P32">
        <v>0</v>
      </c>
    </row>
    <row r="33" spans="1:16" x14ac:dyDescent="0.2">
      <c r="A33" t="s">
        <v>235</v>
      </c>
      <c r="B33" t="s">
        <v>236</v>
      </c>
      <c r="C33" t="s">
        <v>236</v>
      </c>
      <c r="D33" t="s">
        <v>5</v>
      </c>
      <c r="E33">
        <v>0</v>
      </c>
      <c r="F33">
        <v>1</v>
      </c>
      <c r="G33">
        <v>0</v>
      </c>
      <c r="H33">
        <v>0</v>
      </c>
      <c r="I33" t="s">
        <v>228</v>
      </c>
      <c r="J33">
        <v>5.4</v>
      </c>
      <c r="K33">
        <v>368</v>
      </c>
      <c r="L33">
        <v>3.0196078431372499</v>
      </c>
      <c r="M33">
        <v>4.3310521023258701</v>
      </c>
      <c r="N33">
        <v>3.7472081300434001</v>
      </c>
      <c r="O33">
        <v>1</v>
      </c>
      <c r="P33">
        <v>1</v>
      </c>
    </row>
    <row r="34" spans="1:16" x14ac:dyDescent="0.2">
      <c r="A34" t="s">
        <v>171</v>
      </c>
      <c r="B34" t="s">
        <v>172</v>
      </c>
      <c r="C34" t="s">
        <v>172</v>
      </c>
      <c r="D34" t="s">
        <v>6</v>
      </c>
      <c r="E34">
        <v>0</v>
      </c>
      <c r="F34">
        <v>0</v>
      </c>
      <c r="G34">
        <v>1</v>
      </c>
      <c r="H34">
        <v>0</v>
      </c>
      <c r="I34" t="s">
        <v>168</v>
      </c>
      <c r="J34">
        <v>7.3</v>
      </c>
      <c r="K34">
        <v>246</v>
      </c>
      <c r="L34">
        <v>2.3028368282960501</v>
      </c>
      <c r="M34">
        <v>3.3850571026473899</v>
      </c>
      <c r="N34">
        <v>3.7258687427780299</v>
      </c>
      <c r="O34">
        <v>0</v>
      </c>
      <c r="P34">
        <v>0</v>
      </c>
    </row>
    <row r="35" spans="1:16" x14ac:dyDescent="0.2">
      <c r="A35" t="s">
        <v>165</v>
      </c>
      <c r="B35" t="s">
        <v>166</v>
      </c>
      <c r="C35" t="s">
        <v>166</v>
      </c>
      <c r="D35" t="s">
        <v>6</v>
      </c>
      <c r="E35">
        <v>0</v>
      </c>
      <c r="F35">
        <v>0</v>
      </c>
      <c r="G35">
        <v>1</v>
      </c>
      <c r="H35">
        <v>0</v>
      </c>
      <c r="I35" t="s">
        <v>149</v>
      </c>
      <c r="J35">
        <v>8.4</v>
      </c>
      <c r="K35">
        <v>232</v>
      </c>
      <c r="L35">
        <v>2.5920562316039999</v>
      </c>
      <c r="M35">
        <v>3.6115966293238699</v>
      </c>
      <c r="N35">
        <v>3.6789570643774399</v>
      </c>
      <c r="O35">
        <v>0</v>
      </c>
      <c r="P35">
        <v>0</v>
      </c>
    </row>
    <row r="36" spans="1:16" x14ac:dyDescent="0.2">
      <c r="A36" t="s">
        <v>226</v>
      </c>
      <c r="B36" t="s">
        <v>227</v>
      </c>
      <c r="C36" t="s">
        <v>227</v>
      </c>
      <c r="D36" t="s">
        <v>4</v>
      </c>
      <c r="E36">
        <v>1</v>
      </c>
      <c r="F36">
        <v>0</v>
      </c>
      <c r="G36">
        <v>0</v>
      </c>
      <c r="H36">
        <v>0</v>
      </c>
      <c r="I36" t="s">
        <v>228</v>
      </c>
      <c r="J36">
        <v>5.4</v>
      </c>
      <c r="K36">
        <v>357</v>
      </c>
      <c r="L36">
        <v>3.0939217862520398</v>
      </c>
      <c r="M36">
        <v>4.0883421219442804</v>
      </c>
      <c r="N36">
        <v>3.6437646866148001</v>
      </c>
      <c r="O36">
        <v>0</v>
      </c>
      <c r="P36">
        <v>0</v>
      </c>
    </row>
    <row r="37" spans="1:16" x14ac:dyDescent="0.2">
      <c r="A37" t="s">
        <v>19</v>
      </c>
      <c r="B37" t="s">
        <v>252</v>
      </c>
      <c r="C37" t="s">
        <v>252</v>
      </c>
      <c r="D37" t="s">
        <v>6</v>
      </c>
      <c r="E37">
        <v>0</v>
      </c>
      <c r="F37">
        <v>0</v>
      </c>
      <c r="G37">
        <v>1</v>
      </c>
      <c r="H37">
        <v>0</v>
      </c>
      <c r="I37" t="s">
        <v>241</v>
      </c>
      <c r="J37">
        <v>6</v>
      </c>
      <c r="K37">
        <v>420</v>
      </c>
      <c r="L37">
        <v>3.40123807527883</v>
      </c>
      <c r="M37">
        <v>3.3392401032374899</v>
      </c>
      <c r="N37">
        <v>3.5993236863073199</v>
      </c>
      <c r="O37">
        <v>0</v>
      </c>
      <c r="P37">
        <v>0</v>
      </c>
    </row>
    <row r="38" spans="1:16" x14ac:dyDescent="0.2">
      <c r="A38" t="s">
        <v>169</v>
      </c>
      <c r="B38" t="s">
        <v>170</v>
      </c>
      <c r="C38" t="s">
        <v>170</v>
      </c>
      <c r="D38" t="s">
        <v>5</v>
      </c>
      <c r="E38">
        <v>0</v>
      </c>
      <c r="F38">
        <v>1</v>
      </c>
      <c r="G38">
        <v>0</v>
      </c>
      <c r="H38">
        <v>0</v>
      </c>
      <c r="I38" t="s">
        <v>168</v>
      </c>
      <c r="J38">
        <v>5.4</v>
      </c>
      <c r="K38">
        <v>245</v>
      </c>
      <c r="L38">
        <v>2.6777777776874401</v>
      </c>
      <c r="M38">
        <v>2.99368398438755</v>
      </c>
      <c r="N38">
        <v>3.5841785084522</v>
      </c>
      <c r="O38">
        <v>0</v>
      </c>
      <c r="P38">
        <v>0</v>
      </c>
    </row>
    <row r="39" spans="1:16" x14ac:dyDescent="0.2">
      <c r="A39" t="s">
        <v>27</v>
      </c>
      <c r="B39" t="s">
        <v>28</v>
      </c>
      <c r="C39" t="s">
        <v>28</v>
      </c>
      <c r="D39" t="s">
        <v>5</v>
      </c>
      <c r="E39">
        <v>0</v>
      </c>
      <c r="F39">
        <v>1</v>
      </c>
      <c r="G39">
        <v>0</v>
      </c>
      <c r="H39">
        <v>0</v>
      </c>
      <c r="I39" t="s">
        <v>16</v>
      </c>
      <c r="J39">
        <v>4.5</v>
      </c>
      <c r="K39">
        <v>9</v>
      </c>
      <c r="L39">
        <v>2.9818181818181801</v>
      </c>
      <c r="M39">
        <v>4.1878892516842603</v>
      </c>
      <c r="N39">
        <v>3.5772989343603898</v>
      </c>
      <c r="O39">
        <v>0</v>
      </c>
      <c r="P39">
        <v>0</v>
      </c>
    </row>
    <row r="40" spans="1:16" x14ac:dyDescent="0.2">
      <c r="A40" t="s">
        <v>232</v>
      </c>
      <c r="B40" t="s">
        <v>233</v>
      </c>
      <c r="C40" t="s">
        <v>233</v>
      </c>
      <c r="D40" t="s">
        <v>6</v>
      </c>
      <c r="E40">
        <v>0</v>
      </c>
      <c r="F40">
        <v>0</v>
      </c>
      <c r="G40">
        <v>1</v>
      </c>
      <c r="H40">
        <v>0</v>
      </c>
      <c r="I40" t="s">
        <v>228</v>
      </c>
      <c r="J40">
        <v>5</v>
      </c>
      <c r="K40">
        <v>363</v>
      </c>
      <c r="L40">
        <v>2.5638426793753601</v>
      </c>
      <c r="M40">
        <v>4.3507985999764296</v>
      </c>
      <c r="N40">
        <v>3.5588659351005099</v>
      </c>
      <c r="O40">
        <v>1</v>
      </c>
      <c r="P40">
        <v>1</v>
      </c>
    </row>
    <row r="41" spans="1:16" x14ac:dyDescent="0.2">
      <c r="A41" t="s">
        <v>81</v>
      </c>
      <c r="B41" t="s">
        <v>221</v>
      </c>
      <c r="C41" t="s">
        <v>221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219</v>
      </c>
      <c r="J41">
        <v>6.3</v>
      </c>
      <c r="K41">
        <v>340</v>
      </c>
      <c r="L41">
        <v>4.0917166475112898</v>
      </c>
      <c r="M41">
        <v>4.0118936561678504</v>
      </c>
      <c r="N41">
        <v>3.5484810713011798</v>
      </c>
      <c r="O41">
        <v>0</v>
      </c>
      <c r="P41">
        <v>0</v>
      </c>
    </row>
    <row r="42" spans="1:16" x14ac:dyDescent="0.2">
      <c r="A42" t="s">
        <v>246</v>
      </c>
      <c r="B42" t="s">
        <v>247</v>
      </c>
      <c r="C42" t="s">
        <v>247</v>
      </c>
      <c r="D42" t="s">
        <v>5</v>
      </c>
      <c r="E42">
        <v>0</v>
      </c>
      <c r="F42">
        <v>1</v>
      </c>
      <c r="G42">
        <v>0</v>
      </c>
      <c r="H42">
        <v>0</v>
      </c>
      <c r="I42" t="s">
        <v>241</v>
      </c>
      <c r="J42">
        <v>4.7</v>
      </c>
      <c r="K42">
        <v>417</v>
      </c>
      <c r="L42">
        <v>2.72143359119669</v>
      </c>
      <c r="M42">
        <v>4.0996785606125403</v>
      </c>
      <c r="N42">
        <v>3.5438670824806699</v>
      </c>
      <c r="O42">
        <v>0</v>
      </c>
      <c r="P42">
        <v>0</v>
      </c>
    </row>
    <row r="43" spans="1:16" x14ac:dyDescent="0.2">
      <c r="A43" t="s">
        <v>204</v>
      </c>
      <c r="B43" t="s">
        <v>205</v>
      </c>
      <c r="C43" t="s">
        <v>205</v>
      </c>
      <c r="D43" t="s">
        <v>7</v>
      </c>
      <c r="E43">
        <v>0</v>
      </c>
      <c r="F43">
        <v>0</v>
      </c>
      <c r="G43">
        <v>0</v>
      </c>
      <c r="H43">
        <v>1</v>
      </c>
      <c r="I43" t="s">
        <v>203</v>
      </c>
      <c r="J43">
        <v>6.7</v>
      </c>
      <c r="K43">
        <v>290</v>
      </c>
      <c r="L43">
        <v>3.2411526569892</v>
      </c>
      <c r="M43">
        <v>4.83670290282552</v>
      </c>
      <c r="N43">
        <v>3.5239878640787601</v>
      </c>
      <c r="O43">
        <v>0</v>
      </c>
      <c r="P43">
        <v>0</v>
      </c>
    </row>
    <row r="44" spans="1:16" x14ac:dyDescent="0.2">
      <c r="A44" t="s">
        <v>71</v>
      </c>
      <c r="B44" t="s">
        <v>72</v>
      </c>
      <c r="C44" t="s">
        <v>72</v>
      </c>
      <c r="D44" t="s">
        <v>7</v>
      </c>
      <c r="E44">
        <v>0</v>
      </c>
      <c r="F44">
        <v>0</v>
      </c>
      <c r="G44">
        <v>0</v>
      </c>
      <c r="H44">
        <v>1</v>
      </c>
      <c r="I44" t="s">
        <v>66</v>
      </c>
      <c r="J44">
        <v>6.5</v>
      </c>
      <c r="K44">
        <v>73</v>
      </c>
      <c r="L44">
        <v>3.29032260452786</v>
      </c>
      <c r="M44">
        <v>4.4698721243876802</v>
      </c>
      <c r="N44">
        <v>3.49573186696434</v>
      </c>
      <c r="O44">
        <v>1</v>
      </c>
      <c r="P44">
        <v>1</v>
      </c>
    </row>
    <row r="45" spans="1:16" x14ac:dyDescent="0.2">
      <c r="A45" t="s">
        <v>75</v>
      </c>
      <c r="B45" t="s">
        <v>76</v>
      </c>
      <c r="C45" t="s">
        <v>76</v>
      </c>
      <c r="D45" t="s">
        <v>4</v>
      </c>
      <c r="E45">
        <v>1</v>
      </c>
      <c r="F45">
        <v>0</v>
      </c>
      <c r="G45">
        <v>0</v>
      </c>
      <c r="H45">
        <v>0</v>
      </c>
      <c r="I45" t="s">
        <v>66</v>
      </c>
      <c r="J45">
        <v>4.5999999999999996</v>
      </c>
      <c r="K45">
        <v>75</v>
      </c>
      <c r="L45">
        <v>2.9352071925602901</v>
      </c>
      <c r="M45">
        <v>4.6760261382022597</v>
      </c>
      <c r="N45">
        <v>3.4716380428141198</v>
      </c>
      <c r="O45">
        <v>0</v>
      </c>
      <c r="P45">
        <v>0</v>
      </c>
    </row>
    <row r="46" spans="1:16" x14ac:dyDescent="0.2">
      <c r="A46" t="s">
        <v>250</v>
      </c>
      <c r="B46" t="s">
        <v>251</v>
      </c>
      <c r="C46" t="s">
        <v>251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241</v>
      </c>
      <c r="J46">
        <v>5.0999999999999996</v>
      </c>
      <c r="K46">
        <v>419</v>
      </c>
      <c r="L46">
        <v>2.5543478260869499</v>
      </c>
      <c r="M46">
        <v>4.0480859078178497</v>
      </c>
      <c r="N46">
        <v>3.4193375124321301</v>
      </c>
      <c r="O46">
        <v>0</v>
      </c>
      <c r="P46">
        <v>0</v>
      </c>
    </row>
    <row r="47" spans="1:16" x14ac:dyDescent="0.2">
      <c r="A47" t="s">
        <v>29</v>
      </c>
      <c r="B47" t="s">
        <v>244</v>
      </c>
      <c r="C47" t="s">
        <v>244</v>
      </c>
      <c r="D47" t="s">
        <v>5</v>
      </c>
      <c r="E47">
        <v>0</v>
      </c>
      <c r="F47">
        <v>1</v>
      </c>
      <c r="G47">
        <v>0</v>
      </c>
      <c r="H47">
        <v>0</v>
      </c>
      <c r="I47" t="s">
        <v>241</v>
      </c>
      <c r="J47">
        <v>5.3</v>
      </c>
      <c r="K47">
        <v>410</v>
      </c>
      <c r="L47">
        <v>2.9712650164801002</v>
      </c>
      <c r="M47">
        <v>3.5018479578675699</v>
      </c>
      <c r="N47">
        <v>3.4162101657447499</v>
      </c>
      <c r="O47">
        <v>0</v>
      </c>
      <c r="P47">
        <v>0</v>
      </c>
    </row>
    <row r="48" spans="1:16" x14ac:dyDescent="0.2">
      <c r="A48" t="s">
        <v>38</v>
      </c>
      <c r="B48" t="s">
        <v>39</v>
      </c>
      <c r="C48" t="s">
        <v>39</v>
      </c>
      <c r="D48" t="s">
        <v>7</v>
      </c>
      <c r="E48">
        <v>0</v>
      </c>
      <c r="F48">
        <v>0</v>
      </c>
      <c r="G48">
        <v>0</v>
      </c>
      <c r="H48">
        <v>1</v>
      </c>
      <c r="I48" t="s">
        <v>31</v>
      </c>
      <c r="J48">
        <v>7.7</v>
      </c>
      <c r="K48">
        <v>22</v>
      </c>
      <c r="L48">
        <v>4.0961538489274698</v>
      </c>
      <c r="M48">
        <v>4.7906101993819599</v>
      </c>
      <c r="N48">
        <v>3.4023126307312102</v>
      </c>
      <c r="O48">
        <v>0</v>
      </c>
      <c r="P48">
        <v>0</v>
      </c>
    </row>
    <row r="49" spans="1:16" x14ac:dyDescent="0.2">
      <c r="A49" t="s">
        <v>86</v>
      </c>
      <c r="B49" t="s">
        <v>87</v>
      </c>
      <c r="C49" t="s">
        <v>87</v>
      </c>
      <c r="D49" t="s">
        <v>5</v>
      </c>
      <c r="E49">
        <v>0</v>
      </c>
      <c r="F49">
        <v>1</v>
      </c>
      <c r="G49">
        <v>0</v>
      </c>
      <c r="H49">
        <v>0</v>
      </c>
      <c r="I49" t="s">
        <v>88</v>
      </c>
      <c r="J49">
        <v>5.7</v>
      </c>
      <c r="K49">
        <v>105</v>
      </c>
      <c r="L49">
        <v>2.9319832006597402</v>
      </c>
      <c r="M49">
        <v>3.4050574021089499</v>
      </c>
      <c r="N49">
        <v>3.3856954856802202</v>
      </c>
      <c r="O49">
        <v>1</v>
      </c>
      <c r="P49">
        <v>1</v>
      </c>
    </row>
    <row r="50" spans="1:16" x14ac:dyDescent="0.2">
      <c r="A50" t="s">
        <v>180</v>
      </c>
      <c r="B50" t="s">
        <v>181</v>
      </c>
      <c r="C50" t="s">
        <v>181</v>
      </c>
      <c r="D50" t="s">
        <v>5</v>
      </c>
      <c r="E50">
        <v>0</v>
      </c>
      <c r="F50">
        <v>1</v>
      </c>
      <c r="G50">
        <v>0</v>
      </c>
      <c r="H50">
        <v>0</v>
      </c>
      <c r="I50" t="s">
        <v>168</v>
      </c>
      <c r="J50">
        <v>5.6</v>
      </c>
      <c r="K50">
        <v>252</v>
      </c>
      <c r="L50">
        <v>2.3050015118734901</v>
      </c>
      <c r="M50">
        <v>2.9535872394888401</v>
      </c>
      <c r="N50">
        <v>3.3842733288047699</v>
      </c>
      <c r="O50">
        <v>0</v>
      </c>
      <c r="P50">
        <v>0</v>
      </c>
    </row>
    <row r="51" spans="1:16" x14ac:dyDescent="0.2">
      <c r="A51" t="s">
        <v>50</v>
      </c>
      <c r="B51" t="s">
        <v>51</v>
      </c>
      <c r="C51" t="s">
        <v>51</v>
      </c>
      <c r="D51" t="s">
        <v>7</v>
      </c>
      <c r="E51">
        <v>0</v>
      </c>
      <c r="F51">
        <v>0</v>
      </c>
      <c r="G51">
        <v>0</v>
      </c>
      <c r="H51">
        <v>1</v>
      </c>
      <c r="I51" t="s">
        <v>31</v>
      </c>
      <c r="J51">
        <v>7.7</v>
      </c>
      <c r="K51">
        <v>29</v>
      </c>
      <c r="L51">
        <v>4.13925993049717</v>
      </c>
      <c r="M51">
        <v>4.6743531869729704</v>
      </c>
      <c r="N51">
        <v>3.3682833286620899</v>
      </c>
      <c r="O51">
        <v>0</v>
      </c>
      <c r="P51">
        <v>0</v>
      </c>
    </row>
    <row r="52" spans="1:16" x14ac:dyDescent="0.2">
      <c r="A52" t="s">
        <v>253</v>
      </c>
      <c r="B52" t="s">
        <v>254</v>
      </c>
      <c r="C52" t="s">
        <v>255</v>
      </c>
      <c r="D52" t="s">
        <v>6</v>
      </c>
      <c r="E52">
        <v>0</v>
      </c>
      <c r="F52">
        <v>0</v>
      </c>
      <c r="G52">
        <v>1</v>
      </c>
      <c r="H52">
        <v>0</v>
      </c>
      <c r="I52" t="s">
        <v>256</v>
      </c>
      <c r="J52">
        <v>4.9000000000000004</v>
      </c>
      <c r="K52">
        <v>432</v>
      </c>
      <c r="L52">
        <v>3.6885123134961302</v>
      </c>
      <c r="M52">
        <v>3.9886955993661402</v>
      </c>
      <c r="N52">
        <v>3.3316059659263799</v>
      </c>
      <c r="O52">
        <v>0</v>
      </c>
      <c r="P52">
        <v>0</v>
      </c>
    </row>
    <row r="53" spans="1:16" x14ac:dyDescent="0.2">
      <c r="A53" t="s">
        <v>130</v>
      </c>
      <c r="B53" t="s">
        <v>131</v>
      </c>
      <c r="C53" t="s">
        <v>131</v>
      </c>
      <c r="D53" t="s">
        <v>4</v>
      </c>
      <c r="E53">
        <v>1</v>
      </c>
      <c r="F53">
        <v>0</v>
      </c>
      <c r="G53">
        <v>0</v>
      </c>
      <c r="H53">
        <v>0</v>
      </c>
      <c r="I53" t="s">
        <v>132</v>
      </c>
      <c r="J53">
        <v>4.8</v>
      </c>
      <c r="K53">
        <v>179</v>
      </c>
      <c r="L53">
        <v>4.07816896014379</v>
      </c>
      <c r="M53">
        <v>4.8114037968654797</v>
      </c>
      <c r="N53">
        <v>3.3022323619039402</v>
      </c>
      <c r="O53">
        <v>1</v>
      </c>
      <c r="P53">
        <v>1</v>
      </c>
    </row>
    <row r="54" spans="1:16" x14ac:dyDescent="0.2">
      <c r="A54" t="s">
        <v>195</v>
      </c>
      <c r="B54" t="s">
        <v>196</v>
      </c>
      <c r="C54" t="s">
        <v>196</v>
      </c>
      <c r="D54" t="s">
        <v>4</v>
      </c>
      <c r="E54">
        <v>1</v>
      </c>
      <c r="F54">
        <v>0</v>
      </c>
      <c r="G54">
        <v>0</v>
      </c>
      <c r="H54">
        <v>0</v>
      </c>
      <c r="I54" t="s">
        <v>194</v>
      </c>
      <c r="J54">
        <v>5.2</v>
      </c>
      <c r="K54">
        <v>270</v>
      </c>
      <c r="L54">
        <v>3.27034032397024</v>
      </c>
      <c r="M54">
        <v>4.6567915489817402</v>
      </c>
      <c r="N54">
        <v>3.29403644329052</v>
      </c>
      <c r="O54">
        <v>1</v>
      </c>
      <c r="P54">
        <v>1</v>
      </c>
    </row>
    <row r="55" spans="1:16" x14ac:dyDescent="0.2">
      <c r="A55" t="s">
        <v>117</v>
      </c>
      <c r="B55" t="s">
        <v>118</v>
      </c>
      <c r="C55" t="s">
        <v>118</v>
      </c>
      <c r="D55" t="s">
        <v>5</v>
      </c>
      <c r="E55">
        <v>0</v>
      </c>
      <c r="F55">
        <v>1</v>
      </c>
      <c r="G55">
        <v>0</v>
      </c>
      <c r="H55">
        <v>0</v>
      </c>
      <c r="I55" t="s">
        <v>116</v>
      </c>
      <c r="J55">
        <v>4.9000000000000004</v>
      </c>
      <c r="K55">
        <v>154</v>
      </c>
      <c r="L55">
        <v>2.7865168491804999</v>
      </c>
      <c r="M55">
        <v>4.4556425279583403</v>
      </c>
      <c r="N55">
        <v>3.2680377053513201</v>
      </c>
      <c r="O55">
        <v>0</v>
      </c>
      <c r="P55">
        <v>0</v>
      </c>
    </row>
    <row r="56" spans="1:16" x14ac:dyDescent="0.2">
      <c r="A56" t="s">
        <v>139</v>
      </c>
      <c r="B56" t="s">
        <v>140</v>
      </c>
      <c r="C56" t="s">
        <v>140</v>
      </c>
      <c r="D56" t="s">
        <v>6</v>
      </c>
      <c r="E56">
        <v>0</v>
      </c>
      <c r="F56">
        <v>0</v>
      </c>
      <c r="G56">
        <v>1</v>
      </c>
      <c r="H56">
        <v>0</v>
      </c>
      <c r="I56" t="s">
        <v>138</v>
      </c>
      <c r="J56">
        <v>5</v>
      </c>
      <c r="K56">
        <v>201</v>
      </c>
      <c r="L56">
        <v>4.0577788390373799</v>
      </c>
      <c r="M56">
        <v>4.8022144333919403</v>
      </c>
      <c r="N56">
        <v>3.2210198328080102</v>
      </c>
      <c r="O56">
        <v>0</v>
      </c>
      <c r="P56">
        <v>0</v>
      </c>
    </row>
    <row r="57" spans="1:16" x14ac:dyDescent="0.2">
      <c r="A57" t="s">
        <v>17</v>
      </c>
      <c r="B57" t="s">
        <v>18</v>
      </c>
      <c r="C57" t="s">
        <v>18</v>
      </c>
      <c r="D57" t="s">
        <v>7</v>
      </c>
      <c r="E57">
        <v>0</v>
      </c>
      <c r="F57">
        <v>0</v>
      </c>
      <c r="G57">
        <v>0</v>
      </c>
      <c r="H57">
        <v>1</v>
      </c>
      <c r="I57" t="s">
        <v>16</v>
      </c>
      <c r="J57">
        <v>8.4</v>
      </c>
      <c r="K57">
        <v>2</v>
      </c>
      <c r="L57">
        <v>3.0659340659340599</v>
      </c>
      <c r="M57">
        <v>3.47036333189665</v>
      </c>
      <c r="N57">
        <v>3.2168491731355702</v>
      </c>
      <c r="O57">
        <v>0</v>
      </c>
      <c r="P57">
        <v>0</v>
      </c>
    </row>
    <row r="58" spans="1:16" x14ac:dyDescent="0.2">
      <c r="A58" t="s">
        <v>81</v>
      </c>
      <c r="B58" t="s">
        <v>135</v>
      </c>
      <c r="C58" t="s">
        <v>135</v>
      </c>
      <c r="D58" t="s">
        <v>6</v>
      </c>
      <c r="E58">
        <v>0</v>
      </c>
      <c r="F58">
        <v>0</v>
      </c>
      <c r="G58">
        <v>1</v>
      </c>
      <c r="H58">
        <v>0</v>
      </c>
      <c r="I58" t="s">
        <v>132</v>
      </c>
      <c r="J58">
        <v>7</v>
      </c>
      <c r="K58">
        <v>184</v>
      </c>
      <c r="L58">
        <v>4.7075206732881503</v>
      </c>
      <c r="M58">
        <v>4.1485679355114398</v>
      </c>
      <c r="N58">
        <v>3.2162107666603399</v>
      </c>
      <c r="O58">
        <v>0</v>
      </c>
      <c r="P58">
        <v>0</v>
      </c>
    </row>
    <row r="59" spans="1:16" x14ac:dyDescent="0.2">
      <c r="A59" t="s">
        <v>94</v>
      </c>
      <c r="B59" t="s">
        <v>95</v>
      </c>
      <c r="C59" t="s">
        <v>95</v>
      </c>
      <c r="D59" t="s">
        <v>6</v>
      </c>
      <c r="E59">
        <v>0</v>
      </c>
      <c r="F59">
        <v>0</v>
      </c>
      <c r="G59">
        <v>1</v>
      </c>
      <c r="H59">
        <v>0</v>
      </c>
      <c r="I59" t="s">
        <v>88</v>
      </c>
      <c r="J59">
        <v>5</v>
      </c>
      <c r="K59">
        <v>110</v>
      </c>
      <c r="L59">
        <v>1.90217391696035</v>
      </c>
      <c r="M59">
        <v>3.78031010224342</v>
      </c>
      <c r="N59">
        <v>3.1824796936594901</v>
      </c>
      <c r="O59">
        <v>0</v>
      </c>
      <c r="P59">
        <v>0</v>
      </c>
    </row>
    <row r="60" spans="1:16" x14ac:dyDescent="0.2">
      <c r="A60" t="s">
        <v>266</v>
      </c>
      <c r="B60" t="s">
        <v>267</v>
      </c>
      <c r="C60" t="s">
        <v>268</v>
      </c>
      <c r="D60" t="s">
        <v>5</v>
      </c>
      <c r="E60">
        <v>0</v>
      </c>
      <c r="F60">
        <v>1</v>
      </c>
      <c r="G60">
        <v>0</v>
      </c>
      <c r="H60">
        <v>0</v>
      </c>
      <c r="I60" t="s">
        <v>256</v>
      </c>
      <c r="J60">
        <v>4.8</v>
      </c>
      <c r="K60">
        <v>439</v>
      </c>
      <c r="L60">
        <v>3.0576923075495999</v>
      </c>
      <c r="M60">
        <v>4.3506393409154303</v>
      </c>
      <c r="N60">
        <v>3.15498383016913</v>
      </c>
      <c r="O60">
        <v>0</v>
      </c>
      <c r="P60">
        <v>0</v>
      </c>
    </row>
    <row r="61" spans="1:16" x14ac:dyDescent="0.2">
      <c r="A61" t="s">
        <v>96</v>
      </c>
      <c r="B61" t="s">
        <v>97</v>
      </c>
      <c r="C61" t="s">
        <v>97</v>
      </c>
      <c r="D61" t="s">
        <v>5</v>
      </c>
      <c r="E61">
        <v>0</v>
      </c>
      <c r="F61">
        <v>1</v>
      </c>
      <c r="G61">
        <v>0</v>
      </c>
      <c r="H61">
        <v>0</v>
      </c>
      <c r="I61" t="s">
        <v>88</v>
      </c>
      <c r="J61">
        <v>6.2</v>
      </c>
      <c r="K61">
        <v>111</v>
      </c>
      <c r="L61">
        <v>2.3827505190315299</v>
      </c>
      <c r="M61">
        <v>3.4077814148363599</v>
      </c>
      <c r="N61">
        <v>3.15343665717262</v>
      </c>
      <c r="O61">
        <v>0</v>
      </c>
      <c r="P61">
        <v>0</v>
      </c>
    </row>
    <row r="62" spans="1:16" x14ac:dyDescent="0.2">
      <c r="A62" t="s">
        <v>73</v>
      </c>
      <c r="B62" t="s">
        <v>74</v>
      </c>
      <c r="C62" t="s">
        <v>74</v>
      </c>
      <c r="D62" t="s">
        <v>6</v>
      </c>
      <c r="E62">
        <v>0</v>
      </c>
      <c r="F62">
        <v>0</v>
      </c>
      <c r="G62">
        <v>1</v>
      </c>
      <c r="H62">
        <v>0</v>
      </c>
      <c r="I62" t="s">
        <v>66</v>
      </c>
      <c r="J62">
        <v>6.1</v>
      </c>
      <c r="K62">
        <v>74</v>
      </c>
      <c r="L62">
        <v>3.2580645240309298</v>
      </c>
      <c r="M62">
        <v>3.7411655328225901</v>
      </c>
      <c r="N62">
        <v>3.1101621719354902</v>
      </c>
      <c r="O62">
        <v>0</v>
      </c>
      <c r="P62">
        <v>0</v>
      </c>
    </row>
    <row r="63" spans="1:16" x14ac:dyDescent="0.2">
      <c r="A63" t="s">
        <v>136</v>
      </c>
      <c r="B63" t="s">
        <v>137</v>
      </c>
      <c r="C63" t="s">
        <v>137</v>
      </c>
      <c r="D63" t="s">
        <v>6</v>
      </c>
      <c r="E63">
        <v>0</v>
      </c>
      <c r="F63">
        <v>0</v>
      </c>
      <c r="G63">
        <v>1</v>
      </c>
      <c r="H63">
        <v>0</v>
      </c>
      <c r="I63" t="s">
        <v>132</v>
      </c>
      <c r="J63">
        <v>6.5</v>
      </c>
      <c r="K63">
        <v>186</v>
      </c>
      <c r="L63">
        <v>3.6052988724308199</v>
      </c>
      <c r="M63">
        <v>4.6470533457678203</v>
      </c>
      <c r="N63">
        <v>3.0861279831398498</v>
      </c>
      <c r="O63">
        <v>0</v>
      </c>
      <c r="P63">
        <v>0</v>
      </c>
    </row>
    <row r="64" spans="1:16" x14ac:dyDescent="0.2">
      <c r="A64" t="s">
        <v>144</v>
      </c>
      <c r="B64" t="s">
        <v>145</v>
      </c>
      <c r="C64" t="s">
        <v>145</v>
      </c>
      <c r="D64" t="s">
        <v>4</v>
      </c>
      <c r="E64">
        <v>1</v>
      </c>
      <c r="F64">
        <v>0</v>
      </c>
      <c r="G64">
        <v>0</v>
      </c>
      <c r="H64">
        <v>0</v>
      </c>
      <c r="I64" t="s">
        <v>138</v>
      </c>
      <c r="J64">
        <v>4.8</v>
      </c>
      <c r="K64">
        <v>204</v>
      </c>
      <c r="L64">
        <v>3.81481481141692</v>
      </c>
      <c r="M64">
        <v>4.5689912053062596</v>
      </c>
      <c r="N64">
        <v>3.0506140891554101</v>
      </c>
      <c r="O64">
        <v>0</v>
      </c>
      <c r="P64">
        <v>0</v>
      </c>
    </row>
    <row r="65" spans="1:16" x14ac:dyDescent="0.2">
      <c r="A65" t="s">
        <v>222</v>
      </c>
      <c r="B65" t="s">
        <v>223</v>
      </c>
      <c r="C65" t="s">
        <v>223</v>
      </c>
      <c r="D65" t="s">
        <v>5</v>
      </c>
      <c r="E65">
        <v>0</v>
      </c>
      <c r="F65">
        <v>1</v>
      </c>
      <c r="G65">
        <v>0</v>
      </c>
      <c r="H65">
        <v>0</v>
      </c>
      <c r="I65" t="s">
        <v>219</v>
      </c>
      <c r="J65">
        <v>4.4000000000000004</v>
      </c>
      <c r="K65">
        <v>342</v>
      </c>
      <c r="L65">
        <v>2.5604395554328199</v>
      </c>
      <c r="M65">
        <v>4.1746067824922903</v>
      </c>
      <c r="N65">
        <v>3.0190688240476602</v>
      </c>
      <c r="O65">
        <v>0</v>
      </c>
      <c r="P65">
        <v>0</v>
      </c>
    </row>
    <row r="66" spans="1:16" x14ac:dyDescent="0.2">
      <c r="A66" t="s">
        <v>133</v>
      </c>
      <c r="B66" t="s">
        <v>134</v>
      </c>
      <c r="C66" t="s">
        <v>134</v>
      </c>
      <c r="D66" t="s">
        <v>6</v>
      </c>
      <c r="E66">
        <v>0</v>
      </c>
      <c r="F66">
        <v>0</v>
      </c>
      <c r="G66">
        <v>1</v>
      </c>
      <c r="H66">
        <v>0</v>
      </c>
      <c r="I66" t="s">
        <v>132</v>
      </c>
      <c r="J66">
        <v>6.4</v>
      </c>
      <c r="K66">
        <v>182</v>
      </c>
      <c r="L66">
        <v>3.2777777775228301</v>
      </c>
      <c r="M66">
        <v>4.6740381369739996</v>
      </c>
      <c r="N66">
        <v>2.9961320659442499</v>
      </c>
      <c r="O66">
        <v>1</v>
      </c>
      <c r="P66">
        <v>1</v>
      </c>
    </row>
    <row r="67" spans="1:16" x14ac:dyDescent="0.2">
      <c r="A67" t="s">
        <v>22</v>
      </c>
      <c r="B67" t="s">
        <v>23</v>
      </c>
      <c r="C67" t="s">
        <v>22</v>
      </c>
      <c r="D67" t="s">
        <v>5</v>
      </c>
      <c r="E67">
        <v>0</v>
      </c>
      <c r="F67">
        <v>1</v>
      </c>
      <c r="G67">
        <v>0</v>
      </c>
      <c r="H67">
        <v>0</v>
      </c>
      <c r="I67" t="s">
        <v>16</v>
      </c>
      <c r="J67">
        <v>5.3</v>
      </c>
      <c r="K67">
        <v>7</v>
      </c>
      <c r="L67">
        <v>2.1000215376740301</v>
      </c>
      <c r="M67">
        <v>3.8017930177921699</v>
      </c>
      <c r="N67">
        <v>2.9899882255762802</v>
      </c>
      <c r="O67">
        <v>0</v>
      </c>
      <c r="P67">
        <v>0</v>
      </c>
    </row>
    <row r="68" spans="1:16" x14ac:dyDescent="0.2">
      <c r="A68" t="s">
        <v>63</v>
      </c>
      <c r="B68" t="s">
        <v>64</v>
      </c>
      <c r="C68" t="s">
        <v>64</v>
      </c>
      <c r="D68" t="s">
        <v>6</v>
      </c>
      <c r="E68">
        <v>0</v>
      </c>
      <c r="F68">
        <v>0</v>
      </c>
      <c r="G68">
        <v>1</v>
      </c>
      <c r="H68">
        <v>0</v>
      </c>
      <c r="I68" t="s">
        <v>54</v>
      </c>
      <c r="J68">
        <v>5.3</v>
      </c>
      <c r="K68">
        <v>51</v>
      </c>
      <c r="L68">
        <v>3.0258417527559098</v>
      </c>
      <c r="M68">
        <v>7.9686804073983897</v>
      </c>
      <c r="N68">
        <v>2.9697802457409801</v>
      </c>
      <c r="O68">
        <v>0</v>
      </c>
      <c r="P68">
        <v>0</v>
      </c>
    </row>
    <row r="69" spans="1:16" x14ac:dyDescent="0.2">
      <c r="A69" t="s">
        <v>121</v>
      </c>
      <c r="B69" t="s">
        <v>206</v>
      </c>
      <c r="C69" t="s">
        <v>206</v>
      </c>
      <c r="D69" t="s">
        <v>7</v>
      </c>
      <c r="E69">
        <v>0</v>
      </c>
      <c r="F69">
        <v>0</v>
      </c>
      <c r="G69">
        <v>0</v>
      </c>
      <c r="H69">
        <v>1</v>
      </c>
      <c r="I69" t="s">
        <v>203</v>
      </c>
      <c r="J69">
        <v>6.6</v>
      </c>
      <c r="K69">
        <v>301</v>
      </c>
      <c r="L69">
        <v>3.6337631762884302</v>
      </c>
      <c r="M69">
        <v>3.45030303686708</v>
      </c>
      <c r="N69">
        <v>2.96386966911462</v>
      </c>
      <c r="O69">
        <v>0</v>
      </c>
      <c r="P69">
        <v>0</v>
      </c>
    </row>
    <row r="70" spans="1:16" x14ac:dyDescent="0.2">
      <c r="A70" t="s">
        <v>258</v>
      </c>
      <c r="B70" t="s">
        <v>259</v>
      </c>
      <c r="C70" t="s">
        <v>259</v>
      </c>
      <c r="D70" t="s">
        <v>7</v>
      </c>
      <c r="E70">
        <v>0</v>
      </c>
      <c r="F70">
        <v>0</v>
      </c>
      <c r="G70">
        <v>0</v>
      </c>
      <c r="H70">
        <v>1</v>
      </c>
      <c r="I70" t="s">
        <v>256</v>
      </c>
      <c r="J70">
        <v>7.4</v>
      </c>
      <c r="K70">
        <v>434</v>
      </c>
      <c r="L70">
        <v>2.78940375583444</v>
      </c>
      <c r="M70">
        <v>4.1210977122592496</v>
      </c>
      <c r="N70">
        <v>2.9354672551999101</v>
      </c>
      <c r="O70">
        <v>0</v>
      </c>
      <c r="P70">
        <v>0</v>
      </c>
    </row>
    <row r="71" spans="1:16" x14ac:dyDescent="0.2">
      <c r="A71" t="s">
        <v>98</v>
      </c>
      <c r="B71" t="s">
        <v>99</v>
      </c>
      <c r="C71" t="s">
        <v>99</v>
      </c>
      <c r="D71" t="s">
        <v>6</v>
      </c>
      <c r="E71">
        <v>0</v>
      </c>
      <c r="F71">
        <v>0</v>
      </c>
      <c r="G71">
        <v>1</v>
      </c>
      <c r="H71">
        <v>0</v>
      </c>
      <c r="I71" t="s">
        <v>88</v>
      </c>
      <c r="J71">
        <v>4.9000000000000004</v>
      </c>
      <c r="K71">
        <v>113</v>
      </c>
      <c r="L71">
        <v>1.6956521827008999</v>
      </c>
      <c r="M71">
        <v>3.4879291320405001</v>
      </c>
      <c r="N71">
        <v>2.9110322148669701</v>
      </c>
      <c r="O71">
        <v>0</v>
      </c>
      <c r="P71">
        <v>0</v>
      </c>
    </row>
    <row r="72" spans="1:16" x14ac:dyDescent="0.2">
      <c r="A72" t="s">
        <v>59</v>
      </c>
      <c r="B72" t="s">
        <v>60</v>
      </c>
      <c r="C72" t="s">
        <v>60</v>
      </c>
      <c r="D72" t="s">
        <v>6</v>
      </c>
      <c r="E72">
        <v>0</v>
      </c>
      <c r="F72">
        <v>0</v>
      </c>
      <c r="G72">
        <v>1</v>
      </c>
      <c r="H72">
        <v>0</v>
      </c>
      <c r="I72" t="s">
        <v>54</v>
      </c>
      <c r="J72">
        <v>5</v>
      </c>
      <c r="K72">
        <v>43</v>
      </c>
      <c r="L72">
        <v>1.8188786384095801</v>
      </c>
      <c r="M72">
        <v>7.76111287168104</v>
      </c>
      <c r="N72">
        <v>2.8924236527148302</v>
      </c>
      <c r="O72">
        <v>0</v>
      </c>
      <c r="P72">
        <v>0</v>
      </c>
    </row>
    <row r="73" spans="1:16" x14ac:dyDescent="0.2">
      <c r="A73" t="s">
        <v>55</v>
      </c>
      <c r="B73" t="s">
        <v>56</v>
      </c>
      <c r="C73" t="s">
        <v>56</v>
      </c>
      <c r="D73" t="s">
        <v>6</v>
      </c>
      <c r="E73">
        <v>0</v>
      </c>
      <c r="F73">
        <v>0</v>
      </c>
      <c r="G73">
        <v>1</v>
      </c>
      <c r="H73">
        <v>0</v>
      </c>
      <c r="I73" t="s">
        <v>54</v>
      </c>
      <c r="J73">
        <v>5</v>
      </c>
      <c r="K73">
        <v>41</v>
      </c>
      <c r="L73">
        <v>3.44482022041116</v>
      </c>
      <c r="M73">
        <v>7.7604860191146798</v>
      </c>
      <c r="N73">
        <v>2.89219003632248</v>
      </c>
      <c r="O73">
        <v>0</v>
      </c>
      <c r="P73">
        <v>0</v>
      </c>
    </row>
    <row r="74" spans="1:16" x14ac:dyDescent="0.2">
      <c r="A74" t="s">
        <v>261</v>
      </c>
      <c r="B74" t="s">
        <v>262</v>
      </c>
      <c r="C74" t="s">
        <v>262</v>
      </c>
      <c r="D74" t="s">
        <v>6</v>
      </c>
      <c r="E74">
        <v>0</v>
      </c>
      <c r="F74">
        <v>0</v>
      </c>
      <c r="G74">
        <v>1</v>
      </c>
      <c r="H74">
        <v>0</v>
      </c>
      <c r="I74" t="s">
        <v>256</v>
      </c>
      <c r="J74">
        <v>5.6</v>
      </c>
      <c r="K74">
        <v>437</v>
      </c>
      <c r="L74">
        <v>2.7282608694559798</v>
      </c>
      <c r="M74">
        <v>4.0634822444771803</v>
      </c>
      <c r="N74">
        <v>2.88344263542999</v>
      </c>
      <c r="O74">
        <v>0</v>
      </c>
      <c r="P74">
        <v>0</v>
      </c>
    </row>
    <row r="75" spans="1:16" x14ac:dyDescent="0.2">
      <c r="A75" t="s">
        <v>52</v>
      </c>
      <c r="B75" t="s">
        <v>53</v>
      </c>
      <c r="C75" t="s">
        <v>53</v>
      </c>
      <c r="D75" t="s">
        <v>5</v>
      </c>
      <c r="E75">
        <v>0</v>
      </c>
      <c r="F75">
        <v>1</v>
      </c>
      <c r="G75">
        <v>0</v>
      </c>
      <c r="H75">
        <v>0</v>
      </c>
      <c r="I75" t="s">
        <v>54</v>
      </c>
      <c r="J75">
        <v>4.5999999999999996</v>
      </c>
      <c r="K75">
        <v>40</v>
      </c>
      <c r="L75">
        <v>2.4149998649181899</v>
      </c>
      <c r="M75">
        <v>7.7108376155181704</v>
      </c>
      <c r="N75">
        <v>2.8736869918163199</v>
      </c>
      <c r="O75">
        <v>1</v>
      </c>
      <c r="P75">
        <v>0</v>
      </c>
    </row>
    <row r="76" spans="1:16" x14ac:dyDescent="0.2">
      <c r="A76" t="s">
        <v>81</v>
      </c>
      <c r="B76" t="s">
        <v>82</v>
      </c>
      <c r="C76" t="s">
        <v>82</v>
      </c>
      <c r="D76" t="s">
        <v>5</v>
      </c>
      <c r="E76">
        <v>0</v>
      </c>
      <c r="F76">
        <v>1</v>
      </c>
      <c r="G76">
        <v>0</v>
      </c>
      <c r="H76">
        <v>0</v>
      </c>
      <c r="I76" t="s">
        <v>83</v>
      </c>
      <c r="J76">
        <v>4.9000000000000004</v>
      </c>
      <c r="K76">
        <v>150</v>
      </c>
      <c r="L76">
        <v>2.9203321694583102</v>
      </c>
      <c r="M76">
        <v>3.2961401766522598</v>
      </c>
      <c r="N76">
        <f>2.86958732957565*0.5</f>
        <v>1.434793664787825</v>
      </c>
      <c r="O76">
        <v>1</v>
      </c>
      <c r="P76">
        <v>0</v>
      </c>
    </row>
    <row r="77" spans="1:16" x14ac:dyDescent="0.2">
      <c r="A77" t="s">
        <v>57</v>
      </c>
      <c r="B77" t="s">
        <v>58</v>
      </c>
      <c r="C77" t="s">
        <v>58</v>
      </c>
      <c r="D77" t="s">
        <v>7</v>
      </c>
      <c r="E77">
        <v>0</v>
      </c>
      <c r="F77">
        <v>0</v>
      </c>
      <c r="G77">
        <v>0</v>
      </c>
      <c r="H77">
        <v>1</v>
      </c>
      <c r="I77" t="s">
        <v>54</v>
      </c>
      <c r="J77">
        <v>6.6</v>
      </c>
      <c r="K77">
        <v>42</v>
      </c>
      <c r="L77">
        <v>3.35</v>
      </c>
      <c r="M77">
        <v>7.66190308824706</v>
      </c>
      <c r="N77">
        <v>2.8554499958527901</v>
      </c>
      <c r="O77">
        <v>1</v>
      </c>
      <c r="P77">
        <v>1</v>
      </c>
    </row>
    <row r="78" spans="1:16" x14ac:dyDescent="0.2">
      <c r="A78" t="s">
        <v>114</v>
      </c>
      <c r="B78" t="s">
        <v>115</v>
      </c>
      <c r="C78" t="s">
        <v>115</v>
      </c>
      <c r="D78" t="s">
        <v>5</v>
      </c>
      <c r="E78">
        <v>0</v>
      </c>
      <c r="F78">
        <v>1</v>
      </c>
      <c r="G78">
        <v>0</v>
      </c>
      <c r="H78">
        <v>0</v>
      </c>
      <c r="I78" t="s">
        <v>108</v>
      </c>
      <c r="J78">
        <v>4.5</v>
      </c>
      <c r="K78">
        <v>144</v>
      </c>
      <c r="L78">
        <v>2.5714285714285698</v>
      </c>
      <c r="M78">
        <v>3.97187562574043</v>
      </c>
      <c r="N78">
        <v>2.8212351058276499</v>
      </c>
      <c r="O78">
        <v>0</v>
      </c>
      <c r="P78">
        <v>0</v>
      </c>
    </row>
    <row r="79" spans="1:16" x14ac:dyDescent="0.2">
      <c r="A79" t="s">
        <v>69</v>
      </c>
      <c r="B79" t="s">
        <v>70</v>
      </c>
      <c r="C79" t="s">
        <v>70</v>
      </c>
      <c r="D79" t="s">
        <v>5</v>
      </c>
      <c r="E79">
        <v>0</v>
      </c>
      <c r="F79">
        <v>1</v>
      </c>
      <c r="G79">
        <v>0</v>
      </c>
      <c r="H79">
        <v>0</v>
      </c>
      <c r="I79" t="s">
        <v>66</v>
      </c>
      <c r="J79">
        <v>4.2</v>
      </c>
      <c r="K79">
        <v>72</v>
      </c>
      <c r="L79">
        <v>2.4545454539534401</v>
      </c>
      <c r="M79">
        <v>3.7457957636360102</v>
      </c>
      <c r="N79">
        <v>2.8187564729315202</v>
      </c>
      <c r="O79">
        <v>0</v>
      </c>
      <c r="P79">
        <v>0</v>
      </c>
    </row>
    <row r="80" spans="1:16" x14ac:dyDescent="0.2">
      <c r="A80" t="s">
        <v>65</v>
      </c>
      <c r="B80" t="s">
        <v>220</v>
      </c>
      <c r="C80" t="s">
        <v>220</v>
      </c>
      <c r="D80" t="s">
        <v>6</v>
      </c>
      <c r="E80">
        <v>0</v>
      </c>
      <c r="F80">
        <v>0</v>
      </c>
      <c r="G80">
        <v>1</v>
      </c>
      <c r="H80">
        <v>0</v>
      </c>
      <c r="I80" t="s">
        <v>219</v>
      </c>
      <c r="J80">
        <v>5.9</v>
      </c>
      <c r="K80">
        <v>337</v>
      </c>
      <c r="L80">
        <v>2.3406593406593399</v>
      </c>
      <c r="M80">
        <v>3.9316904076814998</v>
      </c>
      <c r="N80">
        <v>2.8153077545595</v>
      </c>
      <c r="O80">
        <v>0</v>
      </c>
      <c r="P80">
        <v>0</v>
      </c>
    </row>
    <row r="81" spans="1:16" x14ac:dyDescent="0.2">
      <c r="A81" t="s">
        <v>49</v>
      </c>
      <c r="B81" t="s">
        <v>230</v>
      </c>
      <c r="C81" t="s">
        <v>231</v>
      </c>
      <c r="D81" t="s">
        <v>6</v>
      </c>
      <c r="E81">
        <v>0</v>
      </c>
      <c r="F81">
        <v>0</v>
      </c>
      <c r="G81">
        <v>1</v>
      </c>
      <c r="H81">
        <v>0</v>
      </c>
      <c r="I81" t="s">
        <v>228</v>
      </c>
      <c r="J81">
        <v>6.6</v>
      </c>
      <c r="K81">
        <v>360</v>
      </c>
      <c r="L81">
        <v>2.5274725331630301</v>
      </c>
      <c r="M81">
        <v>3.0284321041578899</v>
      </c>
      <c r="N81">
        <v>2.8022146389219098</v>
      </c>
      <c r="O81">
        <v>0</v>
      </c>
      <c r="P81">
        <v>0</v>
      </c>
    </row>
    <row r="82" spans="1:16" x14ac:dyDescent="0.2">
      <c r="A82" t="s">
        <v>242</v>
      </c>
      <c r="B82" t="s">
        <v>243</v>
      </c>
      <c r="C82" t="s">
        <v>243</v>
      </c>
      <c r="D82" t="s">
        <v>4</v>
      </c>
      <c r="E82">
        <v>1</v>
      </c>
      <c r="F82">
        <v>0</v>
      </c>
      <c r="G82">
        <v>0</v>
      </c>
      <c r="H82">
        <v>0</v>
      </c>
      <c r="I82" t="s">
        <v>241</v>
      </c>
      <c r="J82">
        <v>5</v>
      </c>
      <c r="K82">
        <v>409</v>
      </c>
      <c r="L82">
        <v>1.9756437705490999</v>
      </c>
      <c r="M82">
        <v>3.3437456070966198</v>
      </c>
      <c r="N82">
        <v>2.7436052973810598</v>
      </c>
      <c r="O82">
        <v>0</v>
      </c>
      <c r="P82">
        <v>0</v>
      </c>
    </row>
    <row r="83" spans="1:16" x14ac:dyDescent="0.2">
      <c r="A83" t="s">
        <v>158</v>
      </c>
      <c r="B83" t="s">
        <v>159</v>
      </c>
      <c r="C83" t="s">
        <v>160</v>
      </c>
      <c r="D83" t="s">
        <v>6</v>
      </c>
      <c r="E83">
        <v>0</v>
      </c>
      <c r="F83">
        <v>0</v>
      </c>
      <c r="G83">
        <v>1</v>
      </c>
      <c r="H83">
        <v>0</v>
      </c>
      <c r="I83" t="s">
        <v>149</v>
      </c>
      <c r="J83">
        <v>5.4</v>
      </c>
      <c r="K83">
        <v>227</v>
      </c>
      <c r="L83">
        <v>2.0444444444444398</v>
      </c>
      <c r="M83">
        <v>2.5764670605892901</v>
      </c>
      <c r="N83">
        <v>2.7077798081698599</v>
      </c>
      <c r="O83">
        <v>0</v>
      </c>
      <c r="P83">
        <v>0</v>
      </c>
    </row>
    <row r="84" spans="1:16" x14ac:dyDescent="0.2">
      <c r="A84" t="s">
        <v>197</v>
      </c>
      <c r="B84" t="s">
        <v>198</v>
      </c>
      <c r="C84" t="s">
        <v>199</v>
      </c>
      <c r="D84" t="s">
        <v>6</v>
      </c>
      <c r="E84">
        <v>0</v>
      </c>
      <c r="F84">
        <v>0</v>
      </c>
      <c r="G84">
        <v>1</v>
      </c>
      <c r="H84">
        <v>0</v>
      </c>
      <c r="I84" t="s">
        <v>194</v>
      </c>
      <c r="J84">
        <v>4.9000000000000004</v>
      </c>
      <c r="K84">
        <v>272</v>
      </c>
      <c r="L84">
        <v>2.5657234926288099</v>
      </c>
      <c r="M84">
        <v>3.9051827890525002</v>
      </c>
      <c r="N84">
        <v>2.6944458303694798</v>
      </c>
      <c r="O84">
        <v>0</v>
      </c>
      <c r="P84">
        <v>0</v>
      </c>
    </row>
    <row r="85" spans="1:16" x14ac:dyDescent="0.2">
      <c r="A85" t="s">
        <v>61</v>
      </c>
      <c r="B85" t="s">
        <v>62</v>
      </c>
      <c r="C85" t="s">
        <v>62</v>
      </c>
      <c r="D85" t="s">
        <v>5</v>
      </c>
      <c r="E85">
        <v>0</v>
      </c>
      <c r="F85">
        <v>1</v>
      </c>
      <c r="G85">
        <v>0</v>
      </c>
      <c r="H85">
        <v>0</v>
      </c>
      <c r="I85" t="s">
        <v>54</v>
      </c>
      <c r="J85">
        <v>4.5</v>
      </c>
      <c r="K85">
        <v>49</v>
      </c>
      <c r="L85">
        <v>0.29469304267650598</v>
      </c>
      <c r="M85">
        <v>7.2236769261195697</v>
      </c>
      <c r="N85">
        <v>2.69213118609794</v>
      </c>
      <c r="O85">
        <v>1</v>
      </c>
      <c r="P85">
        <v>0</v>
      </c>
    </row>
    <row r="86" spans="1:16" x14ac:dyDescent="0.2">
      <c r="A86" t="s">
        <v>79</v>
      </c>
      <c r="B86" t="s">
        <v>80</v>
      </c>
      <c r="C86" t="s">
        <v>80</v>
      </c>
      <c r="D86" t="s">
        <v>6</v>
      </c>
      <c r="E86">
        <v>0</v>
      </c>
      <c r="F86">
        <v>0</v>
      </c>
      <c r="G86">
        <v>1</v>
      </c>
      <c r="H86">
        <v>0</v>
      </c>
      <c r="I86" t="s">
        <v>66</v>
      </c>
      <c r="J86">
        <v>4.5</v>
      </c>
      <c r="K86">
        <v>79</v>
      </c>
      <c r="L86">
        <v>1.4410134402655801</v>
      </c>
      <c r="M86">
        <v>4.1915378970088897</v>
      </c>
      <c r="N86">
        <v>2.6768259434352601</v>
      </c>
      <c r="O86">
        <v>0</v>
      </c>
      <c r="P86">
        <v>0</v>
      </c>
    </row>
    <row r="87" spans="1:16" x14ac:dyDescent="0.2">
      <c r="A87" t="s">
        <v>20</v>
      </c>
      <c r="B87" t="s">
        <v>21</v>
      </c>
      <c r="C87" t="s">
        <v>21</v>
      </c>
      <c r="D87" t="s">
        <v>5</v>
      </c>
      <c r="E87">
        <v>0</v>
      </c>
      <c r="F87">
        <v>1</v>
      </c>
      <c r="G87">
        <v>0</v>
      </c>
      <c r="H87">
        <v>0</v>
      </c>
      <c r="I87" t="s">
        <v>16</v>
      </c>
      <c r="J87">
        <v>5</v>
      </c>
      <c r="K87">
        <v>5</v>
      </c>
      <c r="L87">
        <v>2.4185374332184799</v>
      </c>
      <c r="M87">
        <v>2.9733789221107898</v>
      </c>
      <c r="N87">
        <v>2.6677748637092802</v>
      </c>
      <c r="O87">
        <v>0</v>
      </c>
      <c r="P87">
        <v>0</v>
      </c>
    </row>
    <row r="88" spans="1:16" x14ac:dyDescent="0.2">
      <c r="A88" t="s">
        <v>207</v>
      </c>
      <c r="B88" t="s">
        <v>208</v>
      </c>
      <c r="C88" t="s">
        <v>209</v>
      </c>
      <c r="D88" t="s">
        <v>7</v>
      </c>
      <c r="E88">
        <v>0</v>
      </c>
      <c r="F88">
        <v>0</v>
      </c>
      <c r="G88">
        <v>0</v>
      </c>
      <c r="H88">
        <v>1</v>
      </c>
      <c r="I88" t="s">
        <v>203</v>
      </c>
      <c r="J88">
        <v>5.8</v>
      </c>
      <c r="K88">
        <v>304</v>
      </c>
      <c r="L88">
        <v>4.0326086736590101</v>
      </c>
      <c r="M88">
        <v>2.53838558273771</v>
      </c>
      <c r="N88">
        <v>2.6433194277035201</v>
      </c>
      <c r="O88">
        <v>0</v>
      </c>
      <c r="P88">
        <v>0</v>
      </c>
    </row>
    <row r="89" spans="1:16" x14ac:dyDescent="0.2">
      <c r="A89" t="s">
        <v>89</v>
      </c>
      <c r="B89" t="s">
        <v>90</v>
      </c>
      <c r="C89" t="s">
        <v>90</v>
      </c>
      <c r="D89" t="s">
        <v>5</v>
      </c>
      <c r="E89">
        <v>0</v>
      </c>
      <c r="F89">
        <v>1</v>
      </c>
      <c r="G89">
        <v>0</v>
      </c>
      <c r="H89">
        <v>0</v>
      </c>
      <c r="I89" t="s">
        <v>88</v>
      </c>
      <c r="J89">
        <v>5.7</v>
      </c>
      <c r="K89">
        <v>107</v>
      </c>
      <c r="L89">
        <v>1.9043420317769399</v>
      </c>
      <c r="M89">
        <v>2.8541110990545802</v>
      </c>
      <c r="N89">
        <v>2.6022070013499499</v>
      </c>
      <c r="O89">
        <v>0</v>
      </c>
      <c r="P89">
        <v>0</v>
      </c>
    </row>
    <row r="90" spans="1:16" x14ac:dyDescent="0.2">
      <c r="A90" t="s">
        <v>224</v>
      </c>
      <c r="B90" t="s">
        <v>225</v>
      </c>
      <c r="C90" t="s">
        <v>225</v>
      </c>
      <c r="D90" t="s">
        <v>7</v>
      </c>
      <c r="E90">
        <v>0</v>
      </c>
      <c r="F90">
        <v>0</v>
      </c>
      <c r="G90">
        <v>0</v>
      </c>
      <c r="H90">
        <v>1</v>
      </c>
      <c r="I90" t="s">
        <v>219</v>
      </c>
      <c r="J90">
        <v>6.8</v>
      </c>
      <c r="K90">
        <v>343</v>
      </c>
      <c r="L90">
        <v>2.4576778239630399</v>
      </c>
      <c r="M90">
        <v>3.3254597399964401</v>
      </c>
      <c r="N90">
        <v>2.5708179298595399</v>
      </c>
      <c r="O90">
        <v>0</v>
      </c>
      <c r="P90">
        <v>0</v>
      </c>
    </row>
    <row r="91" spans="1:16" x14ac:dyDescent="0.2">
      <c r="A91" t="s">
        <v>147</v>
      </c>
      <c r="B91" t="s">
        <v>81</v>
      </c>
      <c r="C91" t="s">
        <v>81</v>
      </c>
      <c r="D91" t="s">
        <v>6</v>
      </c>
      <c r="E91">
        <v>0</v>
      </c>
      <c r="F91">
        <v>0</v>
      </c>
      <c r="G91">
        <v>1</v>
      </c>
      <c r="H91">
        <v>0</v>
      </c>
      <c r="I91" t="s">
        <v>138</v>
      </c>
      <c r="J91">
        <v>6</v>
      </c>
      <c r="K91">
        <v>206</v>
      </c>
      <c r="L91">
        <v>3.3493339055796398</v>
      </c>
      <c r="M91">
        <v>3.70539238791077</v>
      </c>
      <c r="N91">
        <v>2.5518259464957098</v>
      </c>
      <c r="O91">
        <v>0</v>
      </c>
      <c r="P91">
        <v>0</v>
      </c>
    </row>
    <row r="92" spans="1:16" x14ac:dyDescent="0.2">
      <c r="A92" t="s">
        <v>125</v>
      </c>
      <c r="B92" t="s">
        <v>126</v>
      </c>
      <c r="C92" t="s">
        <v>126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116</v>
      </c>
      <c r="J92">
        <v>5.2</v>
      </c>
      <c r="K92">
        <v>163</v>
      </c>
      <c r="L92">
        <v>1.3270056532474801</v>
      </c>
      <c r="M92">
        <v>4.0848181982819201</v>
      </c>
      <c r="N92">
        <v>2.5482820559969599</v>
      </c>
      <c r="O92">
        <v>0</v>
      </c>
      <c r="P92">
        <v>0</v>
      </c>
    </row>
    <row r="93" spans="1:16" x14ac:dyDescent="0.2">
      <c r="A93" t="s">
        <v>123</v>
      </c>
      <c r="B93" t="s">
        <v>124</v>
      </c>
      <c r="C93" t="s">
        <v>124</v>
      </c>
      <c r="D93" t="s">
        <v>6</v>
      </c>
      <c r="E93">
        <v>0</v>
      </c>
      <c r="F93">
        <v>0</v>
      </c>
      <c r="G93">
        <v>1</v>
      </c>
      <c r="H93">
        <v>0</v>
      </c>
      <c r="I93" t="s">
        <v>116</v>
      </c>
      <c r="J93">
        <v>5.4</v>
      </c>
      <c r="K93">
        <v>158</v>
      </c>
      <c r="L93">
        <v>2.5815764864083302</v>
      </c>
      <c r="M93">
        <v>3.1431501379531701</v>
      </c>
      <c r="N93">
        <v>2.53002021514191</v>
      </c>
      <c r="O93">
        <v>0</v>
      </c>
      <c r="P93">
        <v>0</v>
      </c>
    </row>
    <row r="94" spans="1:16" x14ac:dyDescent="0.2">
      <c r="A94" t="s">
        <v>40</v>
      </c>
      <c r="B94" t="s">
        <v>41</v>
      </c>
      <c r="C94" t="s">
        <v>41</v>
      </c>
      <c r="D94" t="s">
        <v>5</v>
      </c>
      <c r="E94">
        <v>0</v>
      </c>
      <c r="F94">
        <v>1</v>
      </c>
      <c r="G94">
        <v>0</v>
      </c>
      <c r="H94">
        <v>0</v>
      </c>
      <c r="I94" t="s">
        <v>31</v>
      </c>
      <c r="J94">
        <v>5.0999999999999996</v>
      </c>
      <c r="K94">
        <v>24</v>
      </c>
      <c r="L94">
        <v>2.6730769182646399</v>
      </c>
      <c r="M94">
        <v>3.7525572481254899</v>
      </c>
      <c r="N94">
        <v>2.48269845729939</v>
      </c>
      <c r="O94">
        <v>0</v>
      </c>
      <c r="P94">
        <v>0</v>
      </c>
    </row>
    <row r="95" spans="1:16" x14ac:dyDescent="0.2">
      <c r="A95" t="s">
        <v>270</v>
      </c>
      <c r="B95" t="s">
        <v>271</v>
      </c>
      <c r="C95" t="s">
        <v>271</v>
      </c>
      <c r="D95" t="s">
        <v>5</v>
      </c>
      <c r="E95">
        <v>0</v>
      </c>
      <c r="F95">
        <v>1</v>
      </c>
      <c r="G95">
        <v>0</v>
      </c>
      <c r="H95">
        <v>0</v>
      </c>
      <c r="I95" t="s">
        <v>256</v>
      </c>
      <c r="J95">
        <v>4.3</v>
      </c>
      <c r="K95">
        <v>447</v>
      </c>
      <c r="L95">
        <v>2.06</v>
      </c>
      <c r="M95">
        <v>3.85190899971311</v>
      </c>
      <c r="N95">
        <v>2.47228929548413</v>
      </c>
      <c r="O95">
        <v>0</v>
      </c>
      <c r="P95">
        <v>0</v>
      </c>
    </row>
    <row r="96" spans="1:16" x14ac:dyDescent="0.2">
      <c r="A96" t="s">
        <v>263</v>
      </c>
      <c r="B96" t="s">
        <v>264</v>
      </c>
      <c r="C96" t="s">
        <v>265</v>
      </c>
      <c r="D96" t="s">
        <v>6</v>
      </c>
      <c r="E96">
        <v>0</v>
      </c>
      <c r="F96">
        <v>0</v>
      </c>
      <c r="G96">
        <v>1</v>
      </c>
      <c r="H96">
        <v>0</v>
      </c>
      <c r="I96" t="s">
        <v>256</v>
      </c>
      <c r="J96">
        <v>5.3</v>
      </c>
      <c r="K96">
        <v>438</v>
      </c>
      <c r="L96">
        <v>2.5801661977811099</v>
      </c>
      <c r="M96">
        <v>2.8386841314790598</v>
      </c>
      <c r="N96">
        <v>2.3487813359562302</v>
      </c>
      <c r="O96">
        <v>0</v>
      </c>
      <c r="P96">
        <v>0</v>
      </c>
    </row>
    <row r="97" spans="1:16" x14ac:dyDescent="0.2">
      <c r="A97" t="s">
        <v>112</v>
      </c>
      <c r="B97" t="s">
        <v>151</v>
      </c>
      <c r="C97" t="s">
        <v>151</v>
      </c>
      <c r="D97" t="s">
        <v>5</v>
      </c>
      <c r="E97">
        <v>0</v>
      </c>
      <c r="F97">
        <v>1</v>
      </c>
      <c r="G97">
        <v>0</v>
      </c>
      <c r="H97">
        <v>0</v>
      </c>
      <c r="I97" t="s">
        <v>149</v>
      </c>
      <c r="J97">
        <v>4.9000000000000004</v>
      </c>
      <c r="K97">
        <v>222</v>
      </c>
      <c r="L97">
        <v>1.5161883778229299</v>
      </c>
      <c r="M97">
        <v>2.3510770539966899</v>
      </c>
      <c r="N97">
        <v>2.32194946645363</v>
      </c>
      <c r="O97">
        <v>0</v>
      </c>
      <c r="P97">
        <v>0</v>
      </c>
    </row>
    <row r="98" spans="1:16" x14ac:dyDescent="0.2">
      <c r="A98" t="s">
        <v>45</v>
      </c>
      <c r="B98" t="s">
        <v>46</v>
      </c>
      <c r="C98" t="s">
        <v>45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31</v>
      </c>
      <c r="J98">
        <v>4.5</v>
      </c>
      <c r="K98">
        <v>26</v>
      </c>
      <c r="L98">
        <v>2.0846689531082001</v>
      </c>
      <c r="M98">
        <v>3.8086136617698898</v>
      </c>
      <c r="N98">
        <v>2.3057822712483</v>
      </c>
      <c r="O98">
        <v>0</v>
      </c>
      <c r="P98">
        <v>0</v>
      </c>
    </row>
    <row r="99" spans="1:16" x14ac:dyDescent="0.2">
      <c r="A99" t="s">
        <v>34</v>
      </c>
      <c r="B99" t="s">
        <v>35</v>
      </c>
      <c r="C99" t="s">
        <v>35</v>
      </c>
      <c r="D99" t="s">
        <v>5</v>
      </c>
      <c r="E99">
        <v>0</v>
      </c>
      <c r="F99">
        <v>1</v>
      </c>
      <c r="G99">
        <v>0</v>
      </c>
      <c r="H99">
        <v>0</v>
      </c>
      <c r="I99" t="s">
        <v>31</v>
      </c>
      <c r="J99">
        <v>5</v>
      </c>
      <c r="K99">
        <v>20</v>
      </c>
      <c r="L99">
        <v>2.78651685393258</v>
      </c>
      <c r="M99">
        <v>3.18788465726012</v>
      </c>
      <c r="N99">
        <v>2.2847418697615698</v>
      </c>
      <c r="O99">
        <v>0</v>
      </c>
      <c r="P99">
        <v>0</v>
      </c>
    </row>
    <row r="100" spans="1:16" x14ac:dyDescent="0.2">
      <c r="A100" t="s">
        <v>121</v>
      </c>
      <c r="B100" t="s">
        <v>122</v>
      </c>
      <c r="C100" t="s">
        <v>121</v>
      </c>
      <c r="D100" t="s">
        <v>6</v>
      </c>
      <c r="E100">
        <v>0</v>
      </c>
      <c r="F100">
        <v>0</v>
      </c>
      <c r="G100">
        <v>1</v>
      </c>
      <c r="H100">
        <v>0</v>
      </c>
      <c r="I100" t="s">
        <v>116</v>
      </c>
      <c r="J100">
        <v>4.4000000000000004</v>
      </c>
      <c r="K100">
        <v>156</v>
      </c>
      <c r="L100">
        <v>1.7735153534285999</v>
      </c>
      <c r="M100">
        <v>3.1898255838065199</v>
      </c>
      <c r="N100">
        <v>2.2588651793643</v>
      </c>
      <c r="O100">
        <v>0</v>
      </c>
      <c r="P100">
        <v>0</v>
      </c>
    </row>
    <row r="101" spans="1:16" x14ac:dyDescent="0.2">
      <c r="A101" t="s">
        <v>77</v>
      </c>
      <c r="B101" t="s">
        <v>78</v>
      </c>
      <c r="C101" t="s">
        <v>78</v>
      </c>
      <c r="D101" t="s">
        <v>6</v>
      </c>
      <c r="E101">
        <v>0</v>
      </c>
      <c r="F101">
        <v>0</v>
      </c>
      <c r="G101">
        <v>1</v>
      </c>
      <c r="H101">
        <v>0</v>
      </c>
      <c r="I101" t="s">
        <v>66</v>
      </c>
      <c r="J101">
        <v>5.3</v>
      </c>
      <c r="K101">
        <v>78</v>
      </c>
      <c r="L101">
        <v>1.9929798242349599</v>
      </c>
      <c r="M101">
        <v>2.8176297969664801</v>
      </c>
      <c r="N101">
        <v>2.1739156728689299</v>
      </c>
      <c r="O101">
        <v>0</v>
      </c>
      <c r="P101">
        <v>0</v>
      </c>
    </row>
    <row r="102" spans="1:16" x14ac:dyDescent="0.2">
      <c r="A102" t="s">
        <v>102</v>
      </c>
      <c r="B102" t="s">
        <v>103</v>
      </c>
      <c r="C102" t="s">
        <v>103</v>
      </c>
      <c r="D102" t="s">
        <v>6</v>
      </c>
      <c r="E102">
        <v>0</v>
      </c>
      <c r="F102">
        <v>0</v>
      </c>
      <c r="G102">
        <v>1</v>
      </c>
      <c r="H102">
        <v>0</v>
      </c>
      <c r="I102" t="s">
        <v>88</v>
      </c>
      <c r="J102">
        <v>5.3</v>
      </c>
      <c r="K102">
        <v>119</v>
      </c>
      <c r="L102">
        <v>1.63043478215172</v>
      </c>
      <c r="M102">
        <v>2.2800399271794798</v>
      </c>
      <c r="N102">
        <v>2.12529134856254</v>
      </c>
      <c r="O102">
        <v>0</v>
      </c>
      <c r="P102">
        <v>0</v>
      </c>
    </row>
    <row r="103" spans="1:16" x14ac:dyDescent="0.2">
      <c r="A103" t="s">
        <v>217</v>
      </c>
      <c r="B103" t="s">
        <v>269</v>
      </c>
      <c r="C103" t="s">
        <v>269</v>
      </c>
      <c r="D103" t="s">
        <v>5</v>
      </c>
      <c r="E103">
        <v>0</v>
      </c>
      <c r="F103">
        <v>1</v>
      </c>
      <c r="G103">
        <v>0</v>
      </c>
      <c r="H103">
        <v>0</v>
      </c>
      <c r="I103" t="s">
        <v>256</v>
      </c>
      <c r="J103">
        <v>4.5</v>
      </c>
      <c r="K103">
        <v>441</v>
      </c>
      <c r="L103">
        <v>2.3699088364179701</v>
      </c>
      <c r="M103">
        <v>2.40173069391362</v>
      </c>
      <c r="N103">
        <v>2.0799492903418999</v>
      </c>
      <c r="O103">
        <v>0</v>
      </c>
      <c r="P103">
        <v>0</v>
      </c>
    </row>
    <row r="104" spans="1:16" x14ac:dyDescent="0.2">
      <c r="A104" t="s">
        <v>55</v>
      </c>
      <c r="B104" t="s">
        <v>109</v>
      </c>
      <c r="C104" t="s">
        <v>109</v>
      </c>
      <c r="D104" t="s">
        <v>7</v>
      </c>
      <c r="E104">
        <v>0</v>
      </c>
      <c r="F104">
        <v>0</v>
      </c>
      <c r="G104">
        <v>0</v>
      </c>
      <c r="H104">
        <v>1</v>
      </c>
      <c r="I104" t="s">
        <v>108</v>
      </c>
      <c r="J104">
        <v>6.2</v>
      </c>
      <c r="K104">
        <v>129</v>
      </c>
      <c r="L104">
        <v>1.9894580312893</v>
      </c>
      <c r="M104">
        <v>2.79169157942045</v>
      </c>
      <c r="N104">
        <v>2.0496184665399002</v>
      </c>
      <c r="O104">
        <v>0</v>
      </c>
      <c r="P104">
        <v>0</v>
      </c>
    </row>
    <row r="105" spans="1:16" x14ac:dyDescent="0.2">
      <c r="A105" t="s">
        <v>36</v>
      </c>
      <c r="B105" t="s">
        <v>37</v>
      </c>
      <c r="C105" t="s">
        <v>37</v>
      </c>
      <c r="D105" t="s">
        <v>5</v>
      </c>
      <c r="E105">
        <v>0</v>
      </c>
      <c r="F105">
        <v>1</v>
      </c>
      <c r="G105">
        <v>0</v>
      </c>
      <c r="H105">
        <v>0</v>
      </c>
      <c r="I105" t="s">
        <v>31</v>
      </c>
      <c r="J105">
        <v>4.7</v>
      </c>
      <c r="K105">
        <v>21</v>
      </c>
      <c r="L105">
        <v>2.1606160342015399</v>
      </c>
      <c r="M105">
        <v>3.0203310149393099</v>
      </c>
      <c r="N105">
        <v>2.0013656071806598</v>
      </c>
      <c r="O105">
        <v>0</v>
      </c>
      <c r="P105">
        <v>0</v>
      </c>
    </row>
    <row r="106" spans="1:16" x14ac:dyDescent="0.2">
      <c r="A106" t="s">
        <v>42</v>
      </c>
      <c r="B106" t="s">
        <v>43</v>
      </c>
      <c r="C106" t="s">
        <v>44</v>
      </c>
      <c r="D106" t="s">
        <v>5</v>
      </c>
      <c r="E106">
        <v>0</v>
      </c>
      <c r="F106">
        <v>1</v>
      </c>
      <c r="G106">
        <v>0</v>
      </c>
      <c r="H106">
        <v>0</v>
      </c>
      <c r="I106" t="s">
        <v>31</v>
      </c>
      <c r="J106">
        <v>4.9000000000000004</v>
      </c>
      <c r="K106">
        <v>25</v>
      </c>
      <c r="L106">
        <v>2.1868999865821901</v>
      </c>
      <c r="M106">
        <v>2.98464466274014</v>
      </c>
      <c r="N106">
        <v>1.9953652920034399</v>
      </c>
      <c r="O106">
        <v>0</v>
      </c>
      <c r="P106">
        <v>0</v>
      </c>
    </row>
    <row r="107" spans="1:16" x14ac:dyDescent="0.2">
      <c r="A107" t="s">
        <v>24</v>
      </c>
      <c r="B107" t="s">
        <v>25</v>
      </c>
      <c r="C107" t="s">
        <v>26</v>
      </c>
      <c r="D107" t="s">
        <v>6</v>
      </c>
      <c r="E107">
        <v>0</v>
      </c>
      <c r="F107">
        <v>0</v>
      </c>
      <c r="G107">
        <v>1</v>
      </c>
      <c r="H107">
        <v>0</v>
      </c>
      <c r="I107" t="s">
        <v>16</v>
      </c>
      <c r="J107">
        <v>5.4</v>
      </c>
      <c r="K107">
        <v>8</v>
      </c>
      <c r="L107">
        <v>1.6082518217848101</v>
      </c>
      <c r="M107">
        <v>2.2433150011179701</v>
      </c>
      <c r="N107">
        <v>1.9209046981261999</v>
      </c>
      <c r="O107">
        <v>0</v>
      </c>
      <c r="P107">
        <v>0</v>
      </c>
    </row>
    <row r="108" spans="1:16" x14ac:dyDescent="0.2">
      <c r="A108" t="s">
        <v>112</v>
      </c>
      <c r="B108" t="s">
        <v>113</v>
      </c>
      <c r="C108" t="s">
        <v>113</v>
      </c>
      <c r="D108" t="s">
        <v>5</v>
      </c>
      <c r="E108">
        <v>0</v>
      </c>
      <c r="F108">
        <v>1</v>
      </c>
      <c r="G108">
        <v>0</v>
      </c>
      <c r="H108">
        <v>0</v>
      </c>
      <c r="I108" t="s">
        <v>108</v>
      </c>
      <c r="J108">
        <v>4.5</v>
      </c>
      <c r="K108">
        <v>142</v>
      </c>
      <c r="L108">
        <v>1.9335335294660501</v>
      </c>
      <c r="M108">
        <v>2.5339956952770399</v>
      </c>
      <c r="N108">
        <v>1.90718536602666</v>
      </c>
      <c r="O108">
        <v>0</v>
      </c>
      <c r="P108">
        <v>0</v>
      </c>
    </row>
    <row r="109" spans="1:16" x14ac:dyDescent="0.2">
      <c r="A109" t="s">
        <v>211</v>
      </c>
      <c r="B109" t="s">
        <v>212</v>
      </c>
      <c r="C109" t="s">
        <v>212</v>
      </c>
      <c r="D109" t="s">
        <v>4</v>
      </c>
      <c r="E109">
        <v>1</v>
      </c>
      <c r="F109">
        <v>0</v>
      </c>
      <c r="G109">
        <v>0</v>
      </c>
      <c r="H109">
        <v>0</v>
      </c>
      <c r="I109" t="s">
        <v>210</v>
      </c>
      <c r="J109">
        <v>4.5</v>
      </c>
      <c r="K109">
        <v>312</v>
      </c>
      <c r="L109">
        <v>2.7758620689655098</v>
      </c>
      <c r="M109">
        <v>3.7003670304375502</v>
      </c>
      <c r="N109">
        <v>1.8769919351493001</v>
      </c>
      <c r="O109">
        <v>0</v>
      </c>
      <c r="P109">
        <v>0</v>
      </c>
    </row>
    <row r="110" spans="1:16" x14ac:dyDescent="0.2">
      <c r="A110" t="s">
        <v>67</v>
      </c>
      <c r="B110" t="s">
        <v>68</v>
      </c>
      <c r="C110" t="s">
        <v>68</v>
      </c>
      <c r="D110" t="s">
        <v>5</v>
      </c>
      <c r="E110">
        <v>0</v>
      </c>
      <c r="F110">
        <v>1</v>
      </c>
      <c r="G110">
        <v>0</v>
      </c>
      <c r="H110">
        <v>0</v>
      </c>
      <c r="I110" t="s">
        <v>66</v>
      </c>
      <c r="J110">
        <v>4.0999999999999996</v>
      </c>
      <c r="K110">
        <v>68</v>
      </c>
      <c r="L110">
        <v>0.78111835861065904</v>
      </c>
      <c r="M110">
        <v>3.0351662336438801</v>
      </c>
      <c r="N110">
        <v>1.84241883252662</v>
      </c>
      <c r="O110">
        <v>0</v>
      </c>
      <c r="P110">
        <v>0</v>
      </c>
    </row>
    <row r="111" spans="1:16" x14ac:dyDescent="0.2">
      <c r="A111" t="s">
        <v>110</v>
      </c>
      <c r="B111" t="s">
        <v>111</v>
      </c>
      <c r="C111" t="s">
        <v>111</v>
      </c>
      <c r="D111" t="s">
        <v>5</v>
      </c>
      <c r="E111">
        <v>0</v>
      </c>
      <c r="F111">
        <v>1</v>
      </c>
      <c r="G111">
        <v>0</v>
      </c>
      <c r="H111">
        <v>0</v>
      </c>
      <c r="I111" t="s">
        <v>108</v>
      </c>
      <c r="J111">
        <v>4.5</v>
      </c>
      <c r="K111">
        <v>139</v>
      </c>
      <c r="L111">
        <v>1.4086527429240201</v>
      </c>
      <c r="M111">
        <v>2.7421194050464099</v>
      </c>
      <c r="N111">
        <v>1.81349985364364</v>
      </c>
      <c r="O111">
        <v>0</v>
      </c>
      <c r="P111">
        <v>0</v>
      </c>
    </row>
    <row r="112" spans="1:16" x14ac:dyDescent="0.2">
      <c r="A112" t="s">
        <v>218</v>
      </c>
      <c r="B112" t="s">
        <v>240</v>
      </c>
      <c r="C112" t="s">
        <v>240</v>
      </c>
      <c r="D112" t="s">
        <v>7</v>
      </c>
      <c r="E112">
        <v>0</v>
      </c>
      <c r="F112">
        <v>0</v>
      </c>
      <c r="G112">
        <v>0</v>
      </c>
      <c r="H112">
        <v>1</v>
      </c>
      <c r="I112" t="s">
        <v>237</v>
      </c>
      <c r="J112">
        <v>5.8</v>
      </c>
      <c r="K112">
        <v>397</v>
      </c>
      <c r="L112">
        <v>2.4225352112676002</v>
      </c>
      <c r="M112">
        <v>3.2014404744625602</v>
      </c>
      <c r="N112">
        <v>1.7857724010749001</v>
      </c>
      <c r="O112">
        <v>0</v>
      </c>
      <c r="P112">
        <v>0</v>
      </c>
    </row>
    <row r="113" spans="1:16" x14ac:dyDescent="0.2">
      <c r="A113" t="s">
        <v>213</v>
      </c>
      <c r="B113" t="s">
        <v>214</v>
      </c>
      <c r="C113" t="s">
        <v>214</v>
      </c>
      <c r="D113" t="s">
        <v>7</v>
      </c>
      <c r="E113">
        <v>0</v>
      </c>
      <c r="F113">
        <v>0</v>
      </c>
      <c r="G113">
        <v>0</v>
      </c>
      <c r="H113">
        <v>1</v>
      </c>
      <c r="I113" t="s">
        <v>210</v>
      </c>
      <c r="J113">
        <v>5.8</v>
      </c>
      <c r="K113">
        <v>313</v>
      </c>
      <c r="L113">
        <v>2.0731363525830102</v>
      </c>
      <c r="M113">
        <v>4.0225438648480498</v>
      </c>
      <c r="N113">
        <v>1.75974076926468</v>
      </c>
      <c r="O113">
        <v>0</v>
      </c>
      <c r="P113">
        <v>0</v>
      </c>
    </row>
    <row r="114" spans="1:16" x14ac:dyDescent="0.2">
      <c r="A114" t="s">
        <v>127</v>
      </c>
      <c r="B114" t="s">
        <v>128</v>
      </c>
      <c r="C114" t="s">
        <v>128</v>
      </c>
      <c r="D114" t="s">
        <v>6</v>
      </c>
      <c r="E114">
        <v>0</v>
      </c>
      <c r="F114">
        <v>0</v>
      </c>
      <c r="G114">
        <v>1</v>
      </c>
      <c r="H114">
        <v>0</v>
      </c>
      <c r="I114" t="s">
        <v>116</v>
      </c>
      <c r="J114">
        <v>5.5</v>
      </c>
      <c r="K114">
        <v>164</v>
      </c>
      <c r="L114">
        <v>1.62635634569653</v>
      </c>
      <c r="M114">
        <v>2.2335598001954402</v>
      </c>
      <c r="N114">
        <v>1.72194187105207</v>
      </c>
      <c r="O114">
        <v>0</v>
      </c>
      <c r="P114">
        <v>0</v>
      </c>
    </row>
    <row r="115" spans="1:16" x14ac:dyDescent="0.2">
      <c r="A115" t="s">
        <v>32</v>
      </c>
      <c r="B115" t="s">
        <v>33</v>
      </c>
      <c r="C115" t="s">
        <v>33</v>
      </c>
      <c r="D115" t="s">
        <v>4</v>
      </c>
      <c r="E115">
        <v>1</v>
      </c>
      <c r="F115">
        <v>0</v>
      </c>
      <c r="G115">
        <v>0</v>
      </c>
      <c r="H115">
        <v>0</v>
      </c>
      <c r="I115" t="s">
        <v>31</v>
      </c>
      <c r="J115">
        <v>5.5</v>
      </c>
      <c r="K115">
        <v>17</v>
      </c>
      <c r="L115">
        <v>0.53598255575125497</v>
      </c>
      <c r="M115">
        <v>3.5778352111125802</v>
      </c>
      <c r="N115">
        <v>1.6816278776525</v>
      </c>
      <c r="O115">
        <v>0</v>
      </c>
      <c r="P115">
        <v>0</v>
      </c>
    </row>
    <row r="116" spans="1:16" x14ac:dyDescent="0.2">
      <c r="A116" t="s">
        <v>193</v>
      </c>
      <c r="B116" t="s">
        <v>260</v>
      </c>
      <c r="C116" t="s">
        <v>260</v>
      </c>
      <c r="D116" t="s">
        <v>5</v>
      </c>
      <c r="E116">
        <v>0</v>
      </c>
      <c r="F116">
        <v>1</v>
      </c>
      <c r="G116">
        <v>0</v>
      </c>
      <c r="H116">
        <v>0</v>
      </c>
      <c r="I116" t="s">
        <v>256</v>
      </c>
      <c r="J116">
        <v>4.2</v>
      </c>
      <c r="K116">
        <v>435</v>
      </c>
      <c r="L116">
        <v>0.87411351234621204</v>
      </c>
      <c r="M116">
        <v>2.9482583164543001</v>
      </c>
      <c r="N116">
        <v>1.5437690920735101</v>
      </c>
      <c r="O116">
        <v>0</v>
      </c>
      <c r="P116">
        <v>0</v>
      </c>
    </row>
    <row r="117" spans="1:16" x14ac:dyDescent="0.2">
      <c r="A117" t="s">
        <v>215</v>
      </c>
      <c r="B117" t="s">
        <v>216</v>
      </c>
      <c r="C117" t="s">
        <v>216</v>
      </c>
      <c r="D117" t="s">
        <v>5</v>
      </c>
      <c r="E117">
        <v>0</v>
      </c>
      <c r="F117">
        <v>1</v>
      </c>
      <c r="G117">
        <v>0</v>
      </c>
      <c r="H117">
        <v>0</v>
      </c>
      <c r="I117" t="s">
        <v>210</v>
      </c>
      <c r="J117">
        <v>4.4000000000000004</v>
      </c>
      <c r="K117">
        <v>315</v>
      </c>
      <c r="L117">
        <v>1.2172759017269399</v>
      </c>
      <c r="M117">
        <v>2.84444857083701</v>
      </c>
      <c r="N117">
        <v>1.1704491534805499</v>
      </c>
      <c r="O117">
        <v>0</v>
      </c>
      <c r="P117">
        <v>0</v>
      </c>
    </row>
    <row r="118" spans="1:16" x14ac:dyDescent="0.2">
      <c r="A118" t="s">
        <v>47</v>
      </c>
      <c r="B118" t="s">
        <v>48</v>
      </c>
      <c r="C118" t="s">
        <v>48</v>
      </c>
      <c r="D118" t="s">
        <v>6</v>
      </c>
      <c r="E118">
        <v>0</v>
      </c>
      <c r="F118">
        <v>0</v>
      </c>
      <c r="G118">
        <v>1</v>
      </c>
      <c r="H118">
        <v>0</v>
      </c>
      <c r="I118" t="s">
        <v>31</v>
      </c>
      <c r="J118">
        <v>4.5999999999999996</v>
      </c>
      <c r="K118">
        <v>27</v>
      </c>
      <c r="L118">
        <v>-3.00495634083331</v>
      </c>
      <c r="M118">
        <v>3.2345598312753698</v>
      </c>
      <c r="N118">
        <v>0.33180570924771702</v>
      </c>
      <c r="O118">
        <v>0</v>
      </c>
      <c r="P118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 Babo</dc:creator>
  <cp:lastModifiedBy>Corridore, Gabe</cp:lastModifiedBy>
  <dcterms:created xsi:type="dcterms:W3CDTF">2022-01-20T18:48:36Z</dcterms:created>
  <dcterms:modified xsi:type="dcterms:W3CDTF">2022-01-20T19:04:28Z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f035cf49-e59e-4a21-a461-8a2b9846aea6</vt:lpwstr>
  </property>
</Properties>
</file>