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xr:revisionPtr revIDLastSave="0" documentId="13_ncr:1_{94401548-6F1F-40A2-9330-0A622355C6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Sheet1!$R$2:$R$138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Sheet1!$R$2:$R$138</definedName>
    <definedName name="solver_lhs2" localSheetId="0" hidden="1">Sheet1!$U$18</definedName>
    <definedName name="solver_lhs3" localSheetId="0" hidden="1">Sheet1!$U$4</definedName>
    <definedName name="solver_lhs4" localSheetId="0" hidden="1">Sheet1!$U$6:$U$9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Sheet1!$U$16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Sheet1!$V$18</definedName>
    <definedName name="solver_rhs3" localSheetId="0" hidden="1">Sheet1!$V$4</definedName>
    <definedName name="solver_rhs4" localSheetId="0" hidden="1">Sheet1!$V$6:$V$9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97" i="1"/>
  <c r="J11" i="1"/>
  <c r="J12" i="1"/>
  <c r="J13" i="1"/>
  <c r="J17" i="1"/>
  <c r="J15" i="1"/>
  <c r="J16" i="1"/>
  <c r="J100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10" i="1"/>
  <c r="J74" i="1"/>
  <c r="J75" i="1"/>
  <c r="J76" i="1"/>
  <c r="J77" i="1"/>
  <c r="J85" i="1"/>
  <c r="J108" i="1"/>
  <c r="J80" i="1"/>
  <c r="J81" i="1"/>
  <c r="J82" i="1"/>
  <c r="J83" i="1"/>
  <c r="J84" i="1"/>
  <c r="J118" i="1"/>
  <c r="J86" i="1"/>
  <c r="J87" i="1"/>
  <c r="J88" i="1"/>
  <c r="J89" i="1"/>
  <c r="J90" i="1"/>
  <c r="J91" i="1"/>
  <c r="J92" i="1"/>
  <c r="J93" i="1"/>
  <c r="J94" i="1"/>
  <c r="J95" i="1"/>
  <c r="J96" i="1"/>
  <c r="J78" i="1"/>
  <c r="J98" i="1"/>
  <c r="J99" i="1"/>
  <c r="J73" i="1"/>
  <c r="J101" i="1"/>
  <c r="J102" i="1"/>
  <c r="J103" i="1"/>
  <c r="J104" i="1"/>
  <c r="J105" i="1"/>
  <c r="J106" i="1"/>
  <c r="J107" i="1"/>
  <c r="J121" i="1"/>
  <c r="J109" i="1"/>
  <c r="J110" i="1"/>
  <c r="J111" i="1"/>
  <c r="J14" i="1"/>
  <c r="J113" i="1"/>
  <c r="J114" i="1"/>
  <c r="J115" i="1"/>
  <c r="J116" i="1"/>
  <c r="J117" i="1"/>
  <c r="J112" i="1"/>
  <c r="J119" i="1"/>
  <c r="J120" i="1"/>
  <c r="J79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U11" i="1"/>
  <c r="U14" i="1" s="1"/>
  <c r="U9" i="1"/>
  <c r="U8" i="1"/>
  <c r="U7" i="1"/>
  <c r="U6" i="1"/>
  <c r="U4" i="1"/>
  <c r="U2" i="1"/>
  <c r="U18" i="1" l="1"/>
  <c r="U16" i="1"/>
</calcChain>
</file>

<file path=xl/sharedStrings.xml><?xml version="1.0" encoding="utf-8"?>
<sst xmlns="http://schemas.openxmlformats.org/spreadsheetml/2006/main" count="715" uniqueCount="324">
  <si>
    <t>First Name</t>
  </si>
  <si>
    <t>Surname</t>
  </si>
  <si>
    <t>Web Name</t>
  </si>
  <si>
    <t>Position</t>
  </si>
  <si>
    <t>GKP</t>
  </si>
  <si>
    <t>DEF</t>
  </si>
  <si>
    <t>MID</t>
  </si>
  <si>
    <t>FWD</t>
  </si>
  <si>
    <t>Team</t>
  </si>
  <si>
    <t>Cost</t>
  </si>
  <si>
    <t>ID</t>
  </si>
  <si>
    <t>ARIMA</t>
  </si>
  <si>
    <t>LSTM</t>
  </si>
  <si>
    <t>PPG</t>
  </si>
  <si>
    <t>NEXT</t>
  </si>
  <si>
    <t>PREV</t>
  </si>
  <si>
    <t>Selected</t>
  </si>
  <si>
    <t>Granit</t>
  </si>
  <si>
    <t>Xhaka</t>
  </si>
  <si>
    <t>ARS</t>
  </si>
  <si>
    <t>Total Points</t>
  </si>
  <si>
    <t>MAX</t>
  </si>
  <si>
    <t>Martin</t>
  </si>
  <si>
    <t>Ødegaard</t>
  </si>
  <si>
    <t>Benjamin</t>
  </si>
  <si>
    <t>White</t>
  </si>
  <si>
    <t>Total Cost</t>
  </si>
  <si>
    <t>Bukayo</t>
  </si>
  <si>
    <t>Saka</t>
  </si>
  <si>
    <t>Aaron</t>
  </si>
  <si>
    <t>Ramsdale</t>
  </si>
  <si>
    <t>Gabriel</t>
  </si>
  <si>
    <t>dos Santos Magalhães</t>
  </si>
  <si>
    <t>Martinelli Silva</t>
  </si>
  <si>
    <t>Martinelli</t>
  </si>
  <si>
    <t>William</t>
  </si>
  <si>
    <t>Saliba</t>
  </si>
  <si>
    <t>Danny</t>
  </si>
  <si>
    <t>Ings</t>
  </si>
  <si>
    <t>AVL</t>
  </si>
  <si>
    <t>Emiliano</t>
  </si>
  <si>
    <t>Martínez Romero</t>
  </si>
  <si>
    <t>Martínez</t>
  </si>
  <si>
    <t>Transfers</t>
  </si>
  <si>
    <t>John</t>
  </si>
  <si>
    <t>McGinn</t>
  </si>
  <si>
    <t>Free</t>
  </si>
  <si>
    <t>Tyrone</t>
  </si>
  <si>
    <t>Mings</t>
  </si>
  <si>
    <t>Ollie</t>
  </si>
  <si>
    <t>Watkins</t>
  </si>
  <si>
    <t>Buendía Stati</t>
  </si>
  <si>
    <t>Buendía</t>
  </si>
  <si>
    <t>Ezri</t>
  </si>
  <si>
    <t>Konsa Ngoyo</t>
  </si>
  <si>
    <t>Konsa</t>
  </si>
  <si>
    <t>Profit</t>
  </si>
  <si>
    <t>Leon</t>
  </si>
  <si>
    <t>Bailey</t>
  </si>
  <si>
    <t>Douglas Luiz</t>
  </si>
  <si>
    <t>Soares de Paulo</t>
  </si>
  <si>
    <t>Jacob</t>
  </si>
  <si>
    <t>Ramsey</t>
  </si>
  <si>
    <t>Adam</t>
  </si>
  <si>
    <t>Smith</t>
  </si>
  <si>
    <t>BOU</t>
  </si>
  <si>
    <t>Kieffer</t>
  </si>
  <si>
    <t>Moore</t>
  </si>
  <si>
    <t>Jefferson</t>
  </si>
  <si>
    <t>Lerma Solís</t>
  </si>
  <si>
    <t>Lerma</t>
  </si>
  <si>
    <t>Dominic</t>
  </si>
  <si>
    <t>Solanke</t>
  </si>
  <si>
    <t>Lewis</t>
  </si>
  <si>
    <t>Cook</t>
  </si>
  <si>
    <t>Philip</t>
  </si>
  <si>
    <t>Billing</t>
  </si>
  <si>
    <t>Marcus</t>
  </si>
  <si>
    <t>Tavernier</t>
  </si>
  <si>
    <t>Ivan</t>
  </si>
  <si>
    <t>Toney</t>
  </si>
  <si>
    <t>BRE</t>
  </si>
  <si>
    <t>David</t>
  </si>
  <si>
    <t>Raya Martin</t>
  </si>
  <si>
    <t>Raya</t>
  </si>
  <si>
    <t>Josh</t>
  </si>
  <si>
    <t>Dasilva</t>
  </si>
  <si>
    <t>Rico</t>
  </si>
  <si>
    <t>Henry</t>
  </si>
  <si>
    <t>Vitaly</t>
  </si>
  <si>
    <t>Janelt</t>
  </si>
  <si>
    <t>Mathias</t>
  </si>
  <si>
    <t>Jensen</t>
  </si>
  <si>
    <t>Yoane</t>
  </si>
  <si>
    <t>Wissa</t>
  </si>
  <si>
    <t>Bryan</t>
  </si>
  <si>
    <t>Mbeumo</t>
  </si>
  <si>
    <t>Ben</t>
  </si>
  <si>
    <t>Mee</t>
  </si>
  <si>
    <t>Pascal</t>
  </si>
  <si>
    <t>Groß</t>
  </si>
  <si>
    <t>BHA</t>
  </si>
  <si>
    <t>Dunk</t>
  </si>
  <si>
    <t>Solly</t>
  </si>
  <si>
    <t>March</t>
  </si>
  <si>
    <t>Leandro</t>
  </si>
  <si>
    <t>Trossard</t>
  </si>
  <si>
    <t>Robert</t>
  </si>
  <si>
    <t>Sánchez</t>
  </si>
  <si>
    <t>Moisés</t>
  </si>
  <si>
    <t>Caicedo Corozo</t>
  </si>
  <si>
    <t>Caicedo</t>
  </si>
  <si>
    <t>Marc</t>
  </si>
  <si>
    <t>Cucurella Saseta</t>
  </si>
  <si>
    <t>Cucurella</t>
  </si>
  <si>
    <t>CHE</t>
  </si>
  <si>
    <t>Jorge Luiz</t>
  </si>
  <si>
    <t>Frello Filho</t>
  </si>
  <si>
    <t>Jorginho</t>
  </si>
  <si>
    <t>Mason</t>
  </si>
  <si>
    <t>Mount</t>
  </si>
  <si>
    <t>Kai</t>
  </si>
  <si>
    <t>Havertz</t>
  </si>
  <si>
    <t>Vicente</t>
  </si>
  <si>
    <t>Guaita</t>
  </si>
  <si>
    <t>CRY</t>
  </si>
  <si>
    <t>Jordan</t>
  </si>
  <si>
    <t>Ayew</t>
  </si>
  <si>
    <t>Wilfried</t>
  </si>
  <si>
    <t>Zaha</t>
  </si>
  <si>
    <t>Jeffrey</t>
  </si>
  <si>
    <t>Schlupp</t>
  </si>
  <si>
    <t>Joachim</t>
  </si>
  <si>
    <t>Andersen</t>
  </si>
  <si>
    <t>Guéhi</t>
  </si>
  <si>
    <t>Eberechi</t>
  </si>
  <si>
    <t>Eze</t>
  </si>
  <si>
    <t>Tyrick</t>
  </si>
  <si>
    <t>Mitchell</t>
  </si>
  <si>
    <t>Michael</t>
  </si>
  <si>
    <t>Olise</t>
  </si>
  <si>
    <t>Pickford</t>
  </si>
  <si>
    <t>EVE</t>
  </si>
  <si>
    <t>Alex</t>
  </si>
  <si>
    <t>Iwobi</t>
  </si>
  <si>
    <t>Demarai</t>
  </si>
  <si>
    <t>Gray</t>
  </si>
  <si>
    <t>Vitalii</t>
  </si>
  <si>
    <t>Mykolenko</t>
  </si>
  <si>
    <t>Anthony</t>
  </si>
  <si>
    <t>Gordon</t>
  </si>
  <si>
    <t>James</t>
  </si>
  <si>
    <t>Tarkowski</t>
  </si>
  <si>
    <t>Conor</t>
  </si>
  <si>
    <t>Coady</t>
  </si>
  <si>
    <t>Dwight</t>
  </si>
  <si>
    <t>McNeil</t>
  </si>
  <si>
    <t>Amadou</t>
  </si>
  <si>
    <t>Onana</t>
  </si>
  <si>
    <t>Bernd</t>
  </si>
  <si>
    <t>Leno</t>
  </si>
  <si>
    <t>FUL</t>
  </si>
  <si>
    <t>Tim</t>
  </si>
  <si>
    <t>Ream</t>
  </si>
  <si>
    <t>Bobby</t>
  </si>
  <si>
    <t>De Cordova-Reid</t>
  </si>
  <si>
    <t>Harrison</t>
  </si>
  <si>
    <t>Reed</t>
  </si>
  <si>
    <t>Antonee</t>
  </si>
  <si>
    <t>Robinson</t>
  </si>
  <si>
    <t>João</t>
  </si>
  <si>
    <t>Palhinha Gonçalves</t>
  </si>
  <si>
    <t>Palhinha</t>
  </si>
  <si>
    <t>Andreas</t>
  </si>
  <si>
    <t>Hoelgebaum Pereira</t>
  </si>
  <si>
    <t>Ward</t>
  </si>
  <si>
    <t>LEI</t>
  </si>
  <si>
    <t>Jamie</t>
  </si>
  <si>
    <t>Vardy</t>
  </si>
  <si>
    <t>Timothy</t>
  </si>
  <si>
    <t>Castagne</t>
  </si>
  <si>
    <t>Youri</t>
  </si>
  <si>
    <t>Tielemans</t>
  </si>
  <si>
    <t>Harvey</t>
  </si>
  <si>
    <t>Barnes</t>
  </si>
  <si>
    <t>Kiernan</t>
  </si>
  <si>
    <t>Dewsbury-Hall</t>
  </si>
  <si>
    <t>Patson</t>
  </si>
  <si>
    <t>Daka</t>
  </si>
  <si>
    <t>Rodrigo</t>
  </si>
  <si>
    <t>Moreno</t>
  </si>
  <si>
    <t>LEE</t>
  </si>
  <si>
    <t>Struijk</t>
  </si>
  <si>
    <t>Illan</t>
  </si>
  <si>
    <t>Meslier</t>
  </si>
  <si>
    <t>Roca Junqué</t>
  </si>
  <si>
    <t>Roca</t>
  </si>
  <si>
    <t>Brenden</t>
  </si>
  <si>
    <t>Aaronson</t>
  </si>
  <si>
    <t>Virgil</t>
  </si>
  <si>
    <t>van Dijk</t>
  </si>
  <si>
    <t>Van Dijk</t>
  </si>
  <si>
    <t>LIV</t>
  </si>
  <si>
    <t>Alisson</t>
  </si>
  <si>
    <t>Ramses Becker</t>
  </si>
  <si>
    <t>Mohamed</t>
  </si>
  <si>
    <t>Salah</t>
  </si>
  <si>
    <t>Trent</t>
  </si>
  <si>
    <t>Alexander-Arnold</t>
  </si>
  <si>
    <t>Elliott</t>
  </si>
  <si>
    <t>Kevin</t>
  </si>
  <si>
    <t>De Bruyne</t>
  </si>
  <si>
    <t>MCI</t>
  </si>
  <si>
    <t>Cancelo</t>
  </si>
  <si>
    <t>Ederson</t>
  </si>
  <si>
    <t>Santana de Moraes</t>
  </si>
  <si>
    <t>Bernardo</t>
  </si>
  <si>
    <t>Veiga de Carvalho e Silva</t>
  </si>
  <si>
    <t>Phil</t>
  </si>
  <si>
    <t>Foden</t>
  </si>
  <si>
    <t>Hernandez</t>
  </si>
  <si>
    <t>Rodri</t>
  </si>
  <si>
    <t>Erling</t>
  </si>
  <si>
    <t>Haaland</t>
  </si>
  <si>
    <t>De Gea Quintana</t>
  </si>
  <si>
    <t>De Gea</t>
  </si>
  <si>
    <t>MUN</t>
  </si>
  <si>
    <t>Bruno</t>
  </si>
  <si>
    <t>Borges Fernandes</t>
  </si>
  <si>
    <t>Fernandes</t>
  </si>
  <si>
    <t>Rashford</t>
  </si>
  <si>
    <t>Christian</t>
  </si>
  <si>
    <t>Eriksen</t>
  </si>
  <si>
    <t>Chris</t>
  </si>
  <si>
    <t>Wood</t>
  </si>
  <si>
    <t>NEW</t>
  </si>
  <si>
    <t>Kieran</t>
  </si>
  <si>
    <t>Trippier</t>
  </si>
  <si>
    <t>Dan</t>
  </si>
  <si>
    <t>Burn</t>
  </si>
  <si>
    <t>Fabian</t>
  </si>
  <si>
    <t>Schär</t>
  </si>
  <si>
    <t>Miguel</t>
  </si>
  <si>
    <t>Almirón Rejala</t>
  </si>
  <si>
    <t>Almirón</t>
  </si>
  <si>
    <t>Sean</t>
  </si>
  <si>
    <t>Longstaff</t>
  </si>
  <si>
    <t>S.Longstaff</t>
  </si>
  <si>
    <t>Joelinton Cássio</t>
  </si>
  <si>
    <t>Apolinário de Lira</t>
  </si>
  <si>
    <t>Joelinton</t>
  </si>
  <si>
    <t>Joe</t>
  </si>
  <si>
    <t>Willock</t>
  </si>
  <si>
    <t>Nick</t>
  </si>
  <si>
    <t>Pope</t>
  </si>
  <si>
    <t>Sven</t>
  </si>
  <si>
    <t>Botman</t>
  </si>
  <si>
    <t>Ryan</t>
  </si>
  <si>
    <t>Yates</t>
  </si>
  <si>
    <t>NFO</t>
  </si>
  <si>
    <t>Brennan</t>
  </si>
  <si>
    <t>Johnson</t>
  </si>
  <si>
    <t>Taiwo</t>
  </si>
  <si>
    <t>Awoniyi</t>
  </si>
  <si>
    <t>Dean</t>
  </si>
  <si>
    <t>Henderson</t>
  </si>
  <si>
    <t>Morgan</t>
  </si>
  <si>
    <t>Gibbs-White</t>
  </si>
  <si>
    <t>Ward-Prowse</t>
  </si>
  <si>
    <t>SOU</t>
  </si>
  <si>
    <t>Armstrong</t>
  </si>
  <si>
    <t>A.Armstrong</t>
  </si>
  <si>
    <t>Che</t>
  </si>
  <si>
    <t>Adams</t>
  </si>
  <si>
    <t>Romain</t>
  </si>
  <si>
    <t>Perraud</t>
  </si>
  <si>
    <t>Gavin</t>
  </si>
  <si>
    <t>Bazunu</t>
  </si>
  <si>
    <t>Ayodele-Aribo</t>
  </si>
  <si>
    <t>Aribo</t>
  </si>
  <si>
    <t>Hugo</t>
  </si>
  <si>
    <t>Lloris</t>
  </si>
  <si>
    <t>TOT</t>
  </si>
  <si>
    <t>Harry</t>
  </si>
  <si>
    <t>Kane</t>
  </si>
  <si>
    <t>Son</t>
  </si>
  <si>
    <t>Heung-min</t>
  </si>
  <si>
    <t>Eric</t>
  </si>
  <si>
    <t>Dier</t>
  </si>
  <si>
    <t>Pierre-Emile</t>
  </si>
  <si>
    <t>Højbjerg</t>
  </si>
  <si>
    <t>Perišić</t>
  </si>
  <si>
    <t>Lukasz</t>
  </si>
  <si>
    <t>Fabianski</t>
  </si>
  <si>
    <t>WHU</t>
  </si>
  <si>
    <t>Cresswell</t>
  </si>
  <si>
    <t>Michail</t>
  </si>
  <si>
    <t>Antonio</t>
  </si>
  <si>
    <t>Saïd</t>
  </si>
  <si>
    <t>Benrahma</t>
  </si>
  <si>
    <t>Jarrod</t>
  </si>
  <si>
    <t>Bowen</t>
  </si>
  <si>
    <t>Declan</t>
  </si>
  <si>
    <t>Rice</t>
  </si>
  <si>
    <t>Tomas</t>
  </si>
  <si>
    <t>Soucek</t>
  </si>
  <si>
    <t>Pablo</t>
  </si>
  <si>
    <t>Fornals Malla</t>
  </si>
  <si>
    <t>Fornals</t>
  </si>
  <si>
    <t>José</t>
  </si>
  <si>
    <t>Malheiro de Sá</t>
  </si>
  <si>
    <t>Sá</t>
  </si>
  <si>
    <t>WOL</t>
  </si>
  <si>
    <t>Rúben</t>
  </si>
  <si>
    <t>da Silva Neves</t>
  </si>
  <si>
    <t>Neves</t>
  </si>
  <si>
    <t>Daniel</t>
  </si>
  <si>
    <t>Castelo Podence</t>
  </si>
  <si>
    <t>Podence</t>
  </si>
  <si>
    <t>Max</t>
  </si>
  <si>
    <t>Kilman</t>
  </si>
  <si>
    <t>João Filipe Iria</t>
  </si>
  <si>
    <t>Santos Moutinho</t>
  </si>
  <si>
    <t>Moutinho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</si>
</sst>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38">
  <autoFilter ref="A1:R138" xr:uid="{00000000-0009-0000-0100-000001000000}">
    <filterColumn colId="17">
      <filters>
        <filter val="1"/>
      </filters>
    </filterColumn>
  </autoFilter>
  <sortState xmlns:xlrd2="http://schemas.microsoft.com/office/spreadsheetml/2017/richdata2" ref="A10:R125">
    <sortCondition descending="1" ref="P1:P138"/>
  </sortState>
  <tableColumns count="18">
    <tableColumn id="1" xr3:uid="{00000000-0010-0000-0000-000001000000}" name="First Name" totalsRowLabel="Total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8" xr3:uid="{2807F9B6-EEFA-4708-944D-4C55B33ECB4D}" name="NEW" dataDxfId="0">
      <calculatedColumnFormula>IF(Table1[[#This Row],[Team]]="NEW",1,0)</calculatedColumnFormula>
    </tableColumn>
    <tableColumn id="10" xr3:uid="{00000000-0010-0000-0000-00000A000000}" name="Cost"/>
    <tableColumn id="11" xr3:uid="{00000000-0010-0000-0000-00000B000000}" name="ID"/>
    <tableColumn id="12" xr3:uid="{00000000-0010-0000-0000-00000C000000}" name="ARIMA"/>
    <tableColumn id="13" xr3:uid="{00000000-0010-0000-0000-00000D000000}" name="LSTM"/>
    <tableColumn id="14" xr3:uid="{00000000-0010-0000-0000-00000E000000}" name="PPG"/>
    <tableColumn id="15" xr3:uid="{00000000-0010-0000-0000-00000F000000}" name="NEXT"/>
    <tableColumn id="16" xr3:uid="{00000000-0010-0000-0000-000010000000}" name="PREV"/>
    <tableColumn id="17" xr3:uid="{00000000-0010-0000-0000-000011000000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"/>
  <sheetViews>
    <sheetView tabSelected="1" workbookViewId="0">
      <selection activeCell="C14" sqref="C14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2" hidden="1" x14ac:dyDescent="0.3">
      <c r="A2" t="s">
        <v>17</v>
      </c>
      <c r="B2" t="s">
        <v>18</v>
      </c>
      <c r="C2" t="s">
        <v>18</v>
      </c>
      <c r="D2" t="s">
        <v>6</v>
      </c>
      <c r="E2">
        <v>0</v>
      </c>
      <c r="F2">
        <v>0</v>
      </c>
      <c r="G2">
        <v>1</v>
      </c>
      <c r="H2">
        <v>0</v>
      </c>
      <c r="I2" t="s">
        <v>19</v>
      </c>
      <c r="J2">
        <f>IF(Table1[[#This Row],[Team]]="NEW",1,0)</f>
        <v>0</v>
      </c>
      <c r="K2">
        <v>5.0999999999999996</v>
      </c>
      <c r="L2">
        <v>2</v>
      </c>
      <c r="M2">
        <v>13.59375</v>
      </c>
      <c r="N2">
        <v>17.010085386375955</v>
      </c>
      <c r="O2">
        <v>12.740106750264744</v>
      </c>
      <c r="P2">
        <v>2.1496314553931732</v>
      </c>
      <c r="Q2">
        <v>0</v>
      </c>
      <c r="R2">
        <v>0</v>
      </c>
      <c r="T2" t="s">
        <v>20</v>
      </c>
      <c r="U2">
        <f>SUMPRODUCT(Table1[Selected],Table1[PPG])</f>
        <v>421.58975880344002</v>
      </c>
      <c r="V2" t="s">
        <v>21</v>
      </c>
    </row>
    <row r="3" spans="1:22" hidden="1" x14ac:dyDescent="0.3">
      <c r="A3" t="s">
        <v>22</v>
      </c>
      <c r="B3" t="s">
        <v>23</v>
      </c>
      <c r="C3" t="s">
        <v>23</v>
      </c>
      <c r="D3" t="s">
        <v>6</v>
      </c>
      <c r="E3">
        <v>0</v>
      </c>
      <c r="F3">
        <v>0</v>
      </c>
      <c r="G3">
        <v>1</v>
      </c>
      <c r="H3">
        <v>0</v>
      </c>
      <c r="I3" t="s">
        <v>19</v>
      </c>
      <c r="J3">
        <f>IF(Table1[[#This Row],[Team]]="NEW",1,0)</f>
        <v>0</v>
      </c>
      <c r="K3">
        <v>6.5</v>
      </c>
      <c r="L3">
        <v>6</v>
      </c>
      <c r="M3">
        <v>20.1021612831208</v>
      </c>
      <c r="N3">
        <v>49.880487771849133</v>
      </c>
      <c r="O3">
        <v>31.77323104991854</v>
      </c>
      <c r="P3">
        <v>5.928081632969306</v>
      </c>
      <c r="Q3">
        <v>0</v>
      </c>
      <c r="R3">
        <v>0</v>
      </c>
    </row>
    <row r="4" spans="1:22" hidden="1" x14ac:dyDescent="0.3">
      <c r="A4" t="s">
        <v>24</v>
      </c>
      <c r="B4" t="s">
        <v>25</v>
      </c>
      <c r="C4" t="s">
        <v>25</v>
      </c>
      <c r="D4" t="s">
        <v>5</v>
      </c>
      <c r="E4">
        <v>0</v>
      </c>
      <c r="F4">
        <v>1</v>
      </c>
      <c r="G4">
        <v>0</v>
      </c>
      <c r="H4">
        <v>0</v>
      </c>
      <c r="I4" t="s">
        <v>19</v>
      </c>
      <c r="J4">
        <f>IF(Table1[[#This Row],[Team]]="NEW",1,0)</f>
        <v>0</v>
      </c>
      <c r="K4">
        <v>4.7</v>
      </c>
      <c r="L4">
        <v>9</v>
      </c>
      <c r="M4">
        <v>24.29413899453737</v>
      </c>
      <c r="N4">
        <v>21.553304222826149</v>
      </c>
      <c r="O4">
        <v>18.1413456673504</v>
      </c>
      <c r="P4">
        <v>3.5523172488598389</v>
      </c>
      <c r="Q4">
        <v>0</v>
      </c>
      <c r="R4">
        <v>0</v>
      </c>
      <c r="T4" t="s">
        <v>26</v>
      </c>
      <c r="U4">
        <f>SUMPRODUCT(Table1[Selected],Table1[Cost])</f>
        <v>95.9</v>
      </c>
      <c r="V4">
        <v>98.7</v>
      </c>
    </row>
    <row r="5" spans="1:22" hidden="1" x14ac:dyDescent="0.3">
      <c r="A5" t="s">
        <v>27</v>
      </c>
      <c r="B5" t="s">
        <v>28</v>
      </c>
      <c r="C5" t="s">
        <v>28</v>
      </c>
      <c r="D5" t="s">
        <v>6</v>
      </c>
      <c r="E5">
        <v>0</v>
      </c>
      <c r="F5">
        <v>0</v>
      </c>
      <c r="G5">
        <v>1</v>
      </c>
      <c r="H5">
        <v>0</v>
      </c>
      <c r="I5" t="s">
        <v>19</v>
      </c>
      <c r="J5">
        <f>IF(Table1[[#This Row],[Team]]="NEW",1,0)</f>
        <v>0</v>
      </c>
      <c r="K5">
        <v>8.1</v>
      </c>
      <c r="L5">
        <v>12</v>
      </c>
      <c r="M5">
        <v>19.944743531643553</v>
      </c>
      <c r="N5">
        <v>27.113516309696127</v>
      </c>
      <c r="O5">
        <v>19.820173269256564</v>
      </c>
      <c r="P5">
        <v>3.6146898531899136</v>
      </c>
      <c r="Q5">
        <v>0</v>
      </c>
      <c r="R5">
        <v>0</v>
      </c>
    </row>
    <row r="6" spans="1:22" hidden="1" x14ac:dyDescent="0.3">
      <c r="A6" t="s">
        <v>29</v>
      </c>
      <c r="B6" t="s">
        <v>30</v>
      </c>
      <c r="C6" t="s">
        <v>30</v>
      </c>
      <c r="D6" t="s">
        <v>4</v>
      </c>
      <c r="E6">
        <v>1</v>
      </c>
      <c r="F6">
        <v>0</v>
      </c>
      <c r="G6">
        <v>0</v>
      </c>
      <c r="H6">
        <v>0</v>
      </c>
      <c r="I6" t="s">
        <v>19</v>
      </c>
      <c r="J6">
        <f>IF(Table1[[#This Row],[Team]]="NEW",1,0)</f>
        <v>0</v>
      </c>
      <c r="K6">
        <v>4.9000000000000004</v>
      </c>
      <c r="L6">
        <v>14</v>
      </c>
      <c r="M6">
        <v>21.941176511309624</v>
      </c>
      <c r="N6">
        <v>20.833903501230289</v>
      </c>
      <c r="O6">
        <v>17.099904388091488</v>
      </c>
      <c r="P6">
        <v>2.8272736121484758</v>
      </c>
      <c r="Q6">
        <v>0</v>
      </c>
      <c r="R6">
        <v>0</v>
      </c>
      <c r="T6" t="s">
        <v>4</v>
      </c>
      <c r="U6">
        <f>SUMPRODUCT(Table1[Selected],Table1[GKP])</f>
        <v>2</v>
      </c>
      <c r="V6">
        <v>2</v>
      </c>
    </row>
    <row r="7" spans="1:22" hidden="1" x14ac:dyDescent="0.3">
      <c r="A7" t="s">
        <v>31</v>
      </c>
      <c r="B7" t="s">
        <v>32</v>
      </c>
      <c r="C7" t="s">
        <v>31</v>
      </c>
      <c r="D7" t="s">
        <v>5</v>
      </c>
      <c r="E7">
        <v>0</v>
      </c>
      <c r="F7">
        <v>1</v>
      </c>
      <c r="G7">
        <v>0</v>
      </c>
      <c r="H7">
        <v>0</v>
      </c>
      <c r="I7" t="s">
        <v>19</v>
      </c>
      <c r="J7">
        <f>IF(Table1[[#This Row],[Team]]="NEW",1,0)</f>
        <v>0</v>
      </c>
      <c r="K7">
        <v>5.2</v>
      </c>
      <c r="L7">
        <v>15</v>
      </c>
      <c r="M7">
        <v>23.193395996856459</v>
      </c>
      <c r="N7">
        <v>21.055750650420926</v>
      </c>
      <c r="O7">
        <v>17.569929265938363</v>
      </c>
      <c r="P7">
        <v>2.2968619005856752</v>
      </c>
      <c r="Q7">
        <v>0</v>
      </c>
      <c r="R7">
        <v>0</v>
      </c>
      <c r="T7" t="s">
        <v>5</v>
      </c>
      <c r="U7">
        <f>SUMPRODUCT(Table1[Selected],Table1[DEF])</f>
        <v>5</v>
      </c>
      <c r="V7">
        <v>5</v>
      </c>
    </row>
    <row r="8" spans="1:22" hidden="1" x14ac:dyDescent="0.3">
      <c r="A8" t="s">
        <v>31</v>
      </c>
      <c r="B8" t="s">
        <v>33</v>
      </c>
      <c r="C8" t="s">
        <v>34</v>
      </c>
      <c r="D8" t="s">
        <v>6</v>
      </c>
      <c r="E8">
        <v>0</v>
      </c>
      <c r="F8">
        <v>0</v>
      </c>
      <c r="G8">
        <v>1</v>
      </c>
      <c r="H8">
        <v>0</v>
      </c>
      <c r="I8" t="s">
        <v>19</v>
      </c>
      <c r="J8">
        <f>IF(Table1[[#This Row],[Team]]="NEW",1,0)</f>
        <v>0</v>
      </c>
      <c r="K8">
        <v>6.8</v>
      </c>
      <c r="L8">
        <v>18</v>
      </c>
      <c r="M8">
        <v>23.026876841118344</v>
      </c>
      <c r="N8">
        <v>30.817393624919273</v>
      </c>
      <c r="O8">
        <v>22.62880986834967</v>
      </c>
      <c r="P8">
        <v>3.2467500449842559</v>
      </c>
      <c r="Q8">
        <v>0</v>
      </c>
      <c r="R8">
        <v>0</v>
      </c>
      <c r="T8" t="s">
        <v>6</v>
      </c>
      <c r="U8">
        <f>SUMPRODUCT(Table1[Selected],Table1[MID])</f>
        <v>5</v>
      </c>
      <c r="V8">
        <v>5</v>
      </c>
    </row>
    <row r="9" spans="1:22" hidden="1" x14ac:dyDescent="0.3">
      <c r="A9" t="s">
        <v>35</v>
      </c>
      <c r="B9" t="s">
        <v>36</v>
      </c>
      <c r="C9" t="s">
        <v>36</v>
      </c>
      <c r="D9" t="s">
        <v>5</v>
      </c>
      <c r="E9">
        <v>0</v>
      </c>
      <c r="F9">
        <v>1</v>
      </c>
      <c r="G9">
        <v>0</v>
      </c>
      <c r="H9">
        <v>0</v>
      </c>
      <c r="I9" t="s">
        <v>19</v>
      </c>
      <c r="J9">
        <f>IF(Table1[[#This Row],[Team]]="NEW",1,0)</f>
        <v>0</v>
      </c>
      <c r="K9">
        <v>5.3</v>
      </c>
      <c r="L9">
        <v>24</v>
      </c>
      <c r="M9">
        <v>27.978009209617092</v>
      </c>
      <c r="N9">
        <v>20.796340718347352</v>
      </c>
      <c r="O9">
        <v>18.786784529337126</v>
      </c>
      <c r="P9">
        <v>4.0119125168881169</v>
      </c>
      <c r="Q9">
        <v>0</v>
      </c>
      <c r="R9">
        <v>0</v>
      </c>
      <c r="T9" t="s">
        <v>7</v>
      </c>
      <c r="U9">
        <f>SUMPRODUCT(Table1[Selected],Table1[FWD])</f>
        <v>3</v>
      </c>
      <c r="V9">
        <v>3</v>
      </c>
    </row>
    <row r="10" spans="1:22" x14ac:dyDescent="0.3">
      <c r="A10" t="s">
        <v>189</v>
      </c>
      <c r="B10" t="s">
        <v>190</v>
      </c>
      <c r="C10" t="s">
        <v>189</v>
      </c>
      <c r="D10" t="s">
        <v>6</v>
      </c>
      <c r="E10">
        <v>0</v>
      </c>
      <c r="F10">
        <v>0</v>
      </c>
      <c r="G10">
        <v>1</v>
      </c>
      <c r="H10">
        <v>0</v>
      </c>
      <c r="I10" t="s">
        <v>191</v>
      </c>
      <c r="J10">
        <f>IF(Table1[[#This Row],[Team]]="NEW",1,0)</f>
        <v>0</v>
      </c>
      <c r="K10">
        <v>6.3</v>
      </c>
      <c r="L10">
        <v>350</v>
      </c>
      <c r="M10">
        <v>22.414991365478024</v>
      </c>
      <c r="N10">
        <v>50.3922317425777</v>
      </c>
      <c r="O10">
        <v>38.771505965136718</v>
      </c>
      <c r="P10">
        <v>8.0245902961167612</v>
      </c>
      <c r="Q10">
        <v>1</v>
      </c>
      <c r="R10">
        <v>1</v>
      </c>
    </row>
    <row r="11" spans="1:22" hidden="1" x14ac:dyDescent="0.3">
      <c r="A11" t="s">
        <v>40</v>
      </c>
      <c r="B11" t="s">
        <v>41</v>
      </c>
      <c r="C11" t="s">
        <v>42</v>
      </c>
      <c r="D11" t="s">
        <v>4</v>
      </c>
      <c r="E11">
        <v>1</v>
      </c>
      <c r="F11">
        <v>0</v>
      </c>
      <c r="G11">
        <v>0</v>
      </c>
      <c r="H11">
        <v>0</v>
      </c>
      <c r="I11" t="s">
        <v>39</v>
      </c>
      <c r="J11">
        <f>IF(Table1[[#This Row],[Team]]="NEW",1,0)</f>
        <v>0</v>
      </c>
      <c r="K11">
        <v>4.9000000000000004</v>
      </c>
      <c r="L11">
        <v>35</v>
      </c>
      <c r="M11">
        <v>20.666666664431492</v>
      </c>
      <c r="N11">
        <v>20.045134546993147</v>
      </c>
      <c r="O11">
        <v>26.27692287341705</v>
      </c>
      <c r="P11">
        <v>6.7617748140358191</v>
      </c>
      <c r="Q11">
        <v>0</v>
      </c>
      <c r="R11">
        <v>0</v>
      </c>
      <c r="T11" t="s">
        <v>43</v>
      </c>
      <c r="U11">
        <f>SUMPRODUCT(Table1[Selected], -- (Table1[PREV] = 0))</f>
        <v>0</v>
      </c>
    </row>
    <row r="12" spans="1:22" hidden="1" x14ac:dyDescent="0.3">
      <c r="A12" t="s">
        <v>44</v>
      </c>
      <c r="B12" t="s">
        <v>45</v>
      </c>
      <c r="C12" t="s">
        <v>45</v>
      </c>
      <c r="D12" t="s">
        <v>6</v>
      </c>
      <c r="E12">
        <v>0</v>
      </c>
      <c r="F12">
        <v>0</v>
      </c>
      <c r="G12">
        <v>1</v>
      </c>
      <c r="H12">
        <v>0</v>
      </c>
      <c r="I12" t="s">
        <v>39</v>
      </c>
      <c r="J12">
        <f>IF(Table1[[#This Row],[Team]]="NEW",1,0)</f>
        <v>0</v>
      </c>
      <c r="K12">
        <v>5.0999999999999996</v>
      </c>
      <c r="L12">
        <v>41</v>
      </c>
      <c r="M12">
        <v>15.253201965664752</v>
      </c>
      <c r="N12">
        <v>19.695808392748454</v>
      </c>
      <c r="O12">
        <v>22.102261043199228</v>
      </c>
      <c r="P12">
        <v>5.1720232825269541</v>
      </c>
      <c r="Q12">
        <v>0</v>
      </c>
      <c r="R12">
        <v>0</v>
      </c>
      <c r="T12" t="s">
        <v>46</v>
      </c>
      <c r="U12">
        <v>1</v>
      </c>
    </row>
    <row r="13" spans="1:22" hidden="1" x14ac:dyDescent="0.3">
      <c r="A13" t="s">
        <v>47</v>
      </c>
      <c r="B13" t="s">
        <v>48</v>
      </c>
      <c r="C13" t="s">
        <v>48</v>
      </c>
      <c r="D13" t="s">
        <v>5</v>
      </c>
      <c r="E13">
        <v>0</v>
      </c>
      <c r="F13">
        <v>1</v>
      </c>
      <c r="G13">
        <v>0</v>
      </c>
      <c r="H13">
        <v>0</v>
      </c>
      <c r="I13" t="s">
        <v>39</v>
      </c>
      <c r="J13">
        <f>IF(Table1[[#This Row],[Team]]="NEW",1,0)</f>
        <v>0</v>
      </c>
      <c r="K13">
        <v>4.3</v>
      </c>
      <c r="L13">
        <v>43</v>
      </c>
      <c r="M13">
        <v>16.574763773620063</v>
      </c>
      <c r="N13">
        <v>19.724356566281465</v>
      </c>
      <c r="O13">
        <v>23.090051887331988</v>
      </c>
      <c r="P13">
        <v>5.180247678515153</v>
      </c>
      <c r="Q13">
        <v>0</v>
      </c>
      <c r="R13">
        <v>0</v>
      </c>
    </row>
    <row r="14" spans="1:22" x14ac:dyDescent="0.3">
      <c r="A14" t="s">
        <v>264</v>
      </c>
      <c r="B14" t="s">
        <v>265</v>
      </c>
      <c r="C14" t="s">
        <v>265</v>
      </c>
      <c r="D14" t="s">
        <v>4</v>
      </c>
      <c r="E14">
        <v>1</v>
      </c>
      <c r="F14">
        <v>0</v>
      </c>
      <c r="G14">
        <v>0</v>
      </c>
      <c r="H14">
        <v>0</v>
      </c>
      <c r="I14" t="s">
        <v>259</v>
      </c>
      <c r="J14">
        <f>IF(Table1[[#This Row],[Team]]="NEW",1,0)</f>
        <v>0</v>
      </c>
      <c r="K14">
        <v>4.7</v>
      </c>
      <c r="L14">
        <v>535</v>
      </c>
      <c r="M14">
        <v>20.187378744323006</v>
      </c>
      <c r="N14">
        <v>24.843091957436361</v>
      </c>
      <c r="O14">
        <v>31.363291909224145</v>
      </c>
      <c r="P14">
        <v>6.7185577623261956</v>
      </c>
      <c r="Q14">
        <v>1</v>
      </c>
      <c r="R14">
        <v>1</v>
      </c>
      <c r="T14" t="s">
        <v>9</v>
      </c>
      <c r="U14">
        <f>(U11-U12)*4</f>
        <v>-4</v>
      </c>
    </row>
    <row r="15" spans="1:22" hidden="1" x14ac:dyDescent="0.3">
      <c r="A15" t="s">
        <v>40</v>
      </c>
      <c r="B15" t="s">
        <v>51</v>
      </c>
      <c r="C15" t="s">
        <v>52</v>
      </c>
      <c r="D15" t="s">
        <v>6</v>
      </c>
      <c r="E15">
        <v>0</v>
      </c>
      <c r="F15">
        <v>0</v>
      </c>
      <c r="G15">
        <v>1</v>
      </c>
      <c r="H15">
        <v>0</v>
      </c>
      <c r="I15" t="s">
        <v>39</v>
      </c>
      <c r="J15">
        <f>IF(Table1[[#This Row],[Team]]="NEW",1,0)</f>
        <v>0</v>
      </c>
      <c r="K15">
        <v>5.7</v>
      </c>
      <c r="L15">
        <v>46</v>
      </c>
      <c r="M15">
        <v>15.645833319683414</v>
      </c>
      <c r="N15">
        <v>23.033531531755905</v>
      </c>
      <c r="O15">
        <v>24.235392316579457</v>
      </c>
      <c r="P15">
        <v>5.0956791702281237</v>
      </c>
      <c r="Q15">
        <v>0</v>
      </c>
      <c r="R15">
        <v>0</v>
      </c>
    </row>
    <row r="16" spans="1:22" hidden="1" x14ac:dyDescent="0.3">
      <c r="A16" t="s">
        <v>53</v>
      </c>
      <c r="B16" t="s">
        <v>54</v>
      </c>
      <c r="C16" t="s">
        <v>55</v>
      </c>
      <c r="D16" t="s">
        <v>5</v>
      </c>
      <c r="E16">
        <v>0</v>
      </c>
      <c r="F16">
        <v>1</v>
      </c>
      <c r="G16">
        <v>0</v>
      </c>
      <c r="H16">
        <v>0</v>
      </c>
      <c r="I16" t="s">
        <v>39</v>
      </c>
      <c r="J16">
        <f>IF(Table1[[#This Row],[Team]]="NEW",1,0)</f>
        <v>0</v>
      </c>
      <c r="K16">
        <v>4.4000000000000004</v>
      </c>
      <c r="L16">
        <v>48</v>
      </c>
      <c r="M16">
        <v>23.960396041919143</v>
      </c>
      <c r="N16">
        <v>18.718731668350213</v>
      </c>
      <c r="O16">
        <v>27.966538823697668</v>
      </c>
      <c r="P16">
        <v>5.3604284555448727</v>
      </c>
      <c r="Q16">
        <v>0</v>
      </c>
      <c r="R16">
        <v>0</v>
      </c>
      <c r="T16" t="s">
        <v>56</v>
      </c>
      <c r="U16">
        <f>U2-U14*5</f>
        <v>441.58975880344002</v>
      </c>
    </row>
    <row r="17" spans="1:22" x14ac:dyDescent="0.3">
      <c r="A17" t="s">
        <v>49</v>
      </c>
      <c r="B17" t="s">
        <v>50</v>
      </c>
      <c r="C17" t="s">
        <v>50</v>
      </c>
      <c r="D17" t="s">
        <v>7</v>
      </c>
      <c r="E17">
        <v>0</v>
      </c>
      <c r="F17">
        <v>0</v>
      </c>
      <c r="G17">
        <v>0</v>
      </c>
      <c r="H17">
        <v>1</v>
      </c>
      <c r="I17" t="s">
        <v>39</v>
      </c>
      <c r="J17">
        <f>IF(Table1[[#This Row],[Team]]="NEW",1,0)</f>
        <v>0</v>
      </c>
      <c r="K17">
        <v>7.1</v>
      </c>
      <c r="L17">
        <v>44</v>
      </c>
      <c r="M17">
        <v>22.878048780487806</v>
      </c>
      <c r="N17">
        <v>26.729282712013209</v>
      </c>
      <c r="O17">
        <v>31.596912338572267</v>
      </c>
      <c r="P17">
        <v>6.4495347682132795</v>
      </c>
      <c r="Q17">
        <v>1</v>
      </c>
      <c r="R17">
        <v>1</v>
      </c>
    </row>
    <row r="18" spans="1:22" hidden="1" x14ac:dyDescent="0.3">
      <c r="A18" t="s">
        <v>59</v>
      </c>
      <c r="B18" t="s">
        <v>60</v>
      </c>
      <c r="C18" t="s">
        <v>59</v>
      </c>
      <c r="D18" t="s">
        <v>6</v>
      </c>
      <c r="E18">
        <v>0</v>
      </c>
      <c r="F18">
        <v>0</v>
      </c>
      <c r="G18">
        <v>1</v>
      </c>
      <c r="H18">
        <v>0</v>
      </c>
      <c r="I18" t="s">
        <v>39</v>
      </c>
      <c r="J18">
        <f>IF(Table1[[#This Row],[Team]]="NEW",1,0)</f>
        <v>0</v>
      </c>
      <c r="K18">
        <v>4.8</v>
      </c>
      <c r="L18">
        <v>50</v>
      </c>
      <c r="M18">
        <v>12.704486044294816</v>
      </c>
      <c r="N18">
        <v>34.124630496281455</v>
      </c>
      <c r="O18">
        <v>28.200701091267696</v>
      </c>
      <c r="P18">
        <v>6.2687507020926541</v>
      </c>
      <c r="Q18">
        <v>0</v>
      </c>
      <c r="R18">
        <v>0</v>
      </c>
      <c r="T18" t="s">
        <v>235</v>
      </c>
      <c r="U18">
        <f>SUMPRODUCT(Table1[Selected],Table1[NEW])</f>
        <v>3</v>
      </c>
      <c r="V18">
        <v>3</v>
      </c>
    </row>
    <row r="19" spans="1:22" hidden="1" x14ac:dyDescent="0.3">
      <c r="A19" t="s">
        <v>61</v>
      </c>
      <c r="B19" t="s">
        <v>62</v>
      </c>
      <c r="C19" t="s">
        <v>62</v>
      </c>
      <c r="D19" t="s">
        <v>6</v>
      </c>
      <c r="E19">
        <v>0</v>
      </c>
      <c r="F19">
        <v>0</v>
      </c>
      <c r="G19">
        <v>1</v>
      </c>
      <c r="H19">
        <v>0</v>
      </c>
      <c r="I19" t="s">
        <v>39</v>
      </c>
      <c r="J19">
        <f>IF(Table1[[#This Row],[Team]]="NEW",1,0)</f>
        <v>0</v>
      </c>
      <c r="K19">
        <v>5.2</v>
      </c>
      <c r="L19">
        <v>51</v>
      </c>
      <c r="M19">
        <v>13.141563747093974</v>
      </c>
      <c r="N19">
        <v>25.119053911959782</v>
      </c>
      <c r="O19">
        <v>23.545900202582885</v>
      </c>
      <c r="P19">
        <v>5.2970864390886385</v>
      </c>
      <c r="Q19">
        <v>0</v>
      </c>
      <c r="R19">
        <v>0</v>
      </c>
    </row>
    <row r="20" spans="1:22" hidden="1" x14ac:dyDescent="0.3">
      <c r="A20" t="s">
        <v>63</v>
      </c>
      <c r="B20" t="s">
        <v>64</v>
      </c>
      <c r="C20" t="s">
        <v>64</v>
      </c>
      <c r="D20" t="s">
        <v>5</v>
      </c>
      <c r="E20">
        <v>0</v>
      </c>
      <c r="F20">
        <v>1</v>
      </c>
      <c r="G20">
        <v>0</v>
      </c>
      <c r="H20">
        <v>0</v>
      </c>
      <c r="I20" t="s">
        <v>65</v>
      </c>
      <c r="J20">
        <f>IF(Table1[[#This Row],[Team]]="NEW",1,0)</f>
        <v>0</v>
      </c>
      <c r="K20">
        <v>4.4000000000000004</v>
      </c>
      <c r="L20">
        <v>68</v>
      </c>
      <c r="M20">
        <v>27.04545454545455</v>
      </c>
      <c r="N20">
        <v>10.575947106757305</v>
      </c>
      <c r="O20">
        <v>15.458914785374763</v>
      </c>
      <c r="P20">
        <v>3.3463854253234775</v>
      </c>
      <c r="Q20">
        <v>0</v>
      </c>
      <c r="R20">
        <v>0</v>
      </c>
    </row>
    <row r="21" spans="1:22" hidden="1" x14ac:dyDescent="0.3">
      <c r="A21" t="s">
        <v>66</v>
      </c>
      <c r="B21" t="s">
        <v>67</v>
      </c>
      <c r="C21" t="s">
        <v>67</v>
      </c>
      <c r="D21" t="s">
        <v>7</v>
      </c>
      <c r="E21">
        <v>0</v>
      </c>
      <c r="F21">
        <v>0</v>
      </c>
      <c r="G21">
        <v>0</v>
      </c>
      <c r="H21">
        <v>1</v>
      </c>
      <c r="I21" t="s">
        <v>65</v>
      </c>
      <c r="J21">
        <f>IF(Table1[[#This Row],[Team]]="NEW",1,0)</f>
        <v>0</v>
      </c>
      <c r="K21">
        <v>5.4</v>
      </c>
      <c r="L21">
        <v>73</v>
      </c>
      <c r="M21">
        <v>15.529411764705884</v>
      </c>
      <c r="N21">
        <v>14.736808583463683</v>
      </c>
      <c r="O21">
        <v>13.94790572516087</v>
      </c>
      <c r="P21">
        <v>1.6153691144488955</v>
      </c>
      <c r="Q21">
        <v>0</v>
      </c>
      <c r="R21">
        <v>0</v>
      </c>
    </row>
    <row r="22" spans="1:22" hidden="1" x14ac:dyDescent="0.3">
      <c r="A22" t="s">
        <v>68</v>
      </c>
      <c r="B22" t="s">
        <v>69</v>
      </c>
      <c r="C22" t="s">
        <v>70</v>
      </c>
      <c r="D22" t="s">
        <v>6</v>
      </c>
      <c r="E22">
        <v>0</v>
      </c>
      <c r="F22">
        <v>0</v>
      </c>
      <c r="G22">
        <v>1</v>
      </c>
      <c r="H22">
        <v>0</v>
      </c>
      <c r="I22" t="s">
        <v>65</v>
      </c>
      <c r="J22">
        <f>IF(Table1[[#This Row],[Team]]="NEW",1,0)</f>
        <v>0</v>
      </c>
      <c r="K22">
        <v>4.8</v>
      </c>
      <c r="L22">
        <v>75</v>
      </c>
      <c r="M22">
        <v>13.744291835409211</v>
      </c>
      <c r="N22">
        <v>11.386117691802504</v>
      </c>
      <c r="O22">
        <v>11.374862707706338</v>
      </c>
      <c r="P22">
        <v>1.8311227707193241</v>
      </c>
      <c r="Q22">
        <v>0</v>
      </c>
      <c r="R22">
        <v>0</v>
      </c>
    </row>
    <row r="23" spans="1:22" hidden="1" x14ac:dyDescent="0.3">
      <c r="A23" t="s">
        <v>71</v>
      </c>
      <c r="B23" t="s">
        <v>72</v>
      </c>
      <c r="C23" t="s">
        <v>72</v>
      </c>
      <c r="D23" t="s">
        <v>7</v>
      </c>
      <c r="E23">
        <v>0</v>
      </c>
      <c r="F23">
        <v>0</v>
      </c>
      <c r="G23">
        <v>0</v>
      </c>
      <c r="H23">
        <v>1</v>
      </c>
      <c r="I23" t="s">
        <v>65</v>
      </c>
      <c r="J23">
        <f>IF(Table1[[#This Row],[Team]]="NEW",1,0)</f>
        <v>0</v>
      </c>
      <c r="K23">
        <v>5.8</v>
      </c>
      <c r="L23">
        <v>77</v>
      </c>
      <c r="M23">
        <v>12.469024146034883</v>
      </c>
      <c r="N23">
        <v>15.085151689383959</v>
      </c>
      <c r="O23">
        <v>13.103016886227664</v>
      </c>
      <c r="P23">
        <v>1.6233894248976735</v>
      </c>
      <c r="Q23">
        <v>0</v>
      </c>
      <c r="R23">
        <v>0</v>
      </c>
    </row>
    <row r="24" spans="1:22" hidden="1" x14ac:dyDescent="0.3">
      <c r="A24" t="s">
        <v>73</v>
      </c>
      <c r="B24" t="s">
        <v>74</v>
      </c>
      <c r="C24" t="s">
        <v>74</v>
      </c>
      <c r="D24" t="s">
        <v>6</v>
      </c>
      <c r="E24">
        <v>0</v>
      </c>
      <c r="F24">
        <v>0</v>
      </c>
      <c r="G24">
        <v>1</v>
      </c>
      <c r="H24">
        <v>0</v>
      </c>
      <c r="I24" t="s">
        <v>65</v>
      </c>
      <c r="J24">
        <f>IF(Table1[[#This Row],[Team]]="NEW",1,0)</f>
        <v>0</v>
      </c>
      <c r="K24">
        <v>4.9000000000000004</v>
      </c>
      <c r="L24">
        <v>78</v>
      </c>
      <c r="M24">
        <v>8.9908144900534612</v>
      </c>
      <c r="N24">
        <v>9.5501175109689385</v>
      </c>
      <c r="O24">
        <v>8.6711769861761976</v>
      </c>
      <c r="P24">
        <v>1.0302835947099598</v>
      </c>
      <c r="Q24">
        <v>0</v>
      </c>
      <c r="R24">
        <v>0</v>
      </c>
    </row>
    <row r="25" spans="1:22" hidden="1" x14ac:dyDescent="0.3">
      <c r="A25" t="s">
        <v>75</v>
      </c>
      <c r="B25" t="s">
        <v>76</v>
      </c>
      <c r="C25" t="s">
        <v>76</v>
      </c>
      <c r="D25" t="s">
        <v>6</v>
      </c>
      <c r="E25">
        <v>0</v>
      </c>
      <c r="F25">
        <v>0</v>
      </c>
      <c r="G25">
        <v>1</v>
      </c>
      <c r="H25">
        <v>0</v>
      </c>
      <c r="I25" t="s">
        <v>65</v>
      </c>
      <c r="J25">
        <f>IF(Table1[[#This Row],[Team]]="NEW",1,0)</f>
        <v>0</v>
      </c>
      <c r="K25">
        <v>5.3</v>
      </c>
      <c r="L25">
        <v>81</v>
      </c>
      <c r="M25">
        <v>12.082493493720012</v>
      </c>
      <c r="N25">
        <v>13.552107861768718</v>
      </c>
      <c r="O25">
        <v>12.073204926797596</v>
      </c>
      <c r="P25">
        <v>1.3694860309748882</v>
      </c>
      <c r="Q25">
        <v>0</v>
      </c>
      <c r="R25">
        <v>0</v>
      </c>
    </row>
    <row r="26" spans="1:22" hidden="1" x14ac:dyDescent="0.3">
      <c r="A26" t="s">
        <v>77</v>
      </c>
      <c r="B26" t="s">
        <v>78</v>
      </c>
      <c r="C26" t="s">
        <v>78</v>
      </c>
      <c r="D26" t="s">
        <v>6</v>
      </c>
      <c r="E26">
        <v>0</v>
      </c>
      <c r="F26">
        <v>0</v>
      </c>
      <c r="G26">
        <v>1</v>
      </c>
      <c r="H26">
        <v>0</v>
      </c>
      <c r="I26" t="s">
        <v>65</v>
      </c>
      <c r="J26">
        <f>IF(Table1[[#This Row],[Team]]="NEW",1,0)</f>
        <v>0</v>
      </c>
      <c r="K26">
        <v>4.8</v>
      </c>
      <c r="L26">
        <v>91</v>
      </c>
      <c r="M26">
        <v>21.436111749017716</v>
      </c>
      <c r="N26">
        <v>33.53229930709297</v>
      </c>
      <c r="O26">
        <v>26.973832813657427</v>
      </c>
      <c r="P26">
        <v>4.1459690980398456</v>
      </c>
      <c r="Q26">
        <v>0</v>
      </c>
      <c r="R26">
        <v>0</v>
      </c>
    </row>
    <row r="27" spans="1:22" hidden="1" x14ac:dyDescent="0.3">
      <c r="A27" t="s">
        <v>79</v>
      </c>
      <c r="B27" t="s">
        <v>80</v>
      </c>
      <c r="C27" t="s">
        <v>80</v>
      </c>
      <c r="D27" t="s">
        <v>7</v>
      </c>
      <c r="E27">
        <v>0</v>
      </c>
      <c r="F27">
        <v>0</v>
      </c>
      <c r="G27">
        <v>0</v>
      </c>
      <c r="H27">
        <v>1</v>
      </c>
      <c r="I27" t="s">
        <v>81</v>
      </c>
      <c r="J27">
        <f>IF(Table1[[#This Row],[Team]]="NEW",1,0)</f>
        <v>0</v>
      </c>
      <c r="K27">
        <v>7.5</v>
      </c>
      <c r="L27">
        <v>100</v>
      </c>
      <c r="M27">
        <v>20.6856437530585</v>
      </c>
      <c r="N27">
        <v>52.667955983818665</v>
      </c>
      <c r="O27">
        <v>27.750626684466276</v>
      </c>
      <c r="P27">
        <v>3.4627871981137108</v>
      </c>
      <c r="Q27">
        <v>0</v>
      </c>
      <c r="R27">
        <v>0</v>
      </c>
    </row>
    <row r="28" spans="1:22" hidden="1" x14ac:dyDescent="0.3">
      <c r="A28" t="s">
        <v>82</v>
      </c>
      <c r="B28" t="s">
        <v>83</v>
      </c>
      <c r="C28" t="s">
        <v>84</v>
      </c>
      <c r="D28" t="s">
        <v>4</v>
      </c>
      <c r="E28">
        <v>1</v>
      </c>
      <c r="F28">
        <v>0</v>
      </c>
      <c r="G28">
        <v>0</v>
      </c>
      <c r="H28">
        <v>0</v>
      </c>
      <c r="I28" t="s">
        <v>81</v>
      </c>
      <c r="J28">
        <f>IF(Table1[[#This Row],[Team]]="NEW",1,0)</f>
        <v>0</v>
      </c>
      <c r="K28">
        <v>4.5999999999999996</v>
      </c>
      <c r="L28">
        <v>101</v>
      </c>
      <c r="M28">
        <v>17.164716041002972</v>
      </c>
      <c r="N28">
        <v>34.194303770889405</v>
      </c>
      <c r="O28">
        <v>19.401170514589829</v>
      </c>
      <c r="P28">
        <v>1.9943392162080511</v>
      </c>
      <c r="Q28">
        <v>0</v>
      </c>
      <c r="R28">
        <v>0</v>
      </c>
    </row>
    <row r="29" spans="1:22" hidden="1" x14ac:dyDescent="0.3">
      <c r="A29" t="s">
        <v>85</v>
      </c>
      <c r="B29" t="s">
        <v>86</v>
      </c>
      <c r="C29" t="s">
        <v>86</v>
      </c>
      <c r="D29" t="s">
        <v>6</v>
      </c>
      <c r="E29">
        <v>0</v>
      </c>
      <c r="F29">
        <v>0</v>
      </c>
      <c r="G29">
        <v>1</v>
      </c>
      <c r="H29">
        <v>0</v>
      </c>
      <c r="I29" t="s">
        <v>81</v>
      </c>
      <c r="J29">
        <f>IF(Table1[[#This Row],[Team]]="NEW",1,0)</f>
        <v>0</v>
      </c>
      <c r="K29">
        <v>4.2</v>
      </c>
      <c r="L29">
        <v>103</v>
      </c>
      <c r="M29">
        <v>18.179552221247857</v>
      </c>
      <c r="N29">
        <v>22.233015484880848</v>
      </c>
      <c r="O29">
        <v>15.216208448020346</v>
      </c>
      <c r="P29">
        <v>1.3242106342827786</v>
      </c>
      <c r="Q29">
        <v>0</v>
      </c>
      <c r="R29">
        <v>0</v>
      </c>
    </row>
    <row r="30" spans="1:22" hidden="1" x14ac:dyDescent="0.3">
      <c r="A30" t="s">
        <v>87</v>
      </c>
      <c r="B30" t="s">
        <v>88</v>
      </c>
      <c r="C30" t="s">
        <v>88</v>
      </c>
      <c r="D30" t="s">
        <v>5</v>
      </c>
      <c r="E30">
        <v>0</v>
      </c>
      <c r="F30">
        <v>1</v>
      </c>
      <c r="G30">
        <v>0</v>
      </c>
      <c r="H30">
        <v>0</v>
      </c>
      <c r="I30" t="s">
        <v>81</v>
      </c>
      <c r="J30">
        <f>IF(Table1[[#This Row],[Team]]="NEW",1,0)</f>
        <v>0</v>
      </c>
      <c r="K30">
        <v>4.5</v>
      </c>
      <c r="L30">
        <v>105</v>
      </c>
      <c r="M30">
        <v>26.838644139768288</v>
      </c>
      <c r="N30">
        <v>21.948645684460431</v>
      </c>
      <c r="O30">
        <v>18.317265605886426</v>
      </c>
      <c r="P30">
        <v>1.5520479795516664</v>
      </c>
      <c r="Q30">
        <v>0</v>
      </c>
      <c r="R30">
        <v>0</v>
      </c>
    </row>
    <row r="31" spans="1:22" hidden="1" x14ac:dyDescent="0.3">
      <c r="A31" t="s">
        <v>89</v>
      </c>
      <c r="B31" t="s">
        <v>90</v>
      </c>
      <c r="C31" t="s">
        <v>90</v>
      </c>
      <c r="D31" t="s">
        <v>6</v>
      </c>
      <c r="E31">
        <v>0</v>
      </c>
      <c r="F31">
        <v>0</v>
      </c>
      <c r="G31">
        <v>1</v>
      </c>
      <c r="H31">
        <v>0</v>
      </c>
      <c r="I31" t="s">
        <v>81</v>
      </c>
      <c r="J31">
        <f>IF(Table1[[#This Row],[Team]]="NEW",1,0)</f>
        <v>0</v>
      </c>
      <c r="K31">
        <v>5.5</v>
      </c>
      <c r="L31">
        <v>106</v>
      </c>
      <c r="M31">
        <v>16.653205315399294</v>
      </c>
      <c r="N31">
        <v>23.691558600173074</v>
      </c>
      <c r="O31">
        <v>15.206643380590172</v>
      </c>
      <c r="P31">
        <v>1.8935048436524642</v>
      </c>
      <c r="Q31">
        <v>0</v>
      </c>
      <c r="R31">
        <v>0</v>
      </c>
    </row>
    <row r="32" spans="1:22" hidden="1" x14ac:dyDescent="0.3">
      <c r="A32" t="s">
        <v>91</v>
      </c>
      <c r="B32" t="s">
        <v>92</v>
      </c>
      <c r="C32" t="s">
        <v>92</v>
      </c>
      <c r="D32" t="s">
        <v>6</v>
      </c>
      <c r="E32">
        <v>0</v>
      </c>
      <c r="F32">
        <v>0</v>
      </c>
      <c r="G32">
        <v>1</v>
      </c>
      <c r="H32">
        <v>0</v>
      </c>
      <c r="I32" t="s">
        <v>81</v>
      </c>
      <c r="J32">
        <f>IF(Table1[[#This Row],[Team]]="NEW",1,0)</f>
        <v>0</v>
      </c>
      <c r="K32">
        <v>4.8</v>
      </c>
      <c r="L32">
        <v>108</v>
      </c>
      <c r="M32">
        <v>19.222222189026567</v>
      </c>
      <c r="N32">
        <v>19.917029764183184</v>
      </c>
      <c r="O32">
        <v>14.719536213080193</v>
      </c>
      <c r="P32">
        <v>1.1966982849357848</v>
      </c>
      <c r="Q32">
        <v>0</v>
      </c>
      <c r="R32">
        <v>0</v>
      </c>
    </row>
    <row r="33" spans="1:18" hidden="1" x14ac:dyDescent="0.3">
      <c r="A33" t="s">
        <v>93</v>
      </c>
      <c r="B33" t="s">
        <v>94</v>
      </c>
      <c r="C33" t="s">
        <v>94</v>
      </c>
      <c r="D33" t="s">
        <v>6</v>
      </c>
      <c r="E33">
        <v>0</v>
      </c>
      <c r="F33">
        <v>0</v>
      </c>
      <c r="G33">
        <v>1</v>
      </c>
      <c r="H33">
        <v>0</v>
      </c>
      <c r="I33" t="s">
        <v>81</v>
      </c>
      <c r="J33">
        <f>IF(Table1[[#This Row],[Team]]="NEW",1,0)</f>
        <v>0</v>
      </c>
      <c r="K33">
        <v>5.3</v>
      </c>
      <c r="L33">
        <v>109</v>
      </c>
      <c r="M33">
        <v>31.503885860480679</v>
      </c>
      <c r="N33">
        <v>19.392357043652332</v>
      </c>
      <c r="O33">
        <v>19.071667212619168</v>
      </c>
      <c r="P33">
        <v>1.3842241670131312</v>
      </c>
      <c r="Q33">
        <v>0</v>
      </c>
      <c r="R33">
        <v>0</v>
      </c>
    </row>
    <row r="34" spans="1:18" hidden="1" x14ac:dyDescent="0.3">
      <c r="A34" t="s">
        <v>95</v>
      </c>
      <c r="B34" t="s">
        <v>96</v>
      </c>
      <c r="C34" t="s">
        <v>96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81</v>
      </c>
      <c r="J34">
        <f>IF(Table1[[#This Row],[Team]]="NEW",1,0)</f>
        <v>0</v>
      </c>
      <c r="K34">
        <v>5.8</v>
      </c>
      <c r="L34">
        <v>115</v>
      </c>
      <c r="M34">
        <v>16.199999919515335</v>
      </c>
      <c r="N34">
        <v>18.574011288219953</v>
      </c>
      <c r="O34">
        <v>13.087225547033544</v>
      </c>
      <c r="P34">
        <v>1.5134422881061289</v>
      </c>
      <c r="Q34">
        <v>0</v>
      </c>
      <c r="R34">
        <v>0</v>
      </c>
    </row>
    <row r="35" spans="1:18" hidden="1" x14ac:dyDescent="0.3">
      <c r="A35" t="s">
        <v>97</v>
      </c>
      <c r="B35" t="s">
        <v>98</v>
      </c>
      <c r="C35" t="s">
        <v>98</v>
      </c>
      <c r="D35" t="s">
        <v>5</v>
      </c>
      <c r="E35">
        <v>0</v>
      </c>
      <c r="F35">
        <v>1</v>
      </c>
      <c r="G35">
        <v>0</v>
      </c>
      <c r="H35">
        <v>0</v>
      </c>
      <c r="I35" t="s">
        <v>81</v>
      </c>
      <c r="J35">
        <f>IF(Table1[[#This Row],[Team]]="NEW",1,0)</f>
        <v>0</v>
      </c>
      <c r="K35">
        <v>4.5999999999999996</v>
      </c>
      <c r="L35">
        <v>124</v>
      </c>
      <c r="M35">
        <v>15.708936433478517</v>
      </c>
      <c r="N35">
        <v>29.908341732996995</v>
      </c>
      <c r="O35">
        <v>17.227250764114913</v>
      </c>
      <c r="P35">
        <v>2.2600914446540656</v>
      </c>
      <c r="Q35">
        <v>0</v>
      </c>
      <c r="R35">
        <v>0</v>
      </c>
    </row>
    <row r="36" spans="1:18" hidden="1" x14ac:dyDescent="0.3">
      <c r="A36" t="s">
        <v>99</v>
      </c>
      <c r="B36" t="s">
        <v>100</v>
      </c>
      <c r="C36" t="s">
        <v>100</v>
      </c>
      <c r="D36" t="s">
        <v>6</v>
      </c>
      <c r="E36">
        <v>0</v>
      </c>
      <c r="F36">
        <v>0</v>
      </c>
      <c r="G36">
        <v>1</v>
      </c>
      <c r="H36">
        <v>0</v>
      </c>
      <c r="I36" t="s">
        <v>101</v>
      </c>
      <c r="J36">
        <f>IF(Table1[[#This Row],[Team]]="NEW",1,0)</f>
        <v>0</v>
      </c>
      <c r="K36">
        <v>5.6</v>
      </c>
      <c r="L36">
        <v>136</v>
      </c>
      <c r="M36">
        <v>20.043020567736448</v>
      </c>
      <c r="N36">
        <v>30.801901321444813</v>
      </c>
      <c r="O36">
        <v>22.592317530454732</v>
      </c>
      <c r="P36">
        <v>4.2112106091305286</v>
      </c>
      <c r="Q36">
        <v>0</v>
      </c>
      <c r="R36">
        <v>0</v>
      </c>
    </row>
    <row r="37" spans="1:18" hidden="1" x14ac:dyDescent="0.3">
      <c r="A37" t="s">
        <v>73</v>
      </c>
      <c r="B37" t="s">
        <v>102</v>
      </c>
      <c r="C37" t="s">
        <v>102</v>
      </c>
      <c r="D37" t="s">
        <v>5</v>
      </c>
      <c r="E37">
        <v>0</v>
      </c>
      <c r="F37">
        <v>1</v>
      </c>
      <c r="G37">
        <v>0</v>
      </c>
      <c r="H37">
        <v>0</v>
      </c>
      <c r="I37" t="s">
        <v>101</v>
      </c>
      <c r="J37">
        <f>IF(Table1[[#This Row],[Team]]="NEW",1,0)</f>
        <v>0</v>
      </c>
      <c r="K37">
        <v>4.7</v>
      </c>
      <c r="L37">
        <v>137</v>
      </c>
      <c r="M37">
        <v>22.174758184068516</v>
      </c>
      <c r="N37">
        <v>19.287801572550354</v>
      </c>
      <c r="O37">
        <v>18.071630965386305</v>
      </c>
      <c r="P37">
        <v>3.2417683066848504</v>
      </c>
      <c r="Q37">
        <v>0</v>
      </c>
      <c r="R37">
        <v>0</v>
      </c>
    </row>
    <row r="38" spans="1:18" hidden="1" x14ac:dyDescent="0.3">
      <c r="A38" t="s">
        <v>103</v>
      </c>
      <c r="B38" t="s">
        <v>104</v>
      </c>
      <c r="C38" t="s">
        <v>104</v>
      </c>
      <c r="D38" t="s">
        <v>6</v>
      </c>
      <c r="E38">
        <v>0</v>
      </c>
      <c r="F38">
        <v>0</v>
      </c>
      <c r="G38">
        <v>1</v>
      </c>
      <c r="H38">
        <v>0</v>
      </c>
      <c r="I38" t="s">
        <v>101</v>
      </c>
      <c r="J38">
        <f>IF(Table1[[#This Row],[Team]]="NEW",1,0)</f>
        <v>0</v>
      </c>
      <c r="K38">
        <v>5</v>
      </c>
      <c r="L38">
        <v>138</v>
      </c>
      <c r="M38">
        <v>18.034309142795347</v>
      </c>
      <c r="N38">
        <v>28.589337182824885</v>
      </c>
      <c r="O38">
        <v>20.737441131024536</v>
      </c>
      <c r="P38">
        <v>3.1523329911025235</v>
      </c>
      <c r="Q38">
        <v>0</v>
      </c>
      <c r="R38">
        <v>0</v>
      </c>
    </row>
    <row r="39" spans="1:18" hidden="1" x14ac:dyDescent="0.3">
      <c r="A39" t="s">
        <v>105</v>
      </c>
      <c r="B39" t="s">
        <v>106</v>
      </c>
      <c r="C39" t="s">
        <v>106</v>
      </c>
      <c r="D39" t="s">
        <v>6</v>
      </c>
      <c r="E39">
        <v>0</v>
      </c>
      <c r="F39">
        <v>0</v>
      </c>
      <c r="G39">
        <v>1</v>
      </c>
      <c r="H39">
        <v>0</v>
      </c>
      <c r="I39" t="s">
        <v>101</v>
      </c>
      <c r="J39">
        <f>IF(Table1[[#This Row],[Team]]="NEW",1,0)</f>
        <v>0</v>
      </c>
      <c r="K39">
        <v>6.9</v>
      </c>
      <c r="L39">
        <v>141</v>
      </c>
      <c r="M39">
        <v>23.428407264728072</v>
      </c>
      <c r="N39">
        <v>27.086541511063963</v>
      </c>
      <c r="O39">
        <v>22.233604387045595</v>
      </c>
      <c r="P39">
        <v>3.9612577530508259</v>
      </c>
      <c r="Q39">
        <v>0</v>
      </c>
      <c r="R39">
        <v>0</v>
      </c>
    </row>
    <row r="40" spans="1:18" hidden="1" x14ac:dyDescent="0.3">
      <c r="A40" t="s">
        <v>107</v>
      </c>
      <c r="B40" t="s">
        <v>108</v>
      </c>
      <c r="C40" t="s">
        <v>108</v>
      </c>
      <c r="D40" t="s">
        <v>4</v>
      </c>
      <c r="E40">
        <v>1</v>
      </c>
      <c r="F40">
        <v>0</v>
      </c>
      <c r="G40">
        <v>0</v>
      </c>
      <c r="H40">
        <v>0</v>
      </c>
      <c r="I40" t="s">
        <v>101</v>
      </c>
      <c r="J40">
        <f>IF(Table1[[#This Row],[Team]]="NEW",1,0)</f>
        <v>0</v>
      </c>
      <c r="K40">
        <v>4.5999999999999996</v>
      </c>
      <c r="L40">
        <v>142</v>
      </c>
      <c r="M40">
        <v>35.176538640996242</v>
      </c>
      <c r="N40">
        <v>25.642801243748941</v>
      </c>
      <c r="O40">
        <v>26.348516040236902</v>
      </c>
      <c r="P40">
        <v>4.0053816461915623</v>
      </c>
      <c r="Q40">
        <v>0</v>
      </c>
      <c r="R40">
        <v>0</v>
      </c>
    </row>
    <row r="41" spans="1:18" hidden="1" x14ac:dyDescent="0.3">
      <c r="A41" t="s">
        <v>109</v>
      </c>
      <c r="B41" t="s">
        <v>110</v>
      </c>
      <c r="C41" t="s">
        <v>111</v>
      </c>
      <c r="D41" t="s">
        <v>6</v>
      </c>
      <c r="E41">
        <v>0</v>
      </c>
      <c r="F41">
        <v>0</v>
      </c>
      <c r="G41">
        <v>1</v>
      </c>
      <c r="H41">
        <v>0</v>
      </c>
      <c r="I41" t="s">
        <v>101</v>
      </c>
      <c r="J41">
        <f>IF(Table1[[#This Row],[Team]]="NEW",1,0)</f>
        <v>0</v>
      </c>
      <c r="K41">
        <v>5</v>
      </c>
      <c r="L41">
        <v>149</v>
      </c>
      <c r="M41">
        <v>31.599999999704167</v>
      </c>
      <c r="N41">
        <v>20.750947309751965</v>
      </c>
      <c r="O41">
        <v>22.600067056700084</v>
      </c>
      <c r="P41">
        <v>3.0508512720974292</v>
      </c>
      <c r="Q41">
        <v>0</v>
      </c>
      <c r="R41">
        <v>0</v>
      </c>
    </row>
    <row r="42" spans="1:18" hidden="1" x14ac:dyDescent="0.3">
      <c r="A42" t="s">
        <v>112</v>
      </c>
      <c r="B42" t="s">
        <v>113</v>
      </c>
      <c r="C42" t="s">
        <v>114</v>
      </c>
      <c r="D42" t="s">
        <v>5</v>
      </c>
      <c r="E42">
        <v>0</v>
      </c>
      <c r="F42">
        <v>1</v>
      </c>
      <c r="G42">
        <v>0</v>
      </c>
      <c r="H42">
        <v>0</v>
      </c>
      <c r="I42" t="s">
        <v>115</v>
      </c>
      <c r="J42">
        <f>IF(Table1[[#This Row],[Team]]="NEW",1,0)</f>
        <v>0</v>
      </c>
      <c r="K42">
        <v>5.2</v>
      </c>
      <c r="L42">
        <v>169</v>
      </c>
      <c r="M42">
        <v>16.140343569506268</v>
      </c>
      <c r="N42">
        <v>17.744948105720923</v>
      </c>
      <c r="O42">
        <v>13.469517217976426</v>
      </c>
      <c r="P42">
        <v>4.3982170271174894</v>
      </c>
      <c r="Q42">
        <v>0</v>
      </c>
      <c r="R42">
        <v>0</v>
      </c>
    </row>
    <row r="43" spans="1:18" hidden="1" x14ac:dyDescent="0.3">
      <c r="A43" t="s">
        <v>116</v>
      </c>
      <c r="B43" t="s">
        <v>117</v>
      </c>
      <c r="C43" t="s">
        <v>118</v>
      </c>
      <c r="D43" t="s">
        <v>6</v>
      </c>
      <c r="E43">
        <v>0</v>
      </c>
      <c r="F43">
        <v>0</v>
      </c>
      <c r="G43">
        <v>1</v>
      </c>
      <c r="H43">
        <v>0</v>
      </c>
      <c r="I43" t="s">
        <v>115</v>
      </c>
      <c r="J43">
        <f>IF(Table1[[#This Row],[Team]]="NEW",1,0)</f>
        <v>0</v>
      </c>
      <c r="K43">
        <v>5.8</v>
      </c>
      <c r="L43">
        <v>173</v>
      </c>
      <c r="M43">
        <v>20.528023399457911</v>
      </c>
      <c r="N43">
        <v>14.049022176751359</v>
      </c>
      <c r="O43">
        <v>14.064741184108028</v>
      </c>
      <c r="P43">
        <v>4.5754504176323847</v>
      </c>
      <c r="Q43">
        <v>0</v>
      </c>
      <c r="R43">
        <v>0</v>
      </c>
    </row>
    <row r="44" spans="1:18" hidden="1" x14ac:dyDescent="0.3">
      <c r="A44" t="s">
        <v>119</v>
      </c>
      <c r="B44" t="s">
        <v>120</v>
      </c>
      <c r="C44" t="s">
        <v>120</v>
      </c>
      <c r="D44" t="s">
        <v>6</v>
      </c>
      <c r="E44">
        <v>0</v>
      </c>
      <c r="F44">
        <v>0</v>
      </c>
      <c r="G44">
        <v>1</v>
      </c>
      <c r="H44">
        <v>0</v>
      </c>
      <c r="I44" t="s">
        <v>115</v>
      </c>
      <c r="J44">
        <f>IF(Table1[[#This Row],[Team]]="NEW",1,0)</f>
        <v>0</v>
      </c>
      <c r="K44">
        <v>7.6</v>
      </c>
      <c r="L44">
        <v>185</v>
      </c>
      <c r="M44">
        <v>36.495378546335964</v>
      </c>
      <c r="N44">
        <v>24.08392488491036</v>
      </c>
      <c r="O44">
        <v>24.683388493228875</v>
      </c>
      <c r="P44">
        <v>6.5912968800062703</v>
      </c>
      <c r="Q44">
        <v>0</v>
      </c>
      <c r="R44">
        <v>0</v>
      </c>
    </row>
    <row r="45" spans="1:18" hidden="1" x14ac:dyDescent="0.3">
      <c r="A45" t="s">
        <v>121</v>
      </c>
      <c r="B45" t="s">
        <v>122</v>
      </c>
      <c r="C45" t="s">
        <v>122</v>
      </c>
      <c r="D45" t="s">
        <v>7</v>
      </c>
      <c r="E45">
        <v>0</v>
      </c>
      <c r="F45">
        <v>0</v>
      </c>
      <c r="G45">
        <v>0</v>
      </c>
      <c r="H45">
        <v>1</v>
      </c>
      <c r="I45" t="s">
        <v>115</v>
      </c>
      <c r="J45">
        <f>IF(Table1[[#This Row],[Team]]="NEW",1,0)</f>
        <v>0</v>
      </c>
      <c r="K45">
        <v>7.8</v>
      </c>
      <c r="L45">
        <v>188</v>
      </c>
      <c r="M45">
        <v>28.507462663938249</v>
      </c>
      <c r="N45">
        <v>22.609315111321379</v>
      </c>
      <c r="O45">
        <v>20.647325196437222</v>
      </c>
      <c r="P45">
        <v>5.6218513606898348</v>
      </c>
      <c r="Q45">
        <v>0</v>
      </c>
      <c r="R45">
        <v>0</v>
      </c>
    </row>
    <row r="46" spans="1:18" hidden="1" x14ac:dyDescent="0.3">
      <c r="A46" t="s">
        <v>123</v>
      </c>
      <c r="B46" t="s">
        <v>124</v>
      </c>
      <c r="C46" t="s">
        <v>124</v>
      </c>
      <c r="D46" t="s">
        <v>4</v>
      </c>
      <c r="E46">
        <v>1</v>
      </c>
      <c r="F46">
        <v>0</v>
      </c>
      <c r="G46">
        <v>0</v>
      </c>
      <c r="H46">
        <v>0</v>
      </c>
      <c r="I46" t="s">
        <v>125</v>
      </c>
      <c r="J46">
        <f>IF(Table1[[#This Row],[Team]]="NEW",1,0)</f>
        <v>0</v>
      </c>
      <c r="K46">
        <v>4.5</v>
      </c>
      <c r="L46">
        <v>204</v>
      </c>
      <c r="M46">
        <v>22.195650256142624</v>
      </c>
      <c r="N46">
        <v>14.696743454039495</v>
      </c>
      <c r="O46">
        <v>9.8621502375265013</v>
      </c>
      <c r="P46">
        <v>1.9095648202030409</v>
      </c>
      <c r="Q46">
        <v>0</v>
      </c>
      <c r="R46">
        <v>0</v>
      </c>
    </row>
    <row r="47" spans="1:18" hidden="1" x14ac:dyDescent="0.3">
      <c r="A47" t="s">
        <v>126</v>
      </c>
      <c r="B47" t="s">
        <v>127</v>
      </c>
      <c r="C47" t="s">
        <v>127</v>
      </c>
      <c r="D47" t="s">
        <v>6</v>
      </c>
      <c r="E47">
        <v>0</v>
      </c>
      <c r="F47">
        <v>0</v>
      </c>
      <c r="G47">
        <v>1</v>
      </c>
      <c r="H47">
        <v>0</v>
      </c>
      <c r="I47" t="s">
        <v>125</v>
      </c>
      <c r="J47">
        <f>IF(Table1[[#This Row],[Team]]="NEW",1,0)</f>
        <v>0</v>
      </c>
      <c r="K47">
        <v>5.3</v>
      </c>
      <c r="L47">
        <v>211</v>
      </c>
      <c r="M47">
        <v>44.400091309481219</v>
      </c>
      <c r="N47">
        <v>9.5917090707932733</v>
      </c>
      <c r="O47">
        <v>13.34928753151579</v>
      </c>
      <c r="P47">
        <v>1.2396587717513154</v>
      </c>
      <c r="Q47">
        <v>0</v>
      </c>
      <c r="R47">
        <v>0</v>
      </c>
    </row>
    <row r="48" spans="1:18" hidden="1" x14ac:dyDescent="0.3">
      <c r="A48" t="s">
        <v>128</v>
      </c>
      <c r="B48" t="s">
        <v>129</v>
      </c>
      <c r="C48" t="s">
        <v>129</v>
      </c>
      <c r="D48" t="s">
        <v>6</v>
      </c>
      <c r="E48">
        <v>0</v>
      </c>
      <c r="F48">
        <v>0</v>
      </c>
      <c r="G48">
        <v>1</v>
      </c>
      <c r="H48">
        <v>0</v>
      </c>
      <c r="I48" t="s">
        <v>125</v>
      </c>
      <c r="J48">
        <f>IF(Table1[[#This Row],[Team]]="NEW",1,0)</f>
        <v>0</v>
      </c>
      <c r="K48">
        <v>7.4</v>
      </c>
      <c r="L48">
        <v>212</v>
      </c>
      <c r="M48">
        <v>28.548554099333085</v>
      </c>
      <c r="N48">
        <v>13.976974820029366</v>
      </c>
      <c r="O48">
        <v>11.098433825810927</v>
      </c>
      <c r="P48">
        <v>1.8341433715946591</v>
      </c>
      <c r="Q48">
        <v>0</v>
      </c>
      <c r="R48">
        <v>0</v>
      </c>
    </row>
    <row r="49" spans="1:18" hidden="1" x14ac:dyDescent="0.3">
      <c r="A49" t="s">
        <v>130</v>
      </c>
      <c r="B49" t="s">
        <v>131</v>
      </c>
      <c r="C49" t="s">
        <v>131</v>
      </c>
      <c r="D49" t="s">
        <v>6</v>
      </c>
      <c r="E49">
        <v>0</v>
      </c>
      <c r="F49">
        <v>0</v>
      </c>
      <c r="G49">
        <v>1</v>
      </c>
      <c r="H49">
        <v>0</v>
      </c>
      <c r="I49" t="s">
        <v>125</v>
      </c>
      <c r="J49">
        <f>IF(Table1[[#This Row],[Team]]="NEW",1,0)</f>
        <v>0</v>
      </c>
      <c r="K49">
        <v>4.7</v>
      </c>
      <c r="L49">
        <v>213</v>
      </c>
      <c r="M49">
        <v>15.686900763258045</v>
      </c>
      <c r="N49">
        <v>6.3412383956745728</v>
      </c>
      <c r="O49">
        <v>5.6672148274917777</v>
      </c>
      <c r="P49">
        <v>1.0315987912585081</v>
      </c>
      <c r="Q49">
        <v>0</v>
      </c>
      <c r="R49">
        <v>0</v>
      </c>
    </row>
    <row r="50" spans="1:18" hidden="1" x14ac:dyDescent="0.3">
      <c r="A50" t="s">
        <v>132</v>
      </c>
      <c r="B50" t="s">
        <v>133</v>
      </c>
      <c r="C50" t="s">
        <v>133</v>
      </c>
      <c r="D50" t="s">
        <v>5</v>
      </c>
      <c r="E50">
        <v>0</v>
      </c>
      <c r="F50">
        <v>1</v>
      </c>
      <c r="G50">
        <v>0</v>
      </c>
      <c r="H50">
        <v>0</v>
      </c>
      <c r="I50" t="s">
        <v>125</v>
      </c>
      <c r="J50">
        <f>IF(Table1[[#This Row],[Team]]="NEW",1,0)</f>
        <v>0</v>
      </c>
      <c r="K50">
        <v>4.5</v>
      </c>
      <c r="L50">
        <v>217</v>
      </c>
      <c r="M50">
        <v>21.054053976353302</v>
      </c>
      <c r="N50">
        <v>10.116162290131665</v>
      </c>
      <c r="O50">
        <v>8.1231920368786277</v>
      </c>
      <c r="P50">
        <v>1.3905582857779828</v>
      </c>
      <c r="Q50">
        <v>0</v>
      </c>
      <c r="R50">
        <v>0</v>
      </c>
    </row>
    <row r="51" spans="1:18" hidden="1" x14ac:dyDescent="0.3">
      <c r="A51" t="s">
        <v>112</v>
      </c>
      <c r="B51" t="s">
        <v>134</v>
      </c>
      <c r="C51" t="s">
        <v>134</v>
      </c>
      <c r="D51" t="s">
        <v>5</v>
      </c>
      <c r="E51">
        <v>0</v>
      </c>
      <c r="F51">
        <v>1</v>
      </c>
      <c r="G51">
        <v>0</v>
      </c>
      <c r="H51">
        <v>0</v>
      </c>
      <c r="I51" t="s">
        <v>125</v>
      </c>
      <c r="J51">
        <f>IF(Table1[[#This Row],[Team]]="NEW",1,0)</f>
        <v>0</v>
      </c>
      <c r="K51">
        <v>4.4000000000000004</v>
      </c>
      <c r="L51">
        <v>219</v>
      </c>
      <c r="M51">
        <v>17.881132662491666</v>
      </c>
      <c r="N51">
        <v>8.6123388723120566</v>
      </c>
      <c r="O51">
        <v>6.9056701693369069</v>
      </c>
      <c r="P51">
        <v>1.2996431798943022</v>
      </c>
      <c r="Q51">
        <v>0</v>
      </c>
      <c r="R51">
        <v>0</v>
      </c>
    </row>
    <row r="52" spans="1:18" hidden="1" x14ac:dyDescent="0.3">
      <c r="A52" t="s">
        <v>135</v>
      </c>
      <c r="B52" t="s">
        <v>136</v>
      </c>
      <c r="C52" t="s">
        <v>136</v>
      </c>
      <c r="D52" t="s">
        <v>6</v>
      </c>
      <c r="E52">
        <v>0</v>
      </c>
      <c r="F52">
        <v>0</v>
      </c>
      <c r="G52">
        <v>1</v>
      </c>
      <c r="H52">
        <v>0</v>
      </c>
      <c r="I52" t="s">
        <v>125</v>
      </c>
      <c r="J52">
        <f>IF(Table1[[#This Row],[Team]]="NEW",1,0)</f>
        <v>0</v>
      </c>
      <c r="K52">
        <v>5.6</v>
      </c>
      <c r="L52">
        <v>221</v>
      </c>
      <c r="M52">
        <v>39.453067848308798</v>
      </c>
      <c r="N52">
        <v>14.113479860006201</v>
      </c>
      <c r="O52">
        <v>13.662298343675161</v>
      </c>
      <c r="P52">
        <v>1.7237698325500386</v>
      </c>
      <c r="Q52">
        <v>0</v>
      </c>
      <c r="R52">
        <v>0</v>
      </c>
    </row>
    <row r="53" spans="1:18" hidden="1" x14ac:dyDescent="0.3">
      <c r="A53" t="s">
        <v>137</v>
      </c>
      <c r="B53" t="s">
        <v>138</v>
      </c>
      <c r="C53" t="s">
        <v>138</v>
      </c>
      <c r="D53" t="s">
        <v>5</v>
      </c>
      <c r="E53">
        <v>0</v>
      </c>
      <c r="F53">
        <v>1</v>
      </c>
      <c r="G53">
        <v>0</v>
      </c>
      <c r="H53">
        <v>0</v>
      </c>
      <c r="I53" t="s">
        <v>125</v>
      </c>
      <c r="J53">
        <f>IF(Table1[[#This Row],[Team]]="NEW",1,0)</f>
        <v>0</v>
      </c>
      <c r="K53">
        <v>4.5</v>
      </c>
      <c r="L53">
        <v>222</v>
      </c>
      <c r="M53">
        <v>22.555560491195834</v>
      </c>
      <c r="N53">
        <v>6.529980075041971</v>
      </c>
      <c r="O53">
        <v>7.31526381308759</v>
      </c>
      <c r="P53">
        <v>1.4895594641756349</v>
      </c>
      <c r="Q53">
        <v>0</v>
      </c>
      <c r="R53">
        <v>0</v>
      </c>
    </row>
    <row r="54" spans="1:18" hidden="1" x14ac:dyDescent="0.3">
      <c r="A54" t="s">
        <v>139</v>
      </c>
      <c r="B54" t="s">
        <v>140</v>
      </c>
      <c r="C54" t="s">
        <v>140</v>
      </c>
      <c r="D54" t="s">
        <v>6</v>
      </c>
      <c r="E54">
        <v>0</v>
      </c>
      <c r="F54">
        <v>0</v>
      </c>
      <c r="G54">
        <v>1</v>
      </c>
      <c r="H54">
        <v>0</v>
      </c>
      <c r="I54" t="s">
        <v>125</v>
      </c>
      <c r="J54">
        <f>IF(Table1[[#This Row],[Team]]="NEW",1,0)</f>
        <v>0</v>
      </c>
      <c r="K54">
        <v>5.4</v>
      </c>
      <c r="L54">
        <v>223</v>
      </c>
      <c r="M54">
        <v>26.239781712360191</v>
      </c>
      <c r="N54">
        <v>13.946997815186929</v>
      </c>
      <c r="O54">
        <v>10.555249975813602</v>
      </c>
      <c r="P54">
        <v>1.6163351343268388</v>
      </c>
      <c r="Q54">
        <v>0</v>
      </c>
      <c r="R54">
        <v>0</v>
      </c>
    </row>
    <row r="55" spans="1:18" hidden="1" x14ac:dyDescent="0.3">
      <c r="A55" t="s">
        <v>126</v>
      </c>
      <c r="B55" t="s">
        <v>141</v>
      </c>
      <c r="C55" t="s">
        <v>141</v>
      </c>
      <c r="D55" t="s">
        <v>4</v>
      </c>
      <c r="E55">
        <v>1</v>
      </c>
      <c r="F55">
        <v>0</v>
      </c>
      <c r="G55">
        <v>0</v>
      </c>
      <c r="H55">
        <v>0</v>
      </c>
      <c r="I55" t="s">
        <v>142</v>
      </c>
      <c r="J55">
        <f>IF(Table1[[#This Row],[Team]]="NEW",1,0)</f>
        <v>0</v>
      </c>
      <c r="K55">
        <v>4.5</v>
      </c>
      <c r="L55">
        <v>247</v>
      </c>
      <c r="M55">
        <v>16.913907283964541</v>
      </c>
      <c r="N55">
        <v>12.240045055673141</v>
      </c>
      <c r="O55">
        <v>14.08921311243081</v>
      </c>
      <c r="P55">
        <v>2.9354037690028969</v>
      </c>
      <c r="Q55">
        <v>0</v>
      </c>
      <c r="R55">
        <v>0</v>
      </c>
    </row>
    <row r="56" spans="1:18" hidden="1" x14ac:dyDescent="0.3">
      <c r="A56" t="s">
        <v>143</v>
      </c>
      <c r="B56" t="s">
        <v>144</v>
      </c>
      <c r="C56" t="s">
        <v>144</v>
      </c>
      <c r="D56" t="s">
        <v>6</v>
      </c>
      <c r="E56">
        <v>0</v>
      </c>
      <c r="F56">
        <v>0</v>
      </c>
      <c r="G56">
        <v>1</v>
      </c>
      <c r="H56">
        <v>0</v>
      </c>
      <c r="I56" t="s">
        <v>142</v>
      </c>
      <c r="J56">
        <f>IF(Table1[[#This Row],[Team]]="NEW",1,0)</f>
        <v>0</v>
      </c>
      <c r="K56">
        <v>5.5</v>
      </c>
      <c r="L56">
        <v>251</v>
      </c>
      <c r="M56">
        <v>13.00430086887741</v>
      </c>
      <c r="N56">
        <v>11.630684280791051</v>
      </c>
      <c r="O56">
        <v>12.083433927368745</v>
      </c>
      <c r="P56">
        <v>2.4153971671407586</v>
      </c>
      <c r="Q56">
        <v>0</v>
      </c>
      <c r="R56">
        <v>0</v>
      </c>
    </row>
    <row r="57" spans="1:18" hidden="1" x14ac:dyDescent="0.3">
      <c r="A57" t="s">
        <v>145</v>
      </c>
      <c r="B57" t="s">
        <v>146</v>
      </c>
      <c r="C57" t="s">
        <v>146</v>
      </c>
      <c r="D57" t="s">
        <v>6</v>
      </c>
      <c r="E57">
        <v>0</v>
      </c>
      <c r="F57">
        <v>0</v>
      </c>
      <c r="G57">
        <v>1</v>
      </c>
      <c r="H57">
        <v>0</v>
      </c>
      <c r="I57" t="s">
        <v>142</v>
      </c>
      <c r="J57">
        <f>IF(Table1[[#This Row],[Team]]="NEW",1,0)</f>
        <v>0</v>
      </c>
      <c r="K57">
        <v>5.3</v>
      </c>
      <c r="L57">
        <v>254</v>
      </c>
      <c r="M57">
        <v>13.431372547797896</v>
      </c>
      <c r="N57">
        <v>10.306265847216865</v>
      </c>
      <c r="O57">
        <v>11.518721905523787</v>
      </c>
      <c r="P57">
        <v>2.2959397756433013</v>
      </c>
      <c r="Q57">
        <v>0</v>
      </c>
      <c r="R57">
        <v>0</v>
      </c>
    </row>
    <row r="58" spans="1:18" hidden="1" x14ac:dyDescent="0.3">
      <c r="A58" t="s">
        <v>147</v>
      </c>
      <c r="B58" t="s">
        <v>148</v>
      </c>
      <c r="C58" t="s">
        <v>148</v>
      </c>
      <c r="D58" t="s">
        <v>5</v>
      </c>
      <c r="E58">
        <v>0</v>
      </c>
      <c r="F58">
        <v>1</v>
      </c>
      <c r="G58">
        <v>0</v>
      </c>
      <c r="H58">
        <v>0</v>
      </c>
      <c r="I58" t="s">
        <v>142</v>
      </c>
      <c r="J58">
        <f>IF(Table1[[#This Row],[Team]]="NEW",1,0)</f>
        <v>0</v>
      </c>
      <c r="K58">
        <v>4.4000000000000004</v>
      </c>
      <c r="L58">
        <v>259</v>
      </c>
      <c r="M58">
        <v>13.863103635295595</v>
      </c>
      <c r="N58">
        <v>9.2783650831860935</v>
      </c>
      <c r="O58">
        <v>11.123078276853121</v>
      </c>
      <c r="P58">
        <v>2.0426179693102817</v>
      </c>
      <c r="Q58">
        <v>0</v>
      </c>
      <c r="R58">
        <v>0</v>
      </c>
    </row>
    <row r="59" spans="1:18" hidden="1" x14ac:dyDescent="0.3">
      <c r="A59" t="s">
        <v>149</v>
      </c>
      <c r="B59" t="s">
        <v>150</v>
      </c>
      <c r="C59" t="s">
        <v>150</v>
      </c>
      <c r="D59" t="s">
        <v>6</v>
      </c>
      <c r="E59">
        <v>0</v>
      </c>
      <c r="F59">
        <v>0</v>
      </c>
      <c r="G59">
        <v>1</v>
      </c>
      <c r="H59">
        <v>0</v>
      </c>
      <c r="I59" t="s">
        <v>142</v>
      </c>
      <c r="J59">
        <f>IF(Table1[[#This Row],[Team]]="NEW",1,0)</f>
        <v>0</v>
      </c>
      <c r="K59">
        <v>5.3</v>
      </c>
      <c r="L59">
        <v>260</v>
      </c>
      <c r="M59">
        <v>15.360900747875952</v>
      </c>
      <c r="N59">
        <v>9.0497644195039904</v>
      </c>
      <c r="O59">
        <v>11.63114120595371</v>
      </c>
      <c r="P59">
        <v>2.0918162360962005</v>
      </c>
      <c r="Q59">
        <v>0</v>
      </c>
      <c r="R59">
        <v>0</v>
      </c>
    </row>
    <row r="60" spans="1:18" hidden="1" x14ac:dyDescent="0.3">
      <c r="A60" t="s">
        <v>151</v>
      </c>
      <c r="B60" t="s">
        <v>152</v>
      </c>
      <c r="C60" t="s">
        <v>152</v>
      </c>
      <c r="D60" t="s">
        <v>5</v>
      </c>
      <c r="E60">
        <v>0</v>
      </c>
      <c r="F60">
        <v>1</v>
      </c>
      <c r="G60">
        <v>0</v>
      </c>
      <c r="H60">
        <v>0</v>
      </c>
      <c r="I60" t="s">
        <v>142</v>
      </c>
      <c r="J60">
        <f>IF(Table1[[#This Row],[Team]]="NEW",1,0)</f>
        <v>0</v>
      </c>
      <c r="K60">
        <v>4.4000000000000004</v>
      </c>
      <c r="L60">
        <v>264</v>
      </c>
      <c r="M60">
        <v>15.749162497312513</v>
      </c>
      <c r="N60">
        <v>8.5920812638679394</v>
      </c>
      <c r="O60">
        <v>11.538330538913016</v>
      </c>
      <c r="P60">
        <v>2.3033280997721164</v>
      </c>
      <c r="Q60">
        <v>0</v>
      </c>
      <c r="R60">
        <v>0</v>
      </c>
    </row>
    <row r="61" spans="1:18" hidden="1" x14ac:dyDescent="0.3">
      <c r="A61" t="s">
        <v>153</v>
      </c>
      <c r="B61" t="s">
        <v>154</v>
      </c>
      <c r="C61" t="s">
        <v>154</v>
      </c>
      <c r="D61" t="s">
        <v>5</v>
      </c>
      <c r="E61">
        <v>0</v>
      </c>
      <c r="F61">
        <v>1</v>
      </c>
      <c r="G61">
        <v>0</v>
      </c>
      <c r="H61">
        <v>0</v>
      </c>
      <c r="I61" t="s">
        <v>142</v>
      </c>
      <c r="J61">
        <f>IF(Table1[[#This Row],[Team]]="NEW",1,0)</f>
        <v>0</v>
      </c>
      <c r="K61">
        <v>5</v>
      </c>
      <c r="L61">
        <v>265</v>
      </c>
      <c r="M61">
        <v>15.390560550681172</v>
      </c>
      <c r="N61">
        <v>11.443692251010361</v>
      </c>
      <c r="O61">
        <v>12.992726814569064</v>
      </c>
      <c r="P61">
        <v>2.5930140987735353</v>
      </c>
      <c r="Q61">
        <v>0</v>
      </c>
      <c r="R61">
        <v>0</v>
      </c>
    </row>
    <row r="62" spans="1:18" hidden="1" x14ac:dyDescent="0.3">
      <c r="A62" t="s">
        <v>155</v>
      </c>
      <c r="B62" t="s">
        <v>156</v>
      </c>
      <c r="C62" t="s">
        <v>156</v>
      </c>
      <c r="D62" t="s">
        <v>6</v>
      </c>
      <c r="E62">
        <v>0</v>
      </c>
      <c r="F62">
        <v>0</v>
      </c>
      <c r="G62">
        <v>1</v>
      </c>
      <c r="H62">
        <v>0</v>
      </c>
      <c r="I62" t="s">
        <v>142</v>
      </c>
      <c r="J62">
        <f>IF(Table1[[#This Row],[Team]]="NEW",1,0)</f>
        <v>0</v>
      </c>
      <c r="K62">
        <v>5.2</v>
      </c>
      <c r="L62">
        <v>267</v>
      </c>
      <c r="M62">
        <v>14.721159309899516</v>
      </c>
      <c r="N62">
        <v>8.1736317282761561</v>
      </c>
      <c r="O62">
        <v>10.865417293504855</v>
      </c>
      <c r="P62">
        <v>2.1661321752898135</v>
      </c>
      <c r="Q62">
        <v>0</v>
      </c>
      <c r="R62">
        <v>0</v>
      </c>
    </row>
    <row r="63" spans="1:18" hidden="1" x14ac:dyDescent="0.3">
      <c r="A63" t="s">
        <v>157</v>
      </c>
      <c r="B63" t="s">
        <v>158</v>
      </c>
      <c r="C63" t="s">
        <v>158</v>
      </c>
      <c r="D63" t="s">
        <v>6</v>
      </c>
      <c r="E63">
        <v>0</v>
      </c>
      <c r="F63">
        <v>0</v>
      </c>
      <c r="G63">
        <v>1</v>
      </c>
      <c r="H63">
        <v>0</v>
      </c>
      <c r="I63" t="s">
        <v>142</v>
      </c>
      <c r="J63">
        <f>IF(Table1[[#This Row],[Team]]="NEW",1,0)</f>
        <v>0</v>
      </c>
      <c r="K63">
        <v>4.8</v>
      </c>
      <c r="L63">
        <v>271</v>
      </c>
      <c r="M63">
        <v>11.57208285049459</v>
      </c>
      <c r="N63">
        <v>8.8993226550418996</v>
      </c>
      <c r="O63">
        <v>9.9353225831201186</v>
      </c>
      <c r="P63">
        <v>2.1026294264136416</v>
      </c>
      <c r="Q63">
        <v>0</v>
      </c>
      <c r="R63">
        <v>0</v>
      </c>
    </row>
    <row r="64" spans="1:18" hidden="1" x14ac:dyDescent="0.3">
      <c r="A64" t="s">
        <v>159</v>
      </c>
      <c r="B64" t="s">
        <v>160</v>
      </c>
      <c r="C64" t="s">
        <v>160</v>
      </c>
      <c r="D64" t="s">
        <v>4</v>
      </c>
      <c r="E64">
        <v>1</v>
      </c>
      <c r="F64">
        <v>0</v>
      </c>
      <c r="G64">
        <v>0</v>
      </c>
      <c r="H64">
        <v>0</v>
      </c>
      <c r="I64" t="s">
        <v>161</v>
      </c>
      <c r="J64">
        <f>IF(Table1[[#This Row],[Team]]="NEW",1,0)</f>
        <v>0</v>
      </c>
      <c r="K64">
        <v>4.5</v>
      </c>
      <c r="L64">
        <v>278</v>
      </c>
      <c r="M64">
        <v>18.293156713915483</v>
      </c>
      <c r="N64">
        <v>18.520409789331115</v>
      </c>
      <c r="O64">
        <v>21.484936984996899</v>
      </c>
      <c r="P64">
        <v>9.0923918674083151</v>
      </c>
      <c r="Q64">
        <v>0</v>
      </c>
      <c r="R64">
        <v>0</v>
      </c>
    </row>
    <row r="65" spans="1:18" hidden="1" x14ac:dyDescent="0.3">
      <c r="A65" t="s">
        <v>162</v>
      </c>
      <c r="B65" t="s">
        <v>163</v>
      </c>
      <c r="C65" t="s">
        <v>163</v>
      </c>
      <c r="D65" t="s">
        <v>5</v>
      </c>
      <c r="E65">
        <v>0</v>
      </c>
      <c r="F65">
        <v>1</v>
      </c>
      <c r="G65">
        <v>0</v>
      </c>
      <c r="H65">
        <v>0</v>
      </c>
      <c r="I65" t="s">
        <v>161</v>
      </c>
      <c r="J65">
        <f>IF(Table1[[#This Row],[Team]]="NEW",1,0)</f>
        <v>0</v>
      </c>
      <c r="K65">
        <v>4.5</v>
      </c>
      <c r="L65">
        <v>281</v>
      </c>
      <c r="M65">
        <v>6.8713490696851505</v>
      </c>
      <c r="N65">
        <v>12.721072482105422</v>
      </c>
      <c r="O65">
        <v>11.943420424355986</v>
      </c>
      <c r="P65">
        <v>5.0529575343626254</v>
      </c>
      <c r="Q65">
        <v>0</v>
      </c>
      <c r="R65">
        <v>0</v>
      </c>
    </row>
    <row r="66" spans="1:18" hidden="1" x14ac:dyDescent="0.3">
      <c r="A66" t="s">
        <v>164</v>
      </c>
      <c r="B66" t="s">
        <v>165</v>
      </c>
      <c r="C66" t="s">
        <v>165</v>
      </c>
      <c r="D66" t="s">
        <v>6</v>
      </c>
      <c r="E66">
        <v>0</v>
      </c>
      <c r="F66">
        <v>0</v>
      </c>
      <c r="G66">
        <v>1</v>
      </c>
      <c r="H66">
        <v>0</v>
      </c>
      <c r="I66" t="s">
        <v>161</v>
      </c>
      <c r="J66">
        <f>IF(Table1[[#This Row],[Team]]="NEW",1,0)</f>
        <v>0</v>
      </c>
      <c r="K66">
        <v>5.5</v>
      </c>
      <c r="L66">
        <v>285</v>
      </c>
      <c r="M66">
        <v>16.033075271444346</v>
      </c>
      <c r="N66">
        <v>13.082198979430814</v>
      </c>
      <c r="O66">
        <v>16.713949550790844</v>
      </c>
      <c r="P66">
        <v>6.6554215686830283</v>
      </c>
      <c r="Q66">
        <v>0</v>
      </c>
      <c r="R66">
        <v>0</v>
      </c>
    </row>
    <row r="67" spans="1:18" hidden="1" x14ac:dyDescent="0.3">
      <c r="A67" t="s">
        <v>166</v>
      </c>
      <c r="B67" t="s">
        <v>167</v>
      </c>
      <c r="C67" t="s">
        <v>167</v>
      </c>
      <c r="D67" t="s">
        <v>6</v>
      </c>
      <c r="E67">
        <v>0</v>
      </c>
      <c r="F67">
        <v>0</v>
      </c>
      <c r="G67">
        <v>1</v>
      </c>
      <c r="H67">
        <v>0</v>
      </c>
      <c r="I67" t="s">
        <v>161</v>
      </c>
      <c r="J67">
        <f>IF(Table1[[#This Row],[Team]]="NEW",1,0)</f>
        <v>0</v>
      </c>
      <c r="K67">
        <v>4.5</v>
      </c>
      <c r="L67">
        <v>291</v>
      </c>
      <c r="M67">
        <v>14.104667124995306</v>
      </c>
      <c r="N67">
        <v>11.479851070073188</v>
      </c>
      <c r="O67">
        <v>14.684255204758173</v>
      </c>
      <c r="P67">
        <v>6.3233823669861957</v>
      </c>
      <c r="Q67">
        <v>0</v>
      </c>
      <c r="R67">
        <v>0</v>
      </c>
    </row>
    <row r="68" spans="1:18" hidden="1" x14ac:dyDescent="0.3">
      <c r="A68" t="s">
        <v>168</v>
      </c>
      <c r="B68" t="s">
        <v>169</v>
      </c>
      <c r="C68" t="s">
        <v>169</v>
      </c>
      <c r="D68" t="s">
        <v>5</v>
      </c>
      <c r="E68">
        <v>0</v>
      </c>
      <c r="F68">
        <v>1</v>
      </c>
      <c r="G68">
        <v>0</v>
      </c>
      <c r="H68">
        <v>0</v>
      </c>
      <c r="I68" t="s">
        <v>161</v>
      </c>
      <c r="J68">
        <f>IF(Table1[[#This Row],[Team]]="NEW",1,0)</f>
        <v>0</v>
      </c>
      <c r="K68">
        <v>4.4000000000000004</v>
      </c>
      <c r="L68">
        <v>297</v>
      </c>
      <c r="M68">
        <v>8.9885543147695905</v>
      </c>
      <c r="N68">
        <v>8.5052716976057443</v>
      </c>
      <c r="O68">
        <v>10.157119230890068</v>
      </c>
      <c r="P68">
        <v>4.1948016385901434</v>
      </c>
      <c r="Q68">
        <v>0</v>
      </c>
      <c r="R68">
        <v>0</v>
      </c>
    </row>
    <row r="69" spans="1:18" hidden="1" x14ac:dyDescent="0.3">
      <c r="A69" t="s">
        <v>170</v>
      </c>
      <c r="B69" t="s">
        <v>171</v>
      </c>
      <c r="C69" t="s">
        <v>172</v>
      </c>
      <c r="D69" t="s">
        <v>6</v>
      </c>
      <c r="E69">
        <v>0</v>
      </c>
      <c r="F69">
        <v>0</v>
      </c>
      <c r="G69">
        <v>1</v>
      </c>
      <c r="H69">
        <v>0</v>
      </c>
      <c r="I69" t="s">
        <v>161</v>
      </c>
      <c r="J69">
        <f>IF(Table1[[#This Row],[Team]]="NEW",1,0)</f>
        <v>0</v>
      </c>
      <c r="K69">
        <v>5</v>
      </c>
      <c r="L69">
        <v>300</v>
      </c>
      <c r="M69">
        <v>9.7298033422496264</v>
      </c>
      <c r="N69">
        <v>16.709012539114223</v>
      </c>
      <c r="O69">
        <v>16.035675102887744</v>
      </c>
      <c r="P69">
        <v>5.4720601573213719</v>
      </c>
      <c r="Q69">
        <v>0</v>
      </c>
      <c r="R69">
        <v>0</v>
      </c>
    </row>
    <row r="70" spans="1:18" hidden="1" x14ac:dyDescent="0.3">
      <c r="A70" t="s">
        <v>173</v>
      </c>
      <c r="B70" t="s">
        <v>174</v>
      </c>
      <c r="C70" t="s">
        <v>173</v>
      </c>
      <c r="D70" t="s">
        <v>6</v>
      </c>
      <c r="E70">
        <v>0</v>
      </c>
      <c r="F70">
        <v>0</v>
      </c>
      <c r="G70">
        <v>1</v>
      </c>
      <c r="H70">
        <v>0</v>
      </c>
      <c r="I70" t="s">
        <v>161</v>
      </c>
      <c r="J70">
        <f>IF(Table1[[#This Row],[Team]]="NEW",1,0)</f>
        <v>0</v>
      </c>
      <c r="K70">
        <v>4.5999999999999996</v>
      </c>
      <c r="L70">
        <v>302</v>
      </c>
      <c r="M70">
        <v>21.29411762870232</v>
      </c>
      <c r="N70">
        <v>16.859624715895304</v>
      </c>
      <c r="O70">
        <v>21.852156844674603</v>
      </c>
      <c r="P70">
        <v>9.058469412610556</v>
      </c>
      <c r="Q70">
        <v>0</v>
      </c>
      <c r="R70">
        <v>0</v>
      </c>
    </row>
    <row r="71" spans="1:18" hidden="1" x14ac:dyDescent="0.3">
      <c r="A71" t="s">
        <v>37</v>
      </c>
      <c r="B71" t="s">
        <v>175</v>
      </c>
      <c r="C71" t="s">
        <v>175</v>
      </c>
      <c r="D71" t="s">
        <v>4</v>
      </c>
      <c r="E71">
        <v>1</v>
      </c>
      <c r="F71">
        <v>0</v>
      </c>
      <c r="G71">
        <v>0</v>
      </c>
      <c r="H71">
        <v>0</v>
      </c>
      <c r="I71" t="s">
        <v>176</v>
      </c>
      <c r="J71">
        <f>IF(Table1[[#This Row],[Team]]="NEW",1,0)</f>
        <v>0</v>
      </c>
      <c r="K71">
        <v>4.0999999999999996</v>
      </c>
      <c r="L71">
        <v>321</v>
      </c>
      <c r="M71">
        <v>28.203988850842958</v>
      </c>
      <c r="N71">
        <v>31.486358854775844</v>
      </c>
      <c r="O71">
        <v>29.746483821836769</v>
      </c>
      <c r="P71">
        <v>8.2107525532879428</v>
      </c>
      <c r="Q71">
        <v>0</v>
      </c>
      <c r="R71">
        <v>0</v>
      </c>
    </row>
    <row r="72" spans="1:18" hidden="1" x14ac:dyDescent="0.3">
      <c r="A72" t="s">
        <v>177</v>
      </c>
      <c r="B72" t="s">
        <v>178</v>
      </c>
      <c r="C72" t="s">
        <v>178</v>
      </c>
      <c r="D72" t="s">
        <v>7</v>
      </c>
      <c r="E72">
        <v>0</v>
      </c>
      <c r="F72">
        <v>0</v>
      </c>
      <c r="G72">
        <v>0</v>
      </c>
      <c r="H72">
        <v>1</v>
      </c>
      <c r="I72" t="s">
        <v>176</v>
      </c>
      <c r="J72">
        <f>IF(Table1[[#This Row],[Team]]="NEW",1,0)</f>
        <v>0</v>
      </c>
      <c r="K72">
        <v>9.1</v>
      </c>
      <c r="L72">
        <v>322</v>
      </c>
      <c r="M72">
        <v>16.540105153211691</v>
      </c>
      <c r="N72">
        <v>17.463075477886473</v>
      </c>
      <c r="O72">
        <v>16.993699321103897</v>
      </c>
      <c r="P72">
        <v>3.5689209293691038</v>
      </c>
      <c r="Q72">
        <v>0</v>
      </c>
      <c r="R72">
        <v>0</v>
      </c>
    </row>
    <row r="73" spans="1:18" x14ac:dyDescent="0.3">
      <c r="A73" t="s">
        <v>236</v>
      </c>
      <c r="B73" t="s">
        <v>237</v>
      </c>
      <c r="C73" t="s">
        <v>237</v>
      </c>
      <c r="D73" t="s">
        <v>5</v>
      </c>
      <c r="E73">
        <v>0</v>
      </c>
      <c r="F73">
        <v>1</v>
      </c>
      <c r="G73">
        <v>0</v>
      </c>
      <c r="H73">
        <v>0</v>
      </c>
      <c r="I73" t="s">
        <v>235</v>
      </c>
      <c r="J73">
        <f>IF(Table1[[#This Row],[Team]]="NEW",1,0)</f>
        <v>1</v>
      </c>
      <c r="K73">
        <v>5.9</v>
      </c>
      <c r="L73">
        <v>489</v>
      </c>
      <c r="M73">
        <v>26.088773854409052</v>
      </c>
      <c r="N73">
        <v>47.41143021443942</v>
      </c>
      <c r="O73">
        <v>39.358821893357771</v>
      </c>
      <c r="P73">
        <v>6.1316081183723101</v>
      </c>
      <c r="Q73">
        <v>1</v>
      </c>
      <c r="R73">
        <v>1</v>
      </c>
    </row>
    <row r="74" spans="1:18" hidden="1" x14ac:dyDescent="0.3">
      <c r="A74" t="s">
        <v>181</v>
      </c>
      <c r="B74" t="s">
        <v>182</v>
      </c>
      <c r="C74" t="s">
        <v>182</v>
      </c>
      <c r="D74" t="s">
        <v>6</v>
      </c>
      <c r="E74">
        <v>0</v>
      </c>
      <c r="F74">
        <v>0</v>
      </c>
      <c r="G74">
        <v>1</v>
      </c>
      <c r="H74">
        <v>0</v>
      </c>
      <c r="I74" t="s">
        <v>176</v>
      </c>
      <c r="J74">
        <f>IF(Table1[[#This Row],[Team]]="NEW",1,0)</f>
        <v>0</v>
      </c>
      <c r="K74">
        <v>6.3</v>
      </c>
      <c r="L74">
        <v>326</v>
      </c>
      <c r="M74">
        <v>29.09406194329906</v>
      </c>
      <c r="N74">
        <v>24.99138246334828</v>
      </c>
      <c r="O74">
        <v>27.314507027576074</v>
      </c>
      <c r="P74">
        <v>4.4108609704798081</v>
      </c>
      <c r="Q74">
        <v>0</v>
      </c>
      <c r="R74">
        <v>0</v>
      </c>
    </row>
    <row r="75" spans="1:18" hidden="1" x14ac:dyDescent="0.3">
      <c r="A75" t="s">
        <v>183</v>
      </c>
      <c r="B75" t="s">
        <v>184</v>
      </c>
      <c r="C75" t="s">
        <v>184</v>
      </c>
      <c r="D75" t="s">
        <v>6</v>
      </c>
      <c r="E75">
        <v>0</v>
      </c>
      <c r="F75">
        <v>0</v>
      </c>
      <c r="G75">
        <v>1</v>
      </c>
      <c r="H75">
        <v>0</v>
      </c>
      <c r="I75" t="s">
        <v>176</v>
      </c>
      <c r="J75">
        <f>IF(Table1[[#This Row],[Team]]="NEW",1,0)</f>
        <v>0</v>
      </c>
      <c r="K75">
        <v>6.8</v>
      </c>
      <c r="L75">
        <v>331</v>
      </c>
      <c r="M75">
        <v>43.292930753967454</v>
      </c>
      <c r="N75">
        <v>29.600862884100415</v>
      </c>
      <c r="O75">
        <v>37.229825372711943</v>
      </c>
      <c r="P75">
        <v>5.0582424598590139</v>
      </c>
      <c r="Q75">
        <v>0</v>
      </c>
      <c r="R75">
        <v>0</v>
      </c>
    </row>
    <row r="76" spans="1:18" hidden="1" x14ac:dyDescent="0.3">
      <c r="A76" t="s">
        <v>185</v>
      </c>
      <c r="B76" t="s">
        <v>186</v>
      </c>
      <c r="C76" t="s">
        <v>186</v>
      </c>
      <c r="D76" t="s">
        <v>6</v>
      </c>
      <c r="E76">
        <v>0</v>
      </c>
      <c r="F76">
        <v>0</v>
      </c>
      <c r="G76">
        <v>1</v>
      </c>
      <c r="H76">
        <v>0</v>
      </c>
      <c r="I76" t="s">
        <v>176</v>
      </c>
      <c r="J76">
        <f>IF(Table1[[#This Row],[Team]]="NEW",1,0)</f>
        <v>0</v>
      </c>
      <c r="K76">
        <v>4.9000000000000004</v>
      </c>
      <c r="L76">
        <v>333</v>
      </c>
      <c r="M76">
        <v>14.04822435058845</v>
      </c>
      <c r="N76">
        <v>29.995049578189484</v>
      </c>
      <c r="O76">
        <v>21.258495223720189</v>
      </c>
      <c r="P76">
        <v>4.4034619930192109</v>
      </c>
      <c r="Q76">
        <v>0</v>
      </c>
      <c r="R76">
        <v>0</v>
      </c>
    </row>
    <row r="77" spans="1:18" hidden="1" x14ac:dyDescent="0.3">
      <c r="A77" t="s">
        <v>187</v>
      </c>
      <c r="B77" t="s">
        <v>188</v>
      </c>
      <c r="C77" t="s">
        <v>188</v>
      </c>
      <c r="D77" t="s">
        <v>7</v>
      </c>
      <c r="E77">
        <v>0</v>
      </c>
      <c r="F77">
        <v>0</v>
      </c>
      <c r="G77">
        <v>0</v>
      </c>
      <c r="H77">
        <v>1</v>
      </c>
      <c r="I77" t="s">
        <v>176</v>
      </c>
      <c r="J77">
        <f>IF(Table1[[#This Row],[Team]]="NEW",1,0)</f>
        <v>0</v>
      </c>
      <c r="K77">
        <v>5.7</v>
      </c>
      <c r="L77">
        <v>338</v>
      </c>
      <c r="M77">
        <v>16.736842105025143</v>
      </c>
      <c r="N77">
        <v>21.201672486764622</v>
      </c>
      <c r="O77">
        <v>18.785125562409441</v>
      </c>
      <c r="P77">
        <v>3.7704901650133857</v>
      </c>
      <c r="Q77">
        <v>0</v>
      </c>
      <c r="R77">
        <v>0</v>
      </c>
    </row>
    <row r="78" spans="1:18" x14ac:dyDescent="0.3">
      <c r="A78" t="s">
        <v>77</v>
      </c>
      <c r="B78" t="s">
        <v>230</v>
      </c>
      <c r="C78" t="s">
        <v>230</v>
      </c>
      <c r="D78" t="s">
        <v>6</v>
      </c>
      <c r="E78">
        <v>0</v>
      </c>
      <c r="F78">
        <v>0</v>
      </c>
      <c r="G78">
        <v>1</v>
      </c>
      <c r="H78">
        <v>0</v>
      </c>
      <c r="I78" t="s">
        <v>226</v>
      </c>
      <c r="J78">
        <f>IF(Table1[[#This Row],[Team]]="NEW",1,0)</f>
        <v>0</v>
      </c>
      <c r="K78">
        <v>6.9</v>
      </c>
      <c r="L78">
        <v>455</v>
      </c>
      <c r="M78">
        <v>47.044776119253903</v>
      </c>
      <c r="N78">
        <v>30.139814349359458</v>
      </c>
      <c r="O78">
        <v>38.206493309968977</v>
      </c>
      <c r="P78">
        <v>6.0170052176989053</v>
      </c>
      <c r="Q78">
        <v>1</v>
      </c>
      <c r="R78">
        <v>1</v>
      </c>
    </row>
    <row r="79" spans="1:18" x14ac:dyDescent="0.3">
      <c r="A79" t="s">
        <v>283</v>
      </c>
      <c r="B79" t="s">
        <v>284</v>
      </c>
      <c r="C79" t="s">
        <v>284</v>
      </c>
      <c r="D79" t="s">
        <v>7</v>
      </c>
      <c r="E79">
        <v>0</v>
      </c>
      <c r="F79">
        <v>0</v>
      </c>
      <c r="G79">
        <v>0</v>
      </c>
      <c r="H79">
        <v>1</v>
      </c>
      <c r="I79" t="s">
        <v>282</v>
      </c>
      <c r="J79">
        <f>IF(Table1[[#This Row],[Team]]="NEW",1,0)</f>
        <v>0</v>
      </c>
      <c r="K79">
        <v>11.6</v>
      </c>
      <c r="L79">
        <v>591</v>
      </c>
      <c r="M79">
        <v>33.174189921365155</v>
      </c>
      <c r="N79">
        <v>23.659628969067661</v>
      </c>
      <c r="O79">
        <v>25.476840203636048</v>
      </c>
      <c r="P79">
        <v>5.3133959290413255</v>
      </c>
      <c r="Q79">
        <v>1</v>
      </c>
      <c r="R79">
        <v>1</v>
      </c>
    </row>
    <row r="80" spans="1:18" hidden="1" x14ac:dyDescent="0.3">
      <c r="A80" t="s">
        <v>193</v>
      </c>
      <c r="B80" t="s">
        <v>194</v>
      </c>
      <c r="C80" t="s">
        <v>194</v>
      </c>
      <c r="D80" t="s">
        <v>4</v>
      </c>
      <c r="E80">
        <v>1</v>
      </c>
      <c r="F80">
        <v>0</v>
      </c>
      <c r="G80">
        <v>0</v>
      </c>
      <c r="H80">
        <v>0</v>
      </c>
      <c r="I80" t="s">
        <v>191</v>
      </c>
      <c r="J80">
        <f>IF(Table1[[#This Row],[Team]]="NEW",1,0)</f>
        <v>0</v>
      </c>
      <c r="K80">
        <v>4.5</v>
      </c>
      <c r="L80">
        <v>362</v>
      </c>
      <c r="M80">
        <v>21.642857142857142</v>
      </c>
      <c r="N80">
        <v>43.309866535159557</v>
      </c>
      <c r="O80">
        <v>34.742282974012014</v>
      </c>
      <c r="P80">
        <v>6.1672313952137294</v>
      </c>
      <c r="Q80">
        <v>0</v>
      </c>
      <c r="R80">
        <v>0</v>
      </c>
    </row>
    <row r="81" spans="1:18" hidden="1" x14ac:dyDescent="0.3">
      <c r="A81" t="s">
        <v>112</v>
      </c>
      <c r="B81" t="s">
        <v>195</v>
      </c>
      <c r="C81" t="s">
        <v>196</v>
      </c>
      <c r="D81" t="s">
        <v>6</v>
      </c>
      <c r="E81">
        <v>0</v>
      </c>
      <c r="F81">
        <v>0</v>
      </c>
      <c r="G81">
        <v>1</v>
      </c>
      <c r="H81">
        <v>0</v>
      </c>
      <c r="I81" t="s">
        <v>191</v>
      </c>
      <c r="J81">
        <f>IF(Table1[[#This Row],[Team]]="NEW",1,0)</f>
        <v>0</v>
      </c>
      <c r="K81">
        <v>4.8</v>
      </c>
      <c r="L81">
        <v>369</v>
      </c>
      <c r="M81">
        <v>14.71568418045079</v>
      </c>
      <c r="N81">
        <v>27.243432355357129</v>
      </c>
      <c r="O81">
        <v>22.511818578603297</v>
      </c>
      <c r="P81">
        <v>5.0028650266748862</v>
      </c>
      <c r="Q81">
        <v>0</v>
      </c>
      <c r="R81">
        <v>0</v>
      </c>
    </row>
    <row r="82" spans="1:18" hidden="1" x14ac:dyDescent="0.3">
      <c r="A82" t="s">
        <v>197</v>
      </c>
      <c r="B82" t="s">
        <v>198</v>
      </c>
      <c r="C82" t="s">
        <v>198</v>
      </c>
      <c r="D82" t="s">
        <v>6</v>
      </c>
      <c r="E82">
        <v>0</v>
      </c>
      <c r="F82">
        <v>0</v>
      </c>
      <c r="G82">
        <v>1</v>
      </c>
      <c r="H82">
        <v>0</v>
      </c>
      <c r="I82" t="s">
        <v>191</v>
      </c>
      <c r="J82">
        <f>IF(Table1[[#This Row],[Team]]="NEW",1,0)</f>
        <v>0</v>
      </c>
      <c r="K82">
        <v>5.5</v>
      </c>
      <c r="L82">
        <v>370</v>
      </c>
      <c r="M82">
        <v>17.900723483678995</v>
      </c>
      <c r="N82">
        <v>36.525088173925404</v>
      </c>
      <c r="O82">
        <v>29.089726109511172</v>
      </c>
      <c r="P82">
        <v>5.3046292135456596</v>
      </c>
      <c r="Q82">
        <v>0</v>
      </c>
      <c r="R82">
        <v>0</v>
      </c>
    </row>
    <row r="83" spans="1:18" hidden="1" x14ac:dyDescent="0.3">
      <c r="A83" t="s">
        <v>199</v>
      </c>
      <c r="B83" t="s">
        <v>200</v>
      </c>
      <c r="C83" t="s">
        <v>201</v>
      </c>
      <c r="D83" t="s">
        <v>5</v>
      </c>
      <c r="E83">
        <v>0</v>
      </c>
      <c r="F83">
        <v>1</v>
      </c>
      <c r="G83">
        <v>0</v>
      </c>
      <c r="H83">
        <v>0</v>
      </c>
      <c r="I83" t="s">
        <v>202</v>
      </c>
      <c r="J83">
        <f>IF(Table1[[#This Row],[Team]]="NEW",1,0)</f>
        <v>0</v>
      </c>
      <c r="K83">
        <v>6.5</v>
      </c>
      <c r="L83">
        <v>386</v>
      </c>
      <c r="M83">
        <v>29.763779527559059</v>
      </c>
      <c r="N83">
        <v>23.60273603554252</v>
      </c>
      <c r="O83">
        <v>16.725419757720793</v>
      </c>
      <c r="P83">
        <v>2.6726920181404683</v>
      </c>
      <c r="Q83">
        <v>0</v>
      </c>
      <c r="R83">
        <v>0</v>
      </c>
    </row>
    <row r="84" spans="1:18" hidden="1" x14ac:dyDescent="0.3">
      <c r="A84" t="s">
        <v>203</v>
      </c>
      <c r="B84" t="s">
        <v>204</v>
      </c>
      <c r="C84" t="s">
        <v>203</v>
      </c>
      <c r="D84" t="s">
        <v>4</v>
      </c>
      <c r="E84">
        <v>1</v>
      </c>
      <c r="F84">
        <v>0</v>
      </c>
      <c r="G84">
        <v>0</v>
      </c>
      <c r="H84">
        <v>0</v>
      </c>
      <c r="I84" t="s">
        <v>202</v>
      </c>
      <c r="J84">
        <f>IF(Table1[[#This Row],[Team]]="NEW",1,0)</f>
        <v>0</v>
      </c>
      <c r="K84">
        <v>5.5</v>
      </c>
      <c r="L84">
        <v>387</v>
      </c>
      <c r="M84">
        <v>26.113303732349145</v>
      </c>
      <c r="N84">
        <v>25.008154677048104</v>
      </c>
      <c r="O84">
        <v>16.088346578223689</v>
      </c>
      <c r="P84">
        <v>2.4879500618407722</v>
      </c>
      <c r="Q84">
        <v>0</v>
      </c>
      <c r="R84">
        <v>0</v>
      </c>
    </row>
    <row r="85" spans="1:18" x14ac:dyDescent="0.3">
      <c r="A85" t="s">
        <v>99</v>
      </c>
      <c r="B85" t="s">
        <v>192</v>
      </c>
      <c r="C85" t="s">
        <v>192</v>
      </c>
      <c r="D85" t="s">
        <v>5</v>
      </c>
      <c r="E85">
        <v>0</v>
      </c>
      <c r="F85">
        <v>1</v>
      </c>
      <c r="G85">
        <v>0</v>
      </c>
      <c r="H85">
        <v>0</v>
      </c>
      <c r="I85" t="s">
        <v>191</v>
      </c>
      <c r="J85">
        <f>IF(Table1[[#This Row],[Team]]="NEW",1,0)</f>
        <v>0</v>
      </c>
      <c r="K85">
        <v>4.5</v>
      </c>
      <c r="L85">
        <v>359</v>
      </c>
      <c r="M85">
        <v>13.66153848117175</v>
      </c>
      <c r="N85">
        <v>41.617641783355623</v>
      </c>
      <c r="O85">
        <v>29.124398608476461</v>
      </c>
      <c r="P85">
        <v>5.2476038397101767</v>
      </c>
      <c r="Q85">
        <v>1</v>
      </c>
      <c r="R85">
        <v>1</v>
      </c>
    </row>
    <row r="86" spans="1:18" hidden="1" x14ac:dyDescent="0.3">
      <c r="A86" t="s">
        <v>207</v>
      </c>
      <c r="B86" t="s">
        <v>208</v>
      </c>
      <c r="C86" t="s">
        <v>208</v>
      </c>
      <c r="D86" t="s">
        <v>5</v>
      </c>
      <c r="E86">
        <v>0</v>
      </c>
      <c r="F86">
        <v>1</v>
      </c>
      <c r="G86">
        <v>0</v>
      </c>
      <c r="H86">
        <v>0</v>
      </c>
      <c r="I86" t="s">
        <v>202</v>
      </c>
      <c r="J86">
        <f>IF(Table1[[#This Row],[Team]]="NEW",1,0)</f>
        <v>0</v>
      </c>
      <c r="K86">
        <v>7.2</v>
      </c>
      <c r="L86">
        <v>391</v>
      </c>
      <c r="M86">
        <v>32.74266679615009</v>
      </c>
      <c r="N86">
        <v>20.909406701996218</v>
      </c>
      <c r="O86">
        <v>16.736684678661867</v>
      </c>
      <c r="P86">
        <v>2.7318738234839657</v>
      </c>
      <c r="Q86">
        <v>0</v>
      </c>
      <c r="R86">
        <v>0</v>
      </c>
    </row>
    <row r="87" spans="1:18" hidden="1" x14ac:dyDescent="0.3">
      <c r="A87" t="s">
        <v>183</v>
      </c>
      <c r="B87" t="s">
        <v>209</v>
      </c>
      <c r="C87" t="s">
        <v>209</v>
      </c>
      <c r="D87" t="s">
        <v>6</v>
      </c>
      <c r="E87">
        <v>0</v>
      </c>
      <c r="F87">
        <v>0</v>
      </c>
      <c r="G87">
        <v>1</v>
      </c>
      <c r="H87">
        <v>0</v>
      </c>
      <c r="I87" t="s">
        <v>202</v>
      </c>
      <c r="J87">
        <f>IF(Table1[[#This Row],[Team]]="NEW",1,0)</f>
        <v>0</v>
      </c>
      <c r="K87">
        <v>5</v>
      </c>
      <c r="L87">
        <v>400</v>
      </c>
      <c r="M87">
        <v>12.155924847038857</v>
      </c>
      <c r="N87">
        <v>13.926536186309288</v>
      </c>
      <c r="O87">
        <v>8.2407516211066216</v>
      </c>
      <c r="P87">
        <v>1.1501982666656687</v>
      </c>
      <c r="Q87">
        <v>0</v>
      </c>
      <c r="R87">
        <v>0</v>
      </c>
    </row>
    <row r="88" spans="1:18" hidden="1" x14ac:dyDescent="0.3">
      <c r="A88" t="s">
        <v>210</v>
      </c>
      <c r="B88" t="s">
        <v>211</v>
      </c>
      <c r="C88" t="s">
        <v>211</v>
      </c>
      <c r="D88" t="s">
        <v>6</v>
      </c>
      <c r="E88">
        <v>0</v>
      </c>
      <c r="F88">
        <v>0</v>
      </c>
      <c r="G88">
        <v>1</v>
      </c>
      <c r="H88">
        <v>0</v>
      </c>
      <c r="I88" t="s">
        <v>212</v>
      </c>
      <c r="J88">
        <f>IF(Table1[[#This Row],[Team]]="NEW",1,0)</f>
        <v>0</v>
      </c>
      <c r="K88">
        <v>12.5</v>
      </c>
      <c r="L88">
        <v>418</v>
      </c>
      <c r="M88">
        <v>29.079391764769071</v>
      </c>
      <c r="N88">
        <v>15.537727381851635</v>
      </c>
      <c r="O88">
        <v>16.336106654408194</v>
      </c>
      <c r="P88">
        <v>2.8676674302653669</v>
      </c>
      <c r="Q88">
        <v>0</v>
      </c>
      <c r="R88">
        <v>0</v>
      </c>
    </row>
    <row r="89" spans="1:18" hidden="1" x14ac:dyDescent="0.3">
      <c r="A89" t="s">
        <v>170</v>
      </c>
      <c r="B89" t="s">
        <v>213</v>
      </c>
      <c r="C89" t="s">
        <v>213</v>
      </c>
      <c r="D89" t="s">
        <v>5</v>
      </c>
      <c r="E89">
        <v>0</v>
      </c>
      <c r="F89">
        <v>1</v>
      </c>
      <c r="G89">
        <v>0</v>
      </c>
      <c r="H89">
        <v>0</v>
      </c>
      <c r="I89" t="s">
        <v>212</v>
      </c>
      <c r="J89">
        <f>IF(Table1[[#This Row],[Team]]="NEW",1,0)</f>
        <v>0</v>
      </c>
      <c r="K89">
        <v>7.3</v>
      </c>
      <c r="L89">
        <v>422</v>
      </c>
      <c r="M89">
        <v>47.666666666666671</v>
      </c>
      <c r="N89">
        <v>10.827883496930818</v>
      </c>
      <c r="O89">
        <v>21.384984058005212</v>
      </c>
      <c r="P89">
        <v>2.1137388874373753</v>
      </c>
      <c r="Q89">
        <v>0</v>
      </c>
      <c r="R89">
        <v>0</v>
      </c>
    </row>
    <row r="90" spans="1:18" hidden="1" x14ac:dyDescent="0.3">
      <c r="A90" t="s">
        <v>214</v>
      </c>
      <c r="B90" t="s">
        <v>215</v>
      </c>
      <c r="C90" t="s">
        <v>214</v>
      </c>
      <c r="D90" t="s">
        <v>4</v>
      </c>
      <c r="E90">
        <v>1</v>
      </c>
      <c r="F90">
        <v>0</v>
      </c>
      <c r="G90">
        <v>0</v>
      </c>
      <c r="H90">
        <v>0</v>
      </c>
      <c r="I90" t="s">
        <v>212</v>
      </c>
      <c r="J90">
        <f>IF(Table1[[#This Row],[Team]]="NEW",1,0)</f>
        <v>0</v>
      </c>
      <c r="K90">
        <v>5.4</v>
      </c>
      <c r="L90">
        <v>423</v>
      </c>
      <c r="M90">
        <v>21.619861563346596</v>
      </c>
      <c r="N90">
        <v>11.329897882914111</v>
      </c>
      <c r="O90">
        <v>12.063732585561812</v>
      </c>
      <c r="P90">
        <v>1.9628193737479138</v>
      </c>
      <c r="Q90">
        <v>0</v>
      </c>
      <c r="R90">
        <v>0</v>
      </c>
    </row>
    <row r="91" spans="1:18" hidden="1" x14ac:dyDescent="0.3">
      <c r="A91" t="s">
        <v>216</v>
      </c>
      <c r="B91" t="s">
        <v>217</v>
      </c>
      <c r="C91" t="s">
        <v>216</v>
      </c>
      <c r="D91" t="s">
        <v>6</v>
      </c>
      <c r="E91">
        <v>0</v>
      </c>
      <c r="F91">
        <v>0</v>
      </c>
      <c r="G91">
        <v>1</v>
      </c>
      <c r="H91">
        <v>0</v>
      </c>
      <c r="I91" t="s">
        <v>212</v>
      </c>
      <c r="J91">
        <f>IF(Table1[[#This Row],[Team]]="NEW",1,0)</f>
        <v>0</v>
      </c>
      <c r="K91">
        <v>6.9</v>
      </c>
      <c r="L91">
        <v>427</v>
      </c>
      <c r="M91">
        <v>21.666666652988923</v>
      </c>
      <c r="N91">
        <v>12.017538830054226</v>
      </c>
      <c r="O91">
        <v>12.334100016534101</v>
      </c>
      <c r="P91">
        <v>2.0220513974812717</v>
      </c>
      <c r="Q91">
        <v>0</v>
      </c>
      <c r="R91">
        <v>0</v>
      </c>
    </row>
    <row r="92" spans="1:18" hidden="1" x14ac:dyDescent="0.3">
      <c r="A92" t="s">
        <v>218</v>
      </c>
      <c r="B92" t="s">
        <v>219</v>
      </c>
      <c r="C92" t="s">
        <v>219</v>
      </c>
      <c r="D92" t="s">
        <v>6</v>
      </c>
      <c r="E92">
        <v>0</v>
      </c>
      <c r="F92">
        <v>0</v>
      </c>
      <c r="G92">
        <v>1</v>
      </c>
      <c r="H92">
        <v>0</v>
      </c>
      <c r="I92" t="s">
        <v>212</v>
      </c>
      <c r="J92">
        <f>IF(Table1[[#This Row],[Team]]="NEW",1,0)</f>
        <v>0</v>
      </c>
      <c r="K92">
        <v>8.1999999999999993</v>
      </c>
      <c r="L92">
        <v>429</v>
      </c>
      <c r="M92">
        <v>20.266703745437201</v>
      </c>
      <c r="N92">
        <v>11.342985680986061</v>
      </c>
      <c r="O92">
        <v>11.574698566153483</v>
      </c>
      <c r="P92">
        <v>1.9622840722659065</v>
      </c>
      <c r="Q92">
        <v>0</v>
      </c>
      <c r="R92">
        <v>0</v>
      </c>
    </row>
    <row r="93" spans="1:18" hidden="1" x14ac:dyDescent="0.3">
      <c r="A93" t="s">
        <v>189</v>
      </c>
      <c r="B93" t="s">
        <v>220</v>
      </c>
      <c r="C93" t="s">
        <v>221</v>
      </c>
      <c r="D93" t="s">
        <v>6</v>
      </c>
      <c r="E93">
        <v>0</v>
      </c>
      <c r="F93">
        <v>0</v>
      </c>
      <c r="G93">
        <v>1</v>
      </c>
      <c r="H93">
        <v>0</v>
      </c>
      <c r="I93" t="s">
        <v>212</v>
      </c>
      <c r="J93">
        <f>IF(Table1[[#This Row],[Team]]="NEW",1,0)</f>
        <v>0</v>
      </c>
      <c r="K93">
        <v>5.6</v>
      </c>
      <c r="L93">
        <v>430</v>
      </c>
      <c r="M93">
        <v>13.77678617941285</v>
      </c>
      <c r="N93">
        <v>9.8607505739946379</v>
      </c>
      <c r="O93">
        <v>8.6601425337421603</v>
      </c>
      <c r="P93">
        <v>1.4714926244539333</v>
      </c>
      <c r="Q93">
        <v>0</v>
      </c>
      <c r="R93">
        <v>0</v>
      </c>
    </row>
    <row r="94" spans="1:18" hidden="1" x14ac:dyDescent="0.3">
      <c r="A94" t="s">
        <v>222</v>
      </c>
      <c r="B94" t="s">
        <v>223</v>
      </c>
      <c r="C94" t="s">
        <v>223</v>
      </c>
      <c r="D94" t="s">
        <v>7</v>
      </c>
      <c r="E94">
        <v>0</v>
      </c>
      <c r="F94">
        <v>0</v>
      </c>
      <c r="G94">
        <v>0</v>
      </c>
      <c r="H94">
        <v>1</v>
      </c>
      <c r="I94" t="s">
        <v>212</v>
      </c>
      <c r="J94">
        <f>IF(Table1[[#This Row],[Team]]="NEW",1,0)</f>
        <v>0</v>
      </c>
      <c r="K94">
        <v>12.2</v>
      </c>
      <c r="L94">
        <v>433</v>
      </c>
      <c r="M94">
        <v>81.33333332896261</v>
      </c>
      <c r="N94">
        <v>25.408679015154316</v>
      </c>
      <c r="O94">
        <v>39.04280822173564</v>
      </c>
      <c r="P94">
        <v>4.7271672042122539</v>
      </c>
      <c r="Q94">
        <v>0</v>
      </c>
      <c r="R94">
        <v>0</v>
      </c>
    </row>
    <row r="95" spans="1:18" hidden="1" x14ac:dyDescent="0.3">
      <c r="A95" t="s">
        <v>82</v>
      </c>
      <c r="B95" t="s">
        <v>224</v>
      </c>
      <c r="C95" t="s">
        <v>225</v>
      </c>
      <c r="D95" t="s">
        <v>4</v>
      </c>
      <c r="E95">
        <v>1</v>
      </c>
      <c r="F95">
        <v>0</v>
      </c>
      <c r="G95">
        <v>0</v>
      </c>
      <c r="H95">
        <v>0</v>
      </c>
      <c r="I95" t="s">
        <v>226</v>
      </c>
      <c r="J95">
        <f>IF(Table1[[#This Row],[Team]]="NEW",1,0)</f>
        <v>0</v>
      </c>
      <c r="K95">
        <v>4.9000000000000004</v>
      </c>
      <c r="L95">
        <v>447</v>
      </c>
      <c r="M95">
        <v>20.597586697321354</v>
      </c>
      <c r="N95">
        <v>27.756095169708196</v>
      </c>
      <c r="O95">
        <v>24.990908766738674</v>
      </c>
      <c r="P95">
        <v>4.9373481185395045</v>
      </c>
      <c r="Q95">
        <v>0</v>
      </c>
      <c r="R95">
        <v>0</v>
      </c>
    </row>
    <row r="96" spans="1:18" hidden="1" x14ac:dyDescent="0.3">
      <c r="A96" t="s">
        <v>227</v>
      </c>
      <c r="B96" t="s">
        <v>228</v>
      </c>
      <c r="C96" t="s">
        <v>229</v>
      </c>
      <c r="D96" t="s">
        <v>6</v>
      </c>
      <c r="E96">
        <v>0</v>
      </c>
      <c r="F96">
        <v>0</v>
      </c>
      <c r="G96">
        <v>1</v>
      </c>
      <c r="H96">
        <v>0</v>
      </c>
      <c r="I96" t="s">
        <v>226</v>
      </c>
      <c r="J96">
        <f>IF(Table1[[#This Row],[Team]]="NEW",1,0)</f>
        <v>0</v>
      </c>
      <c r="K96">
        <v>9.8000000000000007</v>
      </c>
      <c r="L96">
        <v>453</v>
      </c>
      <c r="M96">
        <v>21.669487501338125</v>
      </c>
      <c r="N96">
        <v>25.9958766967485</v>
      </c>
      <c r="O96">
        <v>24.472759950313279</v>
      </c>
      <c r="P96">
        <v>4.3887527791825427</v>
      </c>
      <c r="Q96">
        <v>0</v>
      </c>
      <c r="R96">
        <v>0</v>
      </c>
    </row>
    <row r="97" spans="1:18" x14ac:dyDescent="0.3">
      <c r="A97" t="s">
        <v>37</v>
      </c>
      <c r="B97" t="s">
        <v>38</v>
      </c>
      <c r="C97" t="s">
        <v>38</v>
      </c>
      <c r="D97" t="s">
        <v>7</v>
      </c>
      <c r="E97">
        <v>0</v>
      </c>
      <c r="F97">
        <v>0</v>
      </c>
      <c r="G97">
        <v>0</v>
      </c>
      <c r="H97">
        <v>1</v>
      </c>
      <c r="I97" t="s">
        <v>39</v>
      </c>
      <c r="J97">
        <f>IF(Table1[[#This Row],[Team]]="NEW",1,0)</f>
        <v>0</v>
      </c>
      <c r="K97">
        <v>6.5</v>
      </c>
      <c r="L97">
        <v>34</v>
      </c>
      <c r="M97">
        <v>16.1779743982651</v>
      </c>
      <c r="N97">
        <v>20.937294019342282</v>
      </c>
      <c r="O97">
        <v>23.468452434650381</v>
      </c>
      <c r="P97">
        <v>5.2198514429526881</v>
      </c>
      <c r="Q97">
        <v>1</v>
      </c>
      <c r="R97">
        <v>1</v>
      </c>
    </row>
    <row r="98" spans="1:18" hidden="1" x14ac:dyDescent="0.3">
      <c r="A98" t="s">
        <v>231</v>
      </c>
      <c r="B98" t="s">
        <v>232</v>
      </c>
      <c r="C98" t="s">
        <v>232</v>
      </c>
      <c r="D98" t="s">
        <v>6</v>
      </c>
      <c r="E98">
        <v>0</v>
      </c>
      <c r="F98">
        <v>0</v>
      </c>
      <c r="G98">
        <v>1</v>
      </c>
      <c r="H98">
        <v>0</v>
      </c>
      <c r="I98" t="s">
        <v>226</v>
      </c>
      <c r="J98">
        <f>IF(Table1[[#This Row],[Team]]="NEW",1,0)</f>
        <v>0</v>
      </c>
      <c r="K98">
        <v>6.3</v>
      </c>
      <c r="L98">
        <v>470</v>
      </c>
      <c r="M98">
        <v>48.129851833944819</v>
      </c>
      <c r="N98">
        <v>26.655731222892335</v>
      </c>
      <c r="O98">
        <v>36.715939148358423</v>
      </c>
      <c r="P98">
        <v>5.5656233858482658</v>
      </c>
      <c r="Q98">
        <v>0</v>
      </c>
      <c r="R98">
        <v>0</v>
      </c>
    </row>
    <row r="99" spans="1:18" hidden="1" x14ac:dyDescent="0.3">
      <c r="A99" t="s">
        <v>233</v>
      </c>
      <c r="B99" t="s">
        <v>234</v>
      </c>
      <c r="C99" t="s">
        <v>234</v>
      </c>
      <c r="D99" t="s">
        <v>7</v>
      </c>
      <c r="E99">
        <v>0</v>
      </c>
      <c r="F99">
        <v>0</v>
      </c>
      <c r="G99">
        <v>0</v>
      </c>
      <c r="H99">
        <v>1</v>
      </c>
      <c r="I99" t="s">
        <v>235</v>
      </c>
      <c r="J99">
        <f>IF(Table1[[#This Row],[Team]]="NEW",1,0)</f>
        <v>1</v>
      </c>
      <c r="K99">
        <v>5.6</v>
      </c>
      <c r="L99">
        <v>487</v>
      </c>
      <c r="M99">
        <v>17.14895435821742</v>
      </c>
      <c r="N99">
        <v>14.479377364328673</v>
      </c>
      <c r="O99">
        <v>16.404034252064061</v>
      </c>
      <c r="P99">
        <v>2.1768726952329076</v>
      </c>
      <c r="Q99">
        <v>0</v>
      </c>
      <c r="R99">
        <v>0</v>
      </c>
    </row>
    <row r="100" spans="1:18" x14ac:dyDescent="0.3">
      <c r="A100" t="s">
        <v>57</v>
      </c>
      <c r="B100" t="s">
        <v>58</v>
      </c>
      <c r="C100" t="s">
        <v>58</v>
      </c>
      <c r="D100" t="s">
        <v>6</v>
      </c>
      <c r="E100">
        <v>0</v>
      </c>
      <c r="F100">
        <v>0</v>
      </c>
      <c r="G100">
        <v>1</v>
      </c>
      <c r="H100">
        <v>0</v>
      </c>
      <c r="I100" t="s">
        <v>39</v>
      </c>
      <c r="J100">
        <f>IF(Table1[[#This Row],[Team]]="NEW",1,0)</f>
        <v>0</v>
      </c>
      <c r="K100">
        <v>4.5</v>
      </c>
      <c r="L100">
        <v>49</v>
      </c>
      <c r="M100">
        <v>19.046939813685739</v>
      </c>
      <c r="N100">
        <v>23.112627610128744</v>
      </c>
      <c r="O100">
        <v>26.780631011997841</v>
      </c>
      <c r="P100">
        <v>5.1393210102931111</v>
      </c>
      <c r="Q100">
        <v>1</v>
      </c>
      <c r="R100">
        <v>1</v>
      </c>
    </row>
    <row r="101" spans="1:18" hidden="1" x14ac:dyDescent="0.3">
      <c r="A101" t="s">
        <v>238</v>
      </c>
      <c r="B101" t="s">
        <v>239</v>
      </c>
      <c r="C101" t="s">
        <v>239</v>
      </c>
      <c r="D101" t="s">
        <v>5</v>
      </c>
      <c r="E101">
        <v>0</v>
      </c>
      <c r="F101">
        <v>1</v>
      </c>
      <c r="G101">
        <v>0</v>
      </c>
      <c r="H101">
        <v>0</v>
      </c>
      <c r="I101" t="s">
        <v>235</v>
      </c>
      <c r="J101">
        <f>IF(Table1[[#This Row],[Team]]="NEW",1,0)</f>
        <v>1</v>
      </c>
      <c r="K101">
        <v>4.5</v>
      </c>
      <c r="L101">
        <v>490</v>
      </c>
      <c r="M101">
        <v>14.486882803069737</v>
      </c>
      <c r="N101">
        <v>25.88398853564911</v>
      </c>
      <c r="O101">
        <v>21.604157089405675</v>
      </c>
      <c r="P101">
        <v>3.0026534772928994</v>
      </c>
      <c r="Q101">
        <v>0</v>
      </c>
      <c r="R101">
        <v>0</v>
      </c>
    </row>
    <row r="102" spans="1:18" hidden="1" x14ac:dyDescent="0.3">
      <c r="A102" t="s">
        <v>240</v>
      </c>
      <c r="B102" t="s">
        <v>241</v>
      </c>
      <c r="C102" t="s">
        <v>241</v>
      </c>
      <c r="D102" t="s">
        <v>5</v>
      </c>
      <c r="E102">
        <v>0</v>
      </c>
      <c r="F102">
        <v>1</v>
      </c>
      <c r="G102">
        <v>0</v>
      </c>
      <c r="H102">
        <v>0</v>
      </c>
      <c r="I102" t="s">
        <v>235</v>
      </c>
      <c r="J102">
        <f>IF(Table1[[#This Row],[Team]]="NEW",1,0)</f>
        <v>1</v>
      </c>
      <c r="K102">
        <v>4.9000000000000004</v>
      </c>
      <c r="L102">
        <v>498</v>
      </c>
      <c r="M102">
        <v>46.962279204500419</v>
      </c>
      <c r="N102">
        <v>27.225206051619764</v>
      </c>
      <c r="O102">
        <v>37.871316343076529</v>
      </c>
      <c r="P102">
        <v>3.1937039014297612</v>
      </c>
      <c r="Q102">
        <v>0</v>
      </c>
      <c r="R102">
        <v>0</v>
      </c>
    </row>
    <row r="103" spans="1:18" x14ac:dyDescent="0.3">
      <c r="A103" t="s">
        <v>242</v>
      </c>
      <c r="B103" t="s">
        <v>243</v>
      </c>
      <c r="C103" t="s">
        <v>244</v>
      </c>
      <c r="D103" t="s">
        <v>6</v>
      </c>
      <c r="E103">
        <v>0</v>
      </c>
      <c r="F103">
        <v>0</v>
      </c>
      <c r="G103">
        <v>1</v>
      </c>
      <c r="H103">
        <v>0</v>
      </c>
      <c r="I103" t="s">
        <v>235</v>
      </c>
      <c r="J103">
        <f>IF(Table1[[#This Row],[Team]]="NEW",1,0)</f>
        <v>1</v>
      </c>
      <c r="K103">
        <v>5.9</v>
      </c>
      <c r="L103">
        <v>501</v>
      </c>
      <c r="M103">
        <v>29.328361792607225</v>
      </c>
      <c r="N103">
        <v>34.037103358965318</v>
      </c>
      <c r="O103">
        <v>33.316793947932602</v>
      </c>
      <c r="P103">
        <v>4.8499531818224675</v>
      </c>
      <c r="Q103">
        <v>1</v>
      </c>
      <c r="R103">
        <v>1</v>
      </c>
    </row>
    <row r="104" spans="1:18" hidden="1" x14ac:dyDescent="0.3">
      <c r="A104" t="s">
        <v>245</v>
      </c>
      <c r="B104" t="s">
        <v>246</v>
      </c>
      <c r="C104" t="s">
        <v>247</v>
      </c>
      <c r="D104" t="s">
        <v>6</v>
      </c>
      <c r="E104">
        <v>0</v>
      </c>
      <c r="F104">
        <v>0</v>
      </c>
      <c r="G104">
        <v>1</v>
      </c>
      <c r="H104">
        <v>0</v>
      </c>
      <c r="I104" t="s">
        <v>235</v>
      </c>
      <c r="J104">
        <f>IF(Table1[[#This Row],[Team]]="NEW",1,0)</f>
        <v>1</v>
      </c>
      <c r="K104">
        <v>4.4000000000000004</v>
      </c>
      <c r="L104">
        <v>502</v>
      </c>
      <c r="M104">
        <v>12.869565251663975</v>
      </c>
      <c r="N104">
        <v>15.034119436985403</v>
      </c>
      <c r="O104">
        <v>14.675512248833238</v>
      </c>
      <c r="P104">
        <v>1.588356108214986</v>
      </c>
      <c r="Q104">
        <v>0</v>
      </c>
      <c r="R104">
        <v>0</v>
      </c>
    </row>
    <row r="105" spans="1:18" hidden="1" x14ac:dyDescent="0.3">
      <c r="A105" t="s">
        <v>248</v>
      </c>
      <c r="B105" t="s">
        <v>249</v>
      </c>
      <c r="C105" t="s">
        <v>250</v>
      </c>
      <c r="D105" t="s">
        <v>6</v>
      </c>
      <c r="E105">
        <v>0</v>
      </c>
      <c r="F105">
        <v>0</v>
      </c>
      <c r="G105">
        <v>1</v>
      </c>
      <c r="H105">
        <v>0</v>
      </c>
      <c r="I105" t="s">
        <v>235</v>
      </c>
      <c r="J105">
        <f>IF(Table1[[#This Row],[Team]]="NEW",1,0)</f>
        <v>1</v>
      </c>
      <c r="K105">
        <v>5.9</v>
      </c>
      <c r="L105">
        <v>503</v>
      </c>
      <c r="M105">
        <v>12.09401706321434</v>
      </c>
      <c r="N105">
        <v>26.309860781551649</v>
      </c>
      <c r="O105">
        <v>20.703276035739982</v>
      </c>
      <c r="P105">
        <v>2.6723392621186939</v>
      </c>
      <c r="Q105">
        <v>0</v>
      </c>
      <c r="R105">
        <v>0</v>
      </c>
    </row>
    <row r="106" spans="1:18" hidden="1" x14ac:dyDescent="0.3">
      <c r="A106" t="s">
        <v>251</v>
      </c>
      <c r="B106" t="s">
        <v>252</v>
      </c>
      <c r="C106" t="s">
        <v>252</v>
      </c>
      <c r="D106" t="s">
        <v>6</v>
      </c>
      <c r="E106">
        <v>0</v>
      </c>
      <c r="F106">
        <v>0</v>
      </c>
      <c r="G106">
        <v>1</v>
      </c>
      <c r="H106">
        <v>0</v>
      </c>
      <c r="I106" t="s">
        <v>235</v>
      </c>
      <c r="J106">
        <f>IF(Table1[[#This Row],[Team]]="NEW",1,0)</f>
        <v>1</v>
      </c>
      <c r="K106">
        <v>4.9000000000000004</v>
      </c>
      <c r="L106">
        <v>505</v>
      </c>
      <c r="M106">
        <v>27.235294117647058</v>
      </c>
      <c r="N106">
        <v>22.365378877059594</v>
      </c>
      <c r="O106">
        <v>25.694655072703057</v>
      </c>
      <c r="P106">
        <v>2.7201670905817439</v>
      </c>
      <c r="Q106">
        <v>0</v>
      </c>
      <c r="R106">
        <v>0</v>
      </c>
    </row>
    <row r="107" spans="1:18" hidden="1" x14ac:dyDescent="0.3">
      <c r="A107" t="s">
        <v>253</v>
      </c>
      <c r="B107" t="s">
        <v>254</v>
      </c>
      <c r="C107" t="s">
        <v>254</v>
      </c>
      <c r="D107" t="s">
        <v>4</v>
      </c>
      <c r="E107">
        <v>1</v>
      </c>
      <c r="F107">
        <v>0</v>
      </c>
      <c r="G107">
        <v>0</v>
      </c>
      <c r="H107">
        <v>0</v>
      </c>
      <c r="I107" t="s">
        <v>235</v>
      </c>
      <c r="J107">
        <f>IF(Table1[[#This Row],[Team]]="NEW",1,0)</f>
        <v>1</v>
      </c>
      <c r="K107">
        <v>5.3</v>
      </c>
      <c r="L107">
        <v>508</v>
      </c>
      <c r="M107">
        <v>22.460176976315147</v>
      </c>
      <c r="N107">
        <v>27.462839810041487</v>
      </c>
      <c r="O107">
        <v>26.307060181057178</v>
      </c>
      <c r="P107">
        <v>3.784294828419688</v>
      </c>
      <c r="Q107">
        <v>0</v>
      </c>
      <c r="R107">
        <v>0</v>
      </c>
    </row>
    <row r="108" spans="1:18" x14ac:dyDescent="0.3">
      <c r="A108" t="s">
        <v>179</v>
      </c>
      <c r="B108" t="s">
        <v>180</v>
      </c>
      <c r="C108" t="s">
        <v>180</v>
      </c>
      <c r="D108" t="s">
        <v>5</v>
      </c>
      <c r="E108">
        <v>0</v>
      </c>
      <c r="F108">
        <v>1</v>
      </c>
      <c r="G108">
        <v>0</v>
      </c>
      <c r="H108">
        <v>0</v>
      </c>
      <c r="I108" t="s">
        <v>176</v>
      </c>
      <c r="J108">
        <f>IF(Table1[[#This Row],[Team]]="NEW",1,0)</f>
        <v>0</v>
      </c>
      <c r="K108">
        <v>4.7</v>
      </c>
      <c r="L108">
        <v>325</v>
      </c>
      <c r="M108">
        <v>16.721528996572303</v>
      </c>
      <c r="N108">
        <v>28.810661414999</v>
      </c>
      <c r="O108">
        <v>22.201570746501751</v>
      </c>
      <c r="P108">
        <v>4.4840984380811104</v>
      </c>
      <c r="Q108">
        <v>1</v>
      </c>
      <c r="R108">
        <v>1</v>
      </c>
    </row>
    <row r="109" spans="1:18" hidden="1" x14ac:dyDescent="0.3">
      <c r="A109" t="s">
        <v>257</v>
      </c>
      <c r="B109" t="s">
        <v>258</v>
      </c>
      <c r="C109" t="s">
        <v>258</v>
      </c>
      <c r="D109" t="s">
        <v>6</v>
      </c>
      <c r="E109">
        <v>0</v>
      </c>
      <c r="F109">
        <v>0</v>
      </c>
      <c r="G109">
        <v>1</v>
      </c>
      <c r="H109">
        <v>0</v>
      </c>
      <c r="I109" t="s">
        <v>259</v>
      </c>
      <c r="J109">
        <f>IF(Table1[[#This Row],[Team]]="NEW",1,0)</f>
        <v>0</v>
      </c>
      <c r="K109">
        <v>5</v>
      </c>
      <c r="L109">
        <v>524</v>
      </c>
      <c r="M109">
        <v>12.418439059568538</v>
      </c>
      <c r="N109">
        <v>21.345051244062347</v>
      </c>
      <c r="O109">
        <v>23.582170927955879</v>
      </c>
      <c r="P109">
        <v>5.3941836713926357</v>
      </c>
      <c r="Q109">
        <v>0</v>
      </c>
      <c r="R109">
        <v>0</v>
      </c>
    </row>
    <row r="110" spans="1:18" hidden="1" x14ac:dyDescent="0.3">
      <c r="A110" t="s">
        <v>260</v>
      </c>
      <c r="B110" t="s">
        <v>261</v>
      </c>
      <c r="C110" t="s">
        <v>261</v>
      </c>
      <c r="D110" t="s">
        <v>7</v>
      </c>
      <c r="E110">
        <v>0</v>
      </c>
      <c r="F110">
        <v>0</v>
      </c>
      <c r="G110">
        <v>0</v>
      </c>
      <c r="H110">
        <v>1</v>
      </c>
      <c r="I110" t="s">
        <v>259</v>
      </c>
      <c r="J110">
        <f>IF(Table1[[#This Row],[Team]]="NEW",1,0)</f>
        <v>0</v>
      </c>
      <c r="K110">
        <v>5.6</v>
      </c>
      <c r="L110">
        <v>531</v>
      </c>
      <c r="M110">
        <v>13.352941176470589</v>
      </c>
      <c r="N110">
        <v>22.016171755563466</v>
      </c>
      <c r="O110">
        <v>24.695240595382263</v>
      </c>
      <c r="P110">
        <v>5.1987147408363779</v>
      </c>
      <c r="Q110">
        <v>0</v>
      </c>
      <c r="R110">
        <v>0</v>
      </c>
    </row>
    <row r="111" spans="1:18" hidden="1" x14ac:dyDescent="0.3">
      <c r="A111" t="s">
        <v>262</v>
      </c>
      <c r="B111" t="s">
        <v>263</v>
      </c>
      <c r="C111" t="s">
        <v>263</v>
      </c>
      <c r="D111" t="s">
        <v>7</v>
      </c>
      <c r="E111">
        <v>0</v>
      </c>
      <c r="F111">
        <v>0</v>
      </c>
      <c r="G111">
        <v>0</v>
      </c>
      <c r="H111">
        <v>1</v>
      </c>
      <c r="I111" t="s">
        <v>259</v>
      </c>
      <c r="J111">
        <f>IF(Table1[[#This Row],[Team]]="NEW",1,0)</f>
        <v>0</v>
      </c>
      <c r="K111">
        <v>5.7</v>
      </c>
      <c r="L111">
        <v>534</v>
      </c>
      <c r="M111">
        <v>14.955881758916505</v>
      </c>
      <c r="N111">
        <v>27.154474254602704</v>
      </c>
      <c r="O111">
        <v>29.425031254172595</v>
      </c>
      <c r="P111">
        <v>6.9311974418527154</v>
      </c>
      <c r="Q111">
        <v>0</v>
      </c>
      <c r="R111">
        <v>0</v>
      </c>
    </row>
    <row r="112" spans="1:18" x14ac:dyDescent="0.3">
      <c r="A112" t="s">
        <v>276</v>
      </c>
      <c r="B112" t="s">
        <v>277</v>
      </c>
      <c r="C112" t="s">
        <v>277</v>
      </c>
      <c r="D112" t="s">
        <v>4</v>
      </c>
      <c r="E112">
        <v>1</v>
      </c>
      <c r="F112">
        <v>0</v>
      </c>
      <c r="G112">
        <v>0</v>
      </c>
      <c r="H112">
        <v>0</v>
      </c>
      <c r="I112" t="s">
        <v>269</v>
      </c>
      <c r="J112">
        <f>IF(Table1[[#This Row],[Team]]="NEW",1,0)</f>
        <v>0</v>
      </c>
      <c r="K112">
        <v>4.5</v>
      </c>
      <c r="L112">
        <v>578</v>
      </c>
      <c r="M112">
        <v>10.327417996852432</v>
      </c>
      <c r="N112">
        <v>28.279705379112915</v>
      </c>
      <c r="O112">
        <v>20.938850890309077</v>
      </c>
      <c r="P112">
        <v>3.8932812775614325</v>
      </c>
      <c r="Q112">
        <v>1</v>
      </c>
      <c r="R112">
        <v>1</v>
      </c>
    </row>
    <row r="113" spans="1:18" hidden="1" x14ac:dyDescent="0.3">
      <c r="A113" t="s">
        <v>266</v>
      </c>
      <c r="B113" t="s">
        <v>267</v>
      </c>
      <c r="C113" t="s">
        <v>267</v>
      </c>
      <c r="D113" t="s">
        <v>6</v>
      </c>
      <c r="E113">
        <v>0</v>
      </c>
      <c r="F113">
        <v>0</v>
      </c>
      <c r="G113">
        <v>1</v>
      </c>
      <c r="H113">
        <v>0</v>
      </c>
      <c r="I113" t="s">
        <v>259</v>
      </c>
      <c r="J113">
        <f>IF(Table1[[#This Row],[Team]]="NEW",1,0)</f>
        <v>0</v>
      </c>
      <c r="K113">
        <v>5.5</v>
      </c>
      <c r="L113">
        <v>538</v>
      </c>
      <c r="M113">
        <v>10.076666991012178</v>
      </c>
      <c r="N113">
        <v>32.106059077307997</v>
      </c>
      <c r="O113">
        <v>29.595111517441161</v>
      </c>
      <c r="P113">
        <v>6.3716377498464603</v>
      </c>
      <c r="Q113">
        <v>0</v>
      </c>
      <c r="R113">
        <v>0</v>
      </c>
    </row>
    <row r="114" spans="1:18" hidden="1" x14ac:dyDescent="0.3">
      <c r="A114" t="s">
        <v>151</v>
      </c>
      <c r="B114" t="s">
        <v>268</v>
      </c>
      <c r="C114" t="s">
        <v>268</v>
      </c>
      <c r="D114" t="s">
        <v>6</v>
      </c>
      <c r="E114">
        <v>0</v>
      </c>
      <c r="F114">
        <v>0</v>
      </c>
      <c r="G114">
        <v>1</v>
      </c>
      <c r="H114">
        <v>0</v>
      </c>
      <c r="I114" t="s">
        <v>269</v>
      </c>
      <c r="J114">
        <f>IF(Table1[[#This Row],[Team]]="NEW",1,0)</f>
        <v>0</v>
      </c>
      <c r="K114">
        <v>6.2</v>
      </c>
      <c r="L114">
        <v>564</v>
      </c>
      <c r="M114">
        <v>19.460005953389974</v>
      </c>
      <c r="N114">
        <v>30.563510598007085</v>
      </c>
      <c r="O114">
        <v>28.644382680775532</v>
      </c>
      <c r="P114">
        <v>6.2814437897651469</v>
      </c>
      <c r="Q114">
        <v>0</v>
      </c>
      <c r="R114">
        <v>0</v>
      </c>
    </row>
    <row r="115" spans="1:18" hidden="1" x14ac:dyDescent="0.3">
      <c r="A115" t="s">
        <v>63</v>
      </c>
      <c r="B115" t="s">
        <v>270</v>
      </c>
      <c r="C115" t="s">
        <v>271</v>
      </c>
      <c r="D115" t="s">
        <v>7</v>
      </c>
      <c r="E115">
        <v>0</v>
      </c>
      <c r="F115">
        <v>0</v>
      </c>
      <c r="G115">
        <v>0</v>
      </c>
      <c r="H115">
        <v>1</v>
      </c>
      <c r="I115" t="s">
        <v>269</v>
      </c>
      <c r="J115">
        <f>IF(Table1[[#This Row],[Team]]="NEW",1,0)</f>
        <v>0</v>
      </c>
      <c r="K115">
        <v>5.5</v>
      </c>
      <c r="L115">
        <v>565</v>
      </c>
      <c r="M115">
        <v>11.374050151939102</v>
      </c>
      <c r="N115">
        <v>17.56160599351692</v>
      </c>
      <c r="O115">
        <v>16.598368858458382</v>
      </c>
      <c r="P115">
        <v>3.300579806143868</v>
      </c>
      <c r="Q115">
        <v>0</v>
      </c>
      <c r="R115">
        <v>0</v>
      </c>
    </row>
    <row r="116" spans="1:18" hidden="1" x14ac:dyDescent="0.3">
      <c r="A116" t="s">
        <v>272</v>
      </c>
      <c r="B116" t="s">
        <v>273</v>
      </c>
      <c r="C116" t="s">
        <v>273</v>
      </c>
      <c r="D116" t="s">
        <v>7</v>
      </c>
      <c r="E116">
        <v>0</v>
      </c>
      <c r="F116">
        <v>0</v>
      </c>
      <c r="G116">
        <v>0</v>
      </c>
      <c r="H116">
        <v>1</v>
      </c>
      <c r="I116" t="s">
        <v>269</v>
      </c>
      <c r="J116">
        <f>IF(Table1[[#This Row],[Team]]="NEW",1,0)</f>
        <v>0</v>
      </c>
      <c r="K116">
        <v>6.3</v>
      </c>
      <c r="L116">
        <v>567</v>
      </c>
      <c r="M116">
        <v>16.962616822429904</v>
      </c>
      <c r="N116">
        <v>29.00178423614161</v>
      </c>
      <c r="O116">
        <v>26.091370053096966</v>
      </c>
      <c r="P116">
        <v>5.4360880188365899</v>
      </c>
      <c r="Q116">
        <v>0</v>
      </c>
      <c r="R116">
        <v>0</v>
      </c>
    </row>
    <row r="117" spans="1:18" hidden="1" x14ac:dyDescent="0.3">
      <c r="A117" t="s">
        <v>274</v>
      </c>
      <c r="B117" t="s">
        <v>275</v>
      </c>
      <c r="C117" t="s">
        <v>275</v>
      </c>
      <c r="D117" t="s">
        <v>5</v>
      </c>
      <c r="E117">
        <v>0</v>
      </c>
      <c r="F117">
        <v>1</v>
      </c>
      <c r="G117">
        <v>0</v>
      </c>
      <c r="H117">
        <v>0</v>
      </c>
      <c r="I117" t="s">
        <v>269</v>
      </c>
      <c r="J117">
        <f>IF(Table1[[#This Row],[Team]]="NEW",1,0)</f>
        <v>0</v>
      </c>
      <c r="K117">
        <v>4.4000000000000004</v>
      </c>
      <c r="L117">
        <v>573</v>
      </c>
      <c r="M117">
        <v>18.882352941176471</v>
      </c>
      <c r="N117">
        <v>21.029552918052492</v>
      </c>
      <c r="O117">
        <v>23.690012733125194</v>
      </c>
      <c r="P117">
        <v>3.8229595374779652</v>
      </c>
      <c r="Q117">
        <v>0</v>
      </c>
      <c r="R117">
        <v>0</v>
      </c>
    </row>
    <row r="118" spans="1:18" x14ac:dyDescent="0.3">
      <c r="A118" t="s">
        <v>205</v>
      </c>
      <c r="B118" t="s">
        <v>206</v>
      </c>
      <c r="C118" t="s">
        <v>206</v>
      </c>
      <c r="D118" t="s">
        <v>6</v>
      </c>
      <c r="E118">
        <v>0</v>
      </c>
      <c r="F118">
        <v>0</v>
      </c>
      <c r="G118">
        <v>1</v>
      </c>
      <c r="H118">
        <v>0</v>
      </c>
      <c r="I118" t="s">
        <v>202</v>
      </c>
      <c r="J118">
        <f>IF(Table1[[#This Row],[Team]]="NEW",1,0)</f>
        <v>0</v>
      </c>
      <c r="K118">
        <v>12.9</v>
      </c>
      <c r="L118">
        <v>389</v>
      </c>
      <c r="M118">
        <v>41.205297989181858</v>
      </c>
      <c r="N118">
        <v>32.881904270836195</v>
      </c>
      <c r="O118">
        <v>23.222608331259408</v>
      </c>
      <c r="P118">
        <v>3.7394908229574426</v>
      </c>
      <c r="Q118">
        <v>1</v>
      </c>
      <c r="R118">
        <v>1</v>
      </c>
    </row>
    <row r="119" spans="1:18" hidden="1" x14ac:dyDescent="0.3">
      <c r="A119" t="s">
        <v>251</v>
      </c>
      <c r="B119" t="s">
        <v>278</v>
      </c>
      <c r="C119" t="s">
        <v>279</v>
      </c>
      <c r="D119" t="s">
        <v>6</v>
      </c>
      <c r="E119">
        <v>0</v>
      </c>
      <c r="F119">
        <v>0</v>
      </c>
      <c r="G119">
        <v>1</v>
      </c>
      <c r="H119">
        <v>0</v>
      </c>
      <c r="I119" t="s">
        <v>269</v>
      </c>
      <c r="J119">
        <f>IF(Table1[[#This Row],[Team]]="NEW",1,0)</f>
        <v>0</v>
      </c>
      <c r="K119">
        <v>5.2</v>
      </c>
      <c r="L119">
        <v>581</v>
      </c>
      <c r="M119">
        <v>22.764705882352942</v>
      </c>
      <c r="N119">
        <v>20.653796045703139</v>
      </c>
      <c r="O119">
        <v>26.325064025346414</v>
      </c>
      <c r="P119">
        <v>3.9163171365152154</v>
      </c>
      <c r="Q119">
        <v>0</v>
      </c>
      <c r="R119">
        <v>0</v>
      </c>
    </row>
    <row r="120" spans="1:18" hidden="1" x14ac:dyDescent="0.3">
      <c r="A120" t="s">
        <v>280</v>
      </c>
      <c r="B120" t="s">
        <v>281</v>
      </c>
      <c r="C120" t="s">
        <v>281</v>
      </c>
      <c r="D120" t="s">
        <v>4</v>
      </c>
      <c r="E120">
        <v>1</v>
      </c>
      <c r="F120">
        <v>0</v>
      </c>
      <c r="G120">
        <v>0</v>
      </c>
      <c r="H120">
        <v>0</v>
      </c>
      <c r="I120" t="s">
        <v>282</v>
      </c>
      <c r="J120">
        <f>IF(Table1[[#This Row],[Team]]="NEW",1,0)</f>
        <v>0</v>
      </c>
      <c r="K120">
        <v>5.5</v>
      </c>
      <c r="L120">
        <v>589</v>
      </c>
      <c r="M120">
        <v>21.123188405797102</v>
      </c>
      <c r="N120">
        <v>9.4663075473188147</v>
      </c>
      <c r="O120">
        <v>13.535575972778798</v>
      </c>
      <c r="P120">
        <v>2.9644715859777273</v>
      </c>
      <c r="Q120">
        <v>0</v>
      </c>
      <c r="R120">
        <v>0</v>
      </c>
    </row>
    <row r="121" spans="1:18" x14ac:dyDescent="0.3">
      <c r="A121" t="s">
        <v>255</v>
      </c>
      <c r="B121" t="s">
        <v>256</v>
      </c>
      <c r="C121" t="s">
        <v>256</v>
      </c>
      <c r="D121" t="s">
        <v>5</v>
      </c>
      <c r="E121">
        <v>0</v>
      </c>
      <c r="F121">
        <v>1</v>
      </c>
      <c r="G121">
        <v>0</v>
      </c>
      <c r="H121">
        <v>0</v>
      </c>
      <c r="I121" t="s">
        <v>235</v>
      </c>
      <c r="J121">
        <f>IF(Table1[[#This Row],[Team]]="NEW",1,0)</f>
        <v>1</v>
      </c>
      <c r="K121">
        <v>4.4000000000000004</v>
      </c>
      <c r="L121">
        <v>509</v>
      </c>
      <c r="M121">
        <v>22.04628263545445</v>
      </c>
      <c r="N121">
        <v>29.199982161739428</v>
      </c>
      <c r="O121">
        <v>27.095123936502084</v>
      </c>
      <c r="P121">
        <v>3.4738820811611184</v>
      </c>
      <c r="Q121">
        <v>1</v>
      </c>
      <c r="R121">
        <v>1</v>
      </c>
    </row>
    <row r="122" spans="1:18" hidden="1" x14ac:dyDescent="0.3">
      <c r="A122" t="s">
        <v>285</v>
      </c>
      <c r="B122" t="s">
        <v>286</v>
      </c>
      <c r="C122" t="s">
        <v>285</v>
      </c>
      <c r="D122" t="s">
        <v>6</v>
      </c>
      <c r="E122">
        <v>0</v>
      </c>
      <c r="F122">
        <v>0</v>
      </c>
      <c r="G122">
        <v>1</v>
      </c>
      <c r="H122">
        <v>0</v>
      </c>
      <c r="I122" t="s">
        <v>282</v>
      </c>
      <c r="J122">
        <f>IF(Table1[[#This Row],[Team]]="NEW",1,0)</f>
        <v>0</v>
      </c>
      <c r="K122">
        <v>11.6</v>
      </c>
      <c r="L122">
        <v>592</v>
      </c>
      <c r="M122">
        <v>19.12770179201998</v>
      </c>
      <c r="N122">
        <v>10.976030723260978</v>
      </c>
      <c r="O122">
        <v>13.410414090082288</v>
      </c>
      <c r="P122">
        <v>3.029180563002094</v>
      </c>
      <c r="Q122">
        <v>0</v>
      </c>
      <c r="R122">
        <v>0</v>
      </c>
    </row>
    <row r="123" spans="1:18" hidden="1" x14ac:dyDescent="0.3">
      <c r="A123" t="s">
        <v>287</v>
      </c>
      <c r="B123" t="s">
        <v>288</v>
      </c>
      <c r="C123" t="s">
        <v>288</v>
      </c>
      <c r="D123" t="s">
        <v>5</v>
      </c>
      <c r="E123">
        <v>0</v>
      </c>
      <c r="F123">
        <v>1</v>
      </c>
      <c r="G123">
        <v>0</v>
      </c>
      <c r="H123">
        <v>0</v>
      </c>
      <c r="I123" t="s">
        <v>282</v>
      </c>
      <c r="J123">
        <f>IF(Table1[[#This Row],[Team]]="NEW",1,0)</f>
        <v>0</v>
      </c>
      <c r="K123">
        <v>5.2</v>
      </c>
      <c r="L123">
        <v>594</v>
      </c>
      <c r="M123">
        <v>18.319548358352616</v>
      </c>
      <c r="N123">
        <v>7.8887929091246303</v>
      </c>
      <c r="O123">
        <v>11.584963284574277</v>
      </c>
      <c r="P123">
        <v>2.2427629714455746</v>
      </c>
      <c r="Q123">
        <v>0</v>
      </c>
      <c r="R123">
        <v>0</v>
      </c>
    </row>
    <row r="124" spans="1:18" hidden="1" x14ac:dyDescent="0.3">
      <c r="A124" t="s">
        <v>289</v>
      </c>
      <c r="B124" t="s">
        <v>290</v>
      </c>
      <c r="C124" t="s">
        <v>290</v>
      </c>
      <c r="D124" t="s">
        <v>6</v>
      </c>
      <c r="E124">
        <v>0</v>
      </c>
      <c r="F124">
        <v>0</v>
      </c>
      <c r="G124">
        <v>1</v>
      </c>
      <c r="H124">
        <v>0</v>
      </c>
      <c r="I124" t="s">
        <v>282</v>
      </c>
      <c r="J124">
        <f>IF(Table1[[#This Row],[Team]]="NEW",1,0)</f>
        <v>0</v>
      </c>
      <c r="K124">
        <v>5.5</v>
      </c>
      <c r="L124">
        <v>597</v>
      </c>
      <c r="M124">
        <v>14.962869486820342</v>
      </c>
      <c r="N124">
        <v>14.751743298525076</v>
      </c>
      <c r="O124">
        <v>13.44895508303947</v>
      </c>
      <c r="P124">
        <v>3.0532662741746757</v>
      </c>
      <c r="Q124">
        <v>0</v>
      </c>
      <c r="R124">
        <v>0</v>
      </c>
    </row>
    <row r="125" spans="1:18" x14ac:dyDescent="0.3">
      <c r="A125" t="s">
        <v>79</v>
      </c>
      <c r="B125" t="s">
        <v>291</v>
      </c>
      <c r="C125" t="s">
        <v>291</v>
      </c>
      <c r="D125" t="s">
        <v>5</v>
      </c>
      <c r="E125">
        <v>0</v>
      </c>
      <c r="F125">
        <v>1</v>
      </c>
      <c r="G125">
        <v>0</v>
      </c>
      <c r="H125">
        <v>0</v>
      </c>
      <c r="I125" t="s">
        <v>282</v>
      </c>
      <c r="J125">
        <f>IF(Table1[[#This Row],[Team]]="NEW",1,0)</f>
        <v>0</v>
      </c>
      <c r="K125">
        <v>5.5</v>
      </c>
      <c r="L125">
        <v>612</v>
      </c>
      <c r="M125">
        <v>15.823529411764707</v>
      </c>
      <c r="N125">
        <v>8.1913718417819457</v>
      </c>
      <c r="O125">
        <v>10.667463275914463</v>
      </c>
      <c r="P125">
        <v>2.1432371260605514</v>
      </c>
      <c r="Q125">
        <v>1</v>
      </c>
      <c r="R125">
        <v>1</v>
      </c>
    </row>
    <row r="126" spans="1:18" hidden="1" x14ac:dyDescent="0.3">
      <c r="A126" t="s">
        <v>292</v>
      </c>
      <c r="B126" t="s">
        <v>293</v>
      </c>
      <c r="C126" t="s">
        <v>293</v>
      </c>
      <c r="D126" t="s">
        <v>4</v>
      </c>
      <c r="E126">
        <v>1</v>
      </c>
      <c r="F126">
        <v>0</v>
      </c>
      <c r="G126">
        <v>0</v>
      </c>
      <c r="H126">
        <v>0</v>
      </c>
      <c r="I126" t="s">
        <v>294</v>
      </c>
      <c r="J126">
        <f>IF(Table1[[#This Row],[Team]]="NEW",1,0)</f>
        <v>0</v>
      </c>
      <c r="K126">
        <v>5</v>
      </c>
      <c r="L126">
        <v>622</v>
      </c>
      <c r="M126">
        <v>21.481070056081375</v>
      </c>
      <c r="N126">
        <v>26.085001996262267</v>
      </c>
      <c r="O126">
        <v>20.194694293819168</v>
      </c>
      <c r="P126">
        <v>4.0713278895549383</v>
      </c>
      <c r="Q126">
        <v>0</v>
      </c>
      <c r="R126">
        <v>0</v>
      </c>
    </row>
    <row r="127" spans="1:18" hidden="1" x14ac:dyDescent="0.3">
      <c r="A127" t="s">
        <v>29</v>
      </c>
      <c r="B127" t="s">
        <v>295</v>
      </c>
      <c r="C127" t="s">
        <v>295</v>
      </c>
      <c r="D127" t="s">
        <v>5</v>
      </c>
      <c r="E127">
        <v>0</v>
      </c>
      <c r="F127">
        <v>1</v>
      </c>
      <c r="G127">
        <v>0</v>
      </c>
      <c r="H127">
        <v>0</v>
      </c>
      <c r="I127" t="s">
        <v>294</v>
      </c>
      <c r="J127">
        <f>IF(Table1[[#This Row],[Team]]="NEW",1,0)</f>
        <v>0</v>
      </c>
      <c r="K127">
        <v>4.8</v>
      </c>
      <c r="L127">
        <v>624</v>
      </c>
      <c r="M127">
        <v>14.897369121654421</v>
      </c>
      <c r="N127">
        <v>18.051269379434025</v>
      </c>
      <c r="O127">
        <v>13.99175803334888</v>
      </c>
      <c r="P127">
        <v>2.6840269028119326</v>
      </c>
      <c r="Q127">
        <v>0</v>
      </c>
      <c r="R127">
        <v>0</v>
      </c>
    </row>
    <row r="128" spans="1:18" hidden="1" x14ac:dyDescent="0.3">
      <c r="A128" t="s">
        <v>296</v>
      </c>
      <c r="B128" t="s">
        <v>297</v>
      </c>
      <c r="C128" t="s">
        <v>297</v>
      </c>
      <c r="D128" t="s">
        <v>7</v>
      </c>
      <c r="E128">
        <v>0</v>
      </c>
      <c r="F128">
        <v>0</v>
      </c>
      <c r="G128">
        <v>0</v>
      </c>
      <c r="H128">
        <v>1</v>
      </c>
      <c r="I128" t="s">
        <v>294</v>
      </c>
      <c r="J128">
        <f>IF(Table1[[#This Row],[Team]]="NEW",1,0)</f>
        <v>0</v>
      </c>
      <c r="K128">
        <v>7</v>
      </c>
      <c r="L128">
        <v>625</v>
      </c>
      <c r="M128">
        <v>23.2915170233412</v>
      </c>
      <c r="N128">
        <v>14.681566707359973</v>
      </c>
      <c r="O128">
        <v>17.187742629414206</v>
      </c>
      <c r="P128">
        <v>3.2688134543273959</v>
      </c>
      <c r="Q128">
        <v>0</v>
      </c>
      <c r="R128">
        <v>0</v>
      </c>
    </row>
    <row r="129" spans="1:18" hidden="1" x14ac:dyDescent="0.3">
      <c r="A129" t="s">
        <v>298</v>
      </c>
      <c r="B129" t="s">
        <v>299</v>
      </c>
      <c r="C129" t="s">
        <v>299</v>
      </c>
      <c r="D129" t="s">
        <v>6</v>
      </c>
      <c r="E129">
        <v>0</v>
      </c>
      <c r="F129">
        <v>0</v>
      </c>
      <c r="G129">
        <v>1</v>
      </c>
      <c r="H129">
        <v>0</v>
      </c>
      <c r="I129" t="s">
        <v>294</v>
      </c>
      <c r="J129">
        <f>IF(Table1[[#This Row],[Team]]="NEW",1,0)</f>
        <v>0</v>
      </c>
      <c r="K129">
        <v>5.6</v>
      </c>
      <c r="L129">
        <v>631</v>
      </c>
      <c r="M129">
        <v>22.643667005452173</v>
      </c>
      <c r="N129">
        <v>30.530402691839111</v>
      </c>
      <c r="O129">
        <v>22.337913177149254</v>
      </c>
      <c r="P129">
        <v>4.2509062171111749</v>
      </c>
      <c r="Q129">
        <v>0</v>
      </c>
      <c r="R129">
        <v>0</v>
      </c>
    </row>
    <row r="130" spans="1:18" hidden="1" x14ac:dyDescent="0.3">
      <c r="A130" t="s">
        <v>300</v>
      </c>
      <c r="B130" t="s">
        <v>301</v>
      </c>
      <c r="C130" t="s">
        <v>301</v>
      </c>
      <c r="D130" t="s">
        <v>6</v>
      </c>
      <c r="E130">
        <v>0</v>
      </c>
      <c r="F130">
        <v>0</v>
      </c>
      <c r="G130">
        <v>1</v>
      </c>
      <c r="H130">
        <v>0</v>
      </c>
      <c r="I130" t="s">
        <v>294</v>
      </c>
      <c r="J130">
        <f>IF(Table1[[#This Row],[Team]]="NEW",1,0)</f>
        <v>0</v>
      </c>
      <c r="K130">
        <v>8</v>
      </c>
      <c r="L130">
        <v>632</v>
      </c>
      <c r="M130">
        <v>20.237533530611575</v>
      </c>
      <c r="N130">
        <v>22.545274490100521</v>
      </c>
      <c r="O130">
        <v>18.322953948432335</v>
      </c>
      <c r="P130">
        <v>3.4942235855992649</v>
      </c>
      <c r="Q130">
        <v>0</v>
      </c>
      <c r="R130">
        <v>0</v>
      </c>
    </row>
    <row r="131" spans="1:18" hidden="1" x14ac:dyDescent="0.3">
      <c r="A131" t="s">
        <v>302</v>
      </c>
      <c r="B131" t="s">
        <v>303</v>
      </c>
      <c r="C131" t="s">
        <v>303</v>
      </c>
      <c r="D131" t="s">
        <v>6</v>
      </c>
      <c r="E131">
        <v>0</v>
      </c>
      <c r="F131">
        <v>0</v>
      </c>
      <c r="G131">
        <v>1</v>
      </c>
      <c r="H131">
        <v>0</v>
      </c>
      <c r="I131" t="s">
        <v>294</v>
      </c>
      <c r="J131">
        <f>IF(Table1[[#This Row],[Team]]="NEW",1,0)</f>
        <v>0</v>
      </c>
      <c r="K131">
        <v>4.8</v>
      </c>
      <c r="L131">
        <v>634</v>
      </c>
      <c r="M131">
        <v>13.388157889063351</v>
      </c>
      <c r="N131">
        <v>19.258710100056053</v>
      </c>
      <c r="O131">
        <v>13.625412370001314</v>
      </c>
      <c r="P131">
        <v>3.0317742328080128</v>
      </c>
      <c r="Q131">
        <v>0</v>
      </c>
      <c r="R131">
        <v>0</v>
      </c>
    </row>
    <row r="132" spans="1:18" hidden="1" x14ac:dyDescent="0.3">
      <c r="A132" t="s">
        <v>304</v>
      </c>
      <c r="B132" t="s">
        <v>305</v>
      </c>
      <c r="C132" t="s">
        <v>305</v>
      </c>
      <c r="D132" t="s">
        <v>6</v>
      </c>
      <c r="E132">
        <v>0</v>
      </c>
      <c r="F132">
        <v>0</v>
      </c>
      <c r="G132">
        <v>1</v>
      </c>
      <c r="H132">
        <v>0</v>
      </c>
      <c r="I132" t="s">
        <v>294</v>
      </c>
      <c r="J132">
        <f>IF(Table1[[#This Row],[Team]]="NEW",1,0)</f>
        <v>0</v>
      </c>
      <c r="K132">
        <v>5.2</v>
      </c>
      <c r="L132">
        <v>635</v>
      </c>
      <c r="M132">
        <v>17.057107979292347</v>
      </c>
      <c r="N132">
        <v>18.753609485885931</v>
      </c>
      <c r="O132">
        <v>15.357359887442186</v>
      </c>
      <c r="P132">
        <v>3.3829432745169767</v>
      </c>
      <c r="Q132">
        <v>0</v>
      </c>
      <c r="R132">
        <v>0</v>
      </c>
    </row>
    <row r="133" spans="1:18" hidden="1" x14ac:dyDescent="0.3">
      <c r="A133" t="s">
        <v>306</v>
      </c>
      <c r="B133" t="s">
        <v>307</v>
      </c>
      <c r="C133" t="s">
        <v>308</v>
      </c>
      <c r="D133" t="s">
        <v>6</v>
      </c>
      <c r="E133">
        <v>0</v>
      </c>
      <c r="F133">
        <v>0</v>
      </c>
      <c r="G133">
        <v>1</v>
      </c>
      <c r="H133">
        <v>0</v>
      </c>
      <c r="I133" t="s">
        <v>294</v>
      </c>
      <c r="J133">
        <f>IF(Table1[[#This Row],[Team]]="NEW",1,0)</f>
        <v>0</v>
      </c>
      <c r="K133">
        <v>5</v>
      </c>
      <c r="L133">
        <v>636</v>
      </c>
      <c r="M133">
        <v>27.999999949200586</v>
      </c>
      <c r="N133">
        <v>15.592445296421136</v>
      </c>
      <c r="O133">
        <v>19.9501645340587</v>
      </c>
      <c r="P133">
        <v>2.5819170844229435</v>
      </c>
      <c r="Q133">
        <v>0</v>
      </c>
      <c r="R133">
        <v>0</v>
      </c>
    </row>
    <row r="134" spans="1:18" hidden="1" x14ac:dyDescent="0.3">
      <c r="A134" t="s">
        <v>309</v>
      </c>
      <c r="B134" t="s">
        <v>310</v>
      </c>
      <c r="C134" t="s">
        <v>311</v>
      </c>
      <c r="D134" t="s">
        <v>4</v>
      </c>
      <c r="E134">
        <v>1</v>
      </c>
      <c r="F134">
        <v>0</v>
      </c>
      <c r="G134">
        <v>0</v>
      </c>
      <c r="H134">
        <v>0</v>
      </c>
      <c r="I134" t="s">
        <v>312</v>
      </c>
      <c r="J134">
        <f>IF(Table1[[#This Row],[Team]]="NEW",1,0)</f>
        <v>0</v>
      </c>
      <c r="K134">
        <v>5</v>
      </c>
      <c r="L134">
        <v>653</v>
      </c>
      <c r="M134">
        <v>21.399999998537712</v>
      </c>
      <c r="N134">
        <v>14.281703690366715</v>
      </c>
      <c r="O134">
        <v>16.775835924383323</v>
      </c>
      <c r="P134">
        <v>4.7057222210266971</v>
      </c>
      <c r="Q134">
        <v>0</v>
      </c>
      <c r="R134">
        <v>0</v>
      </c>
    </row>
    <row r="135" spans="1:18" hidden="1" x14ac:dyDescent="0.3">
      <c r="A135" t="s">
        <v>313</v>
      </c>
      <c r="B135" t="s">
        <v>314</v>
      </c>
      <c r="C135" t="s">
        <v>315</v>
      </c>
      <c r="D135" t="s">
        <v>6</v>
      </c>
      <c r="E135">
        <v>0</v>
      </c>
      <c r="F135">
        <v>0</v>
      </c>
      <c r="G135">
        <v>1</v>
      </c>
      <c r="H135">
        <v>0</v>
      </c>
      <c r="I135" t="s">
        <v>312</v>
      </c>
      <c r="J135">
        <f>IF(Table1[[#This Row],[Team]]="NEW",1,0)</f>
        <v>0</v>
      </c>
      <c r="K135">
        <v>5.5</v>
      </c>
      <c r="L135">
        <v>654</v>
      </c>
      <c r="M135">
        <v>21.171568257607053</v>
      </c>
      <c r="N135">
        <v>15.858046140342493</v>
      </c>
      <c r="O135">
        <v>17.493050468421945</v>
      </c>
      <c r="P135">
        <v>5.743683010403358</v>
      </c>
      <c r="Q135">
        <v>0</v>
      </c>
      <c r="R135">
        <v>0</v>
      </c>
    </row>
    <row r="136" spans="1:18" hidden="1" x14ac:dyDescent="0.3">
      <c r="A136" t="s">
        <v>316</v>
      </c>
      <c r="B136" t="s">
        <v>317</v>
      </c>
      <c r="C136" t="s">
        <v>318</v>
      </c>
      <c r="D136" t="s">
        <v>6</v>
      </c>
      <c r="E136">
        <v>0</v>
      </c>
      <c r="F136">
        <v>0</v>
      </c>
      <c r="G136">
        <v>1</v>
      </c>
      <c r="H136">
        <v>0</v>
      </c>
      <c r="I136" t="s">
        <v>312</v>
      </c>
      <c r="J136">
        <f>IF(Table1[[#This Row],[Team]]="NEW",1,0)</f>
        <v>0</v>
      </c>
      <c r="K136">
        <v>5.3</v>
      </c>
      <c r="L136">
        <v>657</v>
      </c>
      <c r="M136">
        <v>26.840671395882321</v>
      </c>
      <c r="N136">
        <v>13.250399868433396</v>
      </c>
      <c r="O136">
        <v>18.623749456208039</v>
      </c>
      <c r="P136">
        <v>4.108720087372796</v>
      </c>
      <c r="Q136">
        <v>0</v>
      </c>
      <c r="R136">
        <v>0</v>
      </c>
    </row>
    <row r="137" spans="1:18" hidden="1" x14ac:dyDescent="0.3">
      <c r="A137" t="s">
        <v>319</v>
      </c>
      <c r="B137" t="s">
        <v>320</v>
      </c>
      <c r="C137" t="s">
        <v>320</v>
      </c>
      <c r="D137" t="s">
        <v>5</v>
      </c>
      <c r="E137">
        <v>0</v>
      </c>
      <c r="F137">
        <v>1</v>
      </c>
      <c r="G137">
        <v>0</v>
      </c>
      <c r="H137">
        <v>0</v>
      </c>
      <c r="I137" t="s">
        <v>312</v>
      </c>
      <c r="J137">
        <f>IF(Table1[[#This Row],[Team]]="NEW",1,0)</f>
        <v>0</v>
      </c>
      <c r="K137">
        <v>4.4000000000000004</v>
      </c>
      <c r="L137">
        <v>658</v>
      </c>
      <c r="M137">
        <v>15.588235294117647</v>
      </c>
      <c r="N137">
        <v>9.7870625786297794</v>
      </c>
      <c r="O137">
        <v>11.900503527295069</v>
      </c>
      <c r="P137">
        <v>3.5191595012133163</v>
      </c>
      <c r="Q137">
        <v>0</v>
      </c>
      <c r="R137">
        <v>0</v>
      </c>
    </row>
    <row r="138" spans="1:18" hidden="1" x14ac:dyDescent="0.3">
      <c r="A138" t="s">
        <v>321</v>
      </c>
      <c r="B138" t="s">
        <v>322</v>
      </c>
      <c r="C138" t="s">
        <v>323</v>
      </c>
      <c r="D138" t="s">
        <v>6</v>
      </c>
      <c r="E138">
        <v>0</v>
      </c>
      <c r="F138">
        <v>0</v>
      </c>
      <c r="G138">
        <v>1</v>
      </c>
      <c r="H138">
        <v>0</v>
      </c>
      <c r="I138" t="s">
        <v>312</v>
      </c>
      <c r="J138">
        <f>IF(Table1[[#This Row],[Team]]="NEW",1,0)</f>
        <v>0</v>
      </c>
      <c r="K138">
        <v>4.7</v>
      </c>
      <c r="L138">
        <v>668</v>
      </c>
      <c r="M138">
        <v>14.506103280114193</v>
      </c>
      <c r="N138">
        <v>11.713917318750505</v>
      </c>
      <c r="O138">
        <v>12.425585931768405</v>
      </c>
      <c r="P138">
        <v>3.8128630710654758</v>
      </c>
      <c r="Q138">
        <v>0</v>
      </c>
      <c r="R138">
        <v>0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2023-01-01T19:46:50Z</dcterms:created>
  <dcterms:modified xsi:type="dcterms:W3CDTF">2023-01-01T19:53:09Z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79556d11-60d7-45af-a8da-c2e7ebf5fa84</vt:lpwstr>
  </property>
</Properties>
</file>