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/>
  <xr:revisionPtr revIDLastSave="0" documentId="13_ncr:1_{6F94946F-851B-4FD7-8DB4-9C8B221E23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Sheet1!$AK$2:$AK$179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Sheet1!$AK$2:$AK$179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44" i="1" l="1"/>
  <c r="AH144" i="1"/>
  <c r="AH159" i="1"/>
  <c r="AI159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<sst xmlns="http://schemas.openxmlformats.org/spreadsheetml/2006/main" count="958" uniqueCount="404">
  <si>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</si>
  <si>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</si>
  <si>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</si>
  <si>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</si>
  <si>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</si>
  <si>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</si>
  <si>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</si>
  <si>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</si>
  <si>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</si>
  <si>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</si>
  <si>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</si>
  <si>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</si>
  <si>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</si>
  <si>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</si>
  <si>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</si>
  <si>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</si>
  <si>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</si>
  <si>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</si>
  <si>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LEE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</si>
  <si>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</si>
  <si>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</si>
  <si>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</si>
  <si>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</si>
  <si>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</si>
  <si>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</si>
  <si>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</si>
  <si>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</si>
  <si>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</si>
  <si>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</si>
  <si>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</si>
  <si>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</si>
  <si>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</si>
  <si>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</si>
  <si>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</si>
  <si>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</si>
  <si>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PREV</t>
  </si>
  <si>
    <t>Selected</t>
  </si>
  <si>
    <t>Granit</t>
  </si>
  <si>
    <t>Xhaka</t>
  </si>
  <si>
    <t>Total Points</t>
  </si>
  <si>
    <t>MAX</t>
  </si>
  <si>
    <t>Thomas</t>
  </si>
  <si>
    <t>Partey</t>
  </si>
  <si>
    <t>Martin</t>
  </si>
  <si>
    <t>Ødegaard</t>
  </si>
  <si>
    <t>Total Cost</t>
  </si>
  <si>
    <t>Benjamin</t>
  </si>
  <si>
    <t>White</t>
  </si>
  <si>
    <t>Eddie</t>
  </si>
  <si>
    <t>Nketiah</t>
  </si>
  <si>
    <t>Bukayo</t>
  </si>
  <si>
    <t>Saka</t>
  </si>
  <si>
    <t>Aaron</t>
  </si>
  <si>
    <t>Ramsdale</t>
  </si>
  <si>
    <t>Gabriel</t>
  </si>
  <si>
    <t>dos Santos Magalhães</t>
  </si>
  <si>
    <t>Martinelli Silva</t>
  </si>
  <si>
    <t>Martinelli</t>
  </si>
  <si>
    <t>William</t>
  </si>
  <si>
    <t>Saliba</t>
  </si>
  <si>
    <t>Transfers</t>
  </si>
  <si>
    <t>Leandro</t>
  </si>
  <si>
    <t>Trossard</t>
  </si>
  <si>
    <t>Free</t>
  </si>
  <si>
    <t>Jorge Luiz</t>
  </si>
  <si>
    <t>Frello Filho</t>
  </si>
  <si>
    <t>Jorginho</t>
  </si>
  <si>
    <t>Emiliano</t>
  </si>
  <si>
    <t>Martínez Romero</t>
  </si>
  <si>
    <t>Martínez</t>
  </si>
  <si>
    <t>Lucas</t>
  </si>
  <si>
    <t>Digne</t>
  </si>
  <si>
    <t>John</t>
  </si>
  <si>
    <t>McGinn</t>
  </si>
  <si>
    <t>Profit</t>
  </si>
  <si>
    <t>Tyrone</t>
  </si>
  <si>
    <t>Mings</t>
  </si>
  <si>
    <t>Ollie</t>
  </si>
  <si>
    <t>Watkins</t>
  </si>
  <si>
    <t>Buendía Stati</t>
  </si>
  <si>
    <t>Buendía</t>
  </si>
  <si>
    <t>Matty</t>
  </si>
  <si>
    <t>Cash</t>
  </si>
  <si>
    <t>Ezri</t>
  </si>
  <si>
    <t>Konsa Ngoyo</t>
  </si>
  <si>
    <t>Konsa</t>
  </si>
  <si>
    <t>Leon</t>
  </si>
  <si>
    <t>Bailey</t>
  </si>
  <si>
    <t>Douglas Luiz</t>
  </si>
  <si>
    <t>Soares de Paulo</t>
  </si>
  <si>
    <t>Jacob</t>
  </si>
  <si>
    <t>Ramsey</t>
  </si>
  <si>
    <t>Boubacar</t>
  </si>
  <si>
    <t>Kamara</t>
  </si>
  <si>
    <t>Ashley</t>
  </si>
  <si>
    <t>Young</t>
  </si>
  <si>
    <t>Adam</t>
  </si>
  <si>
    <t>Smith</t>
  </si>
  <si>
    <t>Kieffer</t>
  </si>
  <si>
    <t>Moore</t>
  </si>
  <si>
    <t>Jefferson</t>
  </si>
  <si>
    <t>Lerma Solís</t>
  </si>
  <si>
    <t>Lerma</t>
  </si>
  <si>
    <t>Dominic</t>
  </si>
  <si>
    <t>Solanke</t>
  </si>
  <si>
    <t>Lewis</t>
  </si>
  <si>
    <t>Cook</t>
  </si>
  <si>
    <t>Philip</t>
  </si>
  <si>
    <t>Billing</t>
  </si>
  <si>
    <t>Jaidon</t>
  </si>
  <si>
    <t>Anthony</t>
  </si>
  <si>
    <t>Jordan</t>
  </si>
  <si>
    <t>Zemura</t>
  </si>
  <si>
    <t>Marcos</t>
  </si>
  <si>
    <t>Senesi</t>
  </si>
  <si>
    <t>Ivan</t>
  </si>
  <si>
    <t>Toney</t>
  </si>
  <si>
    <t>David</t>
  </si>
  <si>
    <t>Raya Martin</t>
  </si>
  <si>
    <t>Raya</t>
  </si>
  <si>
    <t>Josh</t>
  </si>
  <si>
    <t>Dasilva</t>
  </si>
  <si>
    <t>Rico</t>
  </si>
  <si>
    <t>Henry</t>
  </si>
  <si>
    <t>Vitaly</t>
  </si>
  <si>
    <t>Janelt</t>
  </si>
  <si>
    <t>Mathias</t>
  </si>
  <si>
    <t>Jensen</t>
  </si>
  <si>
    <t>Yoane</t>
  </si>
  <si>
    <t>Wissa</t>
  </si>
  <si>
    <t>Bryan</t>
  </si>
  <si>
    <t>Mbeumo</t>
  </si>
  <si>
    <t>Ben</t>
  </si>
  <si>
    <t>Mee</t>
  </si>
  <si>
    <t>Pascal</t>
  </si>
  <si>
    <t>Groß</t>
  </si>
  <si>
    <t>Dunk</t>
  </si>
  <si>
    <t>Solly</t>
  </si>
  <si>
    <t>March</t>
  </si>
  <si>
    <t>Webster</t>
  </si>
  <si>
    <t>Joël</t>
  </si>
  <si>
    <t>Veltman</t>
  </si>
  <si>
    <t>Robert</t>
  </si>
  <si>
    <t>Sánchez</t>
  </si>
  <si>
    <t>Alexis</t>
  </si>
  <si>
    <t>Mac Allister</t>
  </si>
  <si>
    <t>Moisés</t>
  </si>
  <si>
    <t>Caicedo Corozo</t>
  </si>
  <si>
    <t>Caicedo</t>
  </si>
  <si>
    <t>Kaoru</t>
  </si>
  <si>
    <t>Mitoma</t>
  </si>
  <si>
    <t>Pervis</t>
  </si>
  <si>
    <t>Estupiñán</t>
  </si>
  <si>
    <t>Marc</t>
  </si>
  <si>
    <t>Cucurella Saseta</t>
  </si>
  <si>
    <t>Cucurella</t>
  </si>
  <si>
    <t>Thiago</t>
  </si>
  <si>
    <t>Emiliano da Silva</t>
  </si>
  <si>
    <t>Thiago Silva</t>
  </si>
  <si>
    <t>Mason</t>
  </si>
  <si>
    <t>Mount</t>
  </si>
  <si>
    <t>Kai</t>
  </si>
  <si>
    <t>Havertz</t>
  </si>
  <si>
    <t>Raheem</t>
  </si>
  <si>
    <t>Sterling</t>
  </si>
  <si>
    <t>Vicente</t>
  </si>
  <si>
    <t>Guaita</t>
  </si>
  <si>
    <t>Ayew</t>
  </si>
  <si>
    <t>J.Ayew</t>
  </si>
  <si>
    <t>Wilfried</t>
  </si>
  <si>
    <t>Zaha</t>
  </si>
  <si>
    <t>Jeffrey</t>
  </si>
  <si>
    <t>Schlupp</t>
  </si>
  <si>
    <t>Joachim</t>
  </si>
  <si>
    <t>Andersen</t>
  </si>
  <si>
    <t>Odsonne</t>
  </si>
  <si>
    <t>Edouard</t>
  </si>
  <si>
    <t>Guéhi</t>
  </si>
  <si>
    <t>Eberechi</t>
  </si>
  <si>
    <t>Eze</t>
  </si>
  <si>
    <t>Tyrick</t>
  </si>
  <si>
    <t>Mitchell</t>
  </si>
  <si>
    <t>Michael</t>
  </si>
  <si>
    <t>Olise</t>
  </si>
  <si>
    <t>Cheick</t>
  </si>
  <si>
    <t>Doucouré</t>
  </si>
  <si>
    <t>C.Doucouré</t>
  </si>
  <si>
    <t>Pickford</t>
  </si>
  <si>
    <t>Alex</t>
  </si>
  <si>
    <t>Iwobi</t>
  </si>
  <si>
    <t>Demarai</t>
  </si>
  <si>
    <t>Gray</t>
  </si>
  <si>
    <t>Vitalii</t>
  </si>
  <si>
    <t>Mykolenko</t>
  </si>
  <si>
    <t>James</t>
  </si>
  <si>
    <t>Tarkowski</t>
  </si>
  <si>
    <t>Conor</t>
  </si>
  <si>
    <t>Coady</t>
  </si>
  <si>
    <t>Dwight</t>
  </si>
  <si>
    <t>McNeil</t>
  </si>
  <si>
    <t>Amadou</t>
  </si>
  <si>
    <t>Onana</t>
  </si>
  <si>
    <t>Idrissa</t>
  </si>
  <si>
    <t>Gueye</t>
  </si>
  <si>
    <t>Bernd</t>
  </si>
  <si>
    <t>Leno</t>
  </si>
  <si>
    <t>Tim</t>
  </si>
  <si>
    <t>Ream</t>
  </si>
  <si>
    <t>Bobby</t>
  </si>
  <si>
    <t>De Cordova-Reid</t>
  </si>
  <si>
    <t>Aleksandar</t>
  </si>
  <si>
    <t>Mitrović</t>
  </si>
  <si>
    <t>Harrison</t>
  </si>
  <si>
    <t>Reed</t>
  </si>
  <si>
    <t>Kenny</t>
  </si>
  <si>
    <t>Tete</t>
  </si>
  <si>
    <t>Antonee</t>
  </si>
  <si>
    <t>Robinson</t>
  </si>
  <si>
    <t>João</t>
  </si>
  <si>
    <t>Palhinha Gonçalves</t>
  </si>
  <si>
    <t>Palhinha</t>
  </si>
  <si>
    <t>Andreas</t>
  </si>
  <si>
    <t>Hoelgebaum Pereira</t>
  </si>
  <si>
    <t>Danny</t>
  </si>
  <si>
    <t>Ward</t>
  </si>
  <si>
    <t>Jamie</t>
  </si>
  <si>
    <t>Vardy</t>
  </si>
  <si>
    <t>Timothy</t>
  </si>
  <si>
    <t>Castagne</t>
  </si>
  <si>
    <t>Youri</t>
  </si>
  <si>
    <t>Tielemans</t>
  </si>
  <si>
    <t>Maddison</t>
  </si>
  <si>
    <t>Kelechi</t>
  </si>
  <si>
    <t>Iheanacho</t>
  </si>
  <si>
    <t>Harvey</t>
  </si>
  <si>
    <t>Barnes</t>
  </si>
  <si>
    <t>Kiernan</t>
  </si>
  <si>
    <t>Dewsbury-Hall</t>
  </si>
  <si>
    <t>Patson</t>
  </si>
  <si>
    <t>Daka</t>
  </si>
  <si>
    <t>Wout</t>
  </si>
  <si>
    <t>Faes</t>
  </si>
  <si>
    <t>Rodrigo</t>
  </si>
  <si>
    <t>Moreno</t>
  </si>
  <si>
    <t>Jack</t>
  </si>
  <si>
    <t>Struijk</t>
  </si>
  <si>
    <t>Illan</t>
  </si>
  <si>
    <t>Meslier</t>
  </si>
  <si>
    <t>Roca Junqué</t>
  </si>
  <si>
    <t>Roca</t>
  </si>
  <si>
    <t>Brenden</t>
  </si>
  <si>
    <t>Aaronson</t>
  </si>
  <si>
    <t>Virgil</t>
  </si>
  <si>
    <t>van Dijk</t>
  </si>
  <si>
    <t>Van Dijk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</si>
  <si>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</si>
  <si>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</si>
  <si>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</si>
  <si>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</si>
  <si>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</si>
  <si>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</si>
  <si>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</si>
  <si>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</si>
  <si>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Joseph</t>
  </si>
  <si>
    <t>Gomez</t>
  </si>
  <si>
    <t>Elliott</t>
  </si>
  <si>
    <t>Darwin</t>
  </si>
  <si>
    <t>Núñez Ribeiro</t>
  </si>
  <si>
    <t>Ilkay</t>
  </si>
  <si>
    <t>Gündogan</t>
  </si>
  <si>
    <t>Kevin</t>
  </si>
  <si>
    <t>De Bruyne</t>
  </si>
  <si>
    <t>Grealish</t>
  </si>
  <si>
    <t>Ederson</t>
  </si>
  <si>
    <t>Santana de Moraes</t>
  </si>
  <si>
    <t>Nathan</t>
  </si>
  <si>
    <t>Aké</t>
  </si>
  <si>
    <t>Bernardo</t>
  </si>
  <si>
    <t>Veiga de Carvalho e Silva</t>
  </si>
  <si>
    <t>Phil</t>
  </si>
  <si>
    <t>Foden</t>
  </si>
  <si>
    <t>Hernandez</t>
  </si>
  <si>
    <t>Rodri</t>
  </si>
  <si>
    <t>Erling</t>
  </si>
  <si>
    <t>Haaland</t>
  </si>
  <si>
    <t>Julián</t>
  </si>
  <si>
    <t>Álvarez</t>
  </si>
  <si>
    <t>De Gea Quintana</t>
  </si>
  <si>
    <t>De Gea</t>
  </si>
  <si>
    <t>Frederico</t>
  </si>
  <si>
    <t>Rodrigues de Paula Santos</t>
  </si>
  <si>
    <t>Fred</t>
  </si>
  <si>
    <t>Luke</t>
  </si>
  <si>
    <t>Shaw</t>
  </si>
  <si>
    <t>Bruno</t>
  </si>
  <si>
    <t>Borges Fernandes</t>
  </si>
  <si>
    <t>Fernandes</t>
  </si>
  <si>
    <t>Marcus</t>
  </si>
  <si>
    <t>Rashford</t>
  </si>
  <si>
    <t>Lisandro</t>
  </si>
  <si>
    <t>Gordon</t>
  </si>
  <si>
    <t>Callum</t>
  </si>
  <si>
    <t>Wilson</t>
  </si>
  <si>
    <t>Kieran</t>
  </si>
  <si>
    <t>Trippier</t>
  </si>
  <si>
    <t>Dan</t>
  </si>
  <si>
    <t>Burn</t>
  </si>
  <si>
    <t>Fabian</t>
  </si>
  <si>
    <t>Schär</t>
  </si>
  <si>
    <t>Miguel</t>
  </si>
  <si>
    <t>Almirón Rejala</t>
  </si>
  <si>
    <t>Almirón</t>
  </si>
  <si>
    <t>Sean</t>
  </si>
  <si>
    <t>Longstaff</t>
  </si>
  <si>
    <t>S.Longstaff</t>
  </si>
  <si>
    <t>Joelinton Cássio</t>
  </si>
  <si>
    <t>Apolinário de Lira</t>
  </si>
  <si>
    <t>Joelinton</t>
  </si>
  <si>
    <t>Joe</t>
  </si>
  <si>
    <t>Willock</t>
  </si>
  <si>
    <t>Guimarães Rodriguez Moura</t>
  </si>
  <si>
    <t>Bruno Guimarães</t>
  </si>
  <si>
    <t>Nick</t>
  </si>
  <si>
    <t>Pope</t>
  </si>
  <si>
    <t>Sven</t>
  </si>
  <si>
    <t>Botman</t>
  </si>
  <si>
    <t>Chris</t>
  </si>
  <si>
    <t>Wood</t>
  </si>
  <si>
    <t>Ryan</t>
  </si>
  <si>
    <t>Yates</t>
  </si>
  <si>
    <t>Worrall</t>
  </si>
  <si>
    <t>Brennan</t>
  </si>
  <si>
    <t>Johnson</t>
  </si>
  <si>
    <t>Morgan</t>
  </si>
  <si>
    <t>Gibbs-White</t>
  </si>
  <si>
    <t>Remo</t>
  </si>
  <si>
    <t>Freuler</t>
  </si>
  <si>
    <t>Ward-Prowse</t>
  </si>
  <si>
    <t>Kyle</t>
  </si>
  <si>
    <t>Walker-Peters</t>
  </si>
  <si>
    <t>Che</t>
  </si>
  <si>
    <t>Adams</t>
  </si>
  <si>
    <t>Romain</t>
  </si>
  <si>
    <t>Perraud</t>
  </si>
  <si>
    <t>Gavin</t>
  </si>
  <si>
    <t>Bazunu</t>
  </si>
  <si>
    <t>Ayodele-Aribo</t>
  </si>
  <si>
    <t>Aribo</t>
  </si>
  <si>
    <t>Hugo</t>
  </si>
  <si>
    <t>Lloris</t>
  </si>
  <si>
    <t>Harry</t>
  </si>
  <si>
    <t>Kane</t>
  </si>
  <si>
    <t>Son</t>
  </si>
  <si>
    <t>Heung-min</t>
  </si>
  <si>
    <t>Eric</t>
  </si>
  <si>
    <t>Dier</t>
  </si>
  <si>
    <t>Davies</t>
  </si>
  <si>
    <t>Pierre-Emile</t>
  </si>
  <si>
    <t>Højbjerg</t>
  </si>
  <si>
    <t>Emerson</t>
  </si>
  <si>
    <t>Leite de Souza Junior</t>
  </si>
  <si>
    <t>Emerson Royal</t>
  </si>
  <si>
    <t>Perišić</t>
  </si>
  <si>
    <t>Ings</t>
  </si>
  <si>
    <t>Lukasz</t>
  </si>
  <si>
    <t>Fabianski</t>
  </si>
  <si>
    <t>Cresswell</t>
  </si>
  <si>
    <t>Michail</t>
  </si>
  <si>
    <t>Antonio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</si>
  <si>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</si>
  <si>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</si>
  <si>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</si>
  <si>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</si>
  <si>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</si>
  <si>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</si>
  <si>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</si>
  <si>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</si>
  <si>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Pablo</t>
  </si>
  <si>
    <t>Fornals Malla</t>
  </si>
  <si>
    <t>Fornals</t>
  </si>
  <si>
    <t>Thilo</t>
  </si>
  <si>
    <t>Kehrer</t>
  </si>
  <si>
    <t>José</t>
  </si>
  <si>
    <t>Malheiro de Sá</t>
  </si>
  <si>
    <t>Sá</t>
  </si>
  <si>
    <t>Rúben</t>
  </si>
  <si>
    <t>da Silva Neves</t>
  </si>
  <si>
    <t>Neves</t>
  </si>
  <si>
    <t>Daniel</t>
  </si>
  <si>
    <t>Castelo Podence</t>
  </si>
  <si>
    <t>Podence</t>
  </si>
  <si>
    <t>Max</t>
  </si>
  <si>
    <t>Kilman</t>
  </si>
  <si>
    <t>Rayan</t>
  </si>
  <si>
    <t>Aït-Nouri</t>
  </si>
  <si>
    <t>Adama</t>
  </si>
  <si>
    <t>Traoré Diarra</t>
  </si>
  <si>
    <t>João Filipe Iria</t>
  </si>
  <si>
    <t>Santos Moutinho</t>
  </si>
  <si>
    <t>Moutinho</t>
  </si>
  <si>
    <t>Collins</t>
  </si>
  <si>
    <t>Matheus Luiz</t>
  </si>
  <si>
    <t>Nunes</t>
  </si>
  <si>
    <t>Matheus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</si>
</sst>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79">
  <autoFilter ref="A1:AK179" xr:uid="{00000000-0009-0000-0100-000001000000}">
    <filterColumn colId="36">
      <filters>
        <filter val="1"/>
      </filters>
    </filterColumn>
  </autoFilter>
  <sortState xmlns:xlrd2="http://schemas.microsoft.com/office/spreadsheetml/2017/richdata2" ref="A8:AK154">
    <sortCondition descending="1" ref="AI1:AI179"/>
  </sortState>
  <tableColumns count="37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LEE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79"/>
  <sheetViews>
    <sheetView tabSelected="1" workbookViewId="0">
      <selection activeCell="C36" sqref="C36"/>
    </sheetView>
  </sheetViews>
  <sheetFormatPr defaultRowHeight="14.4" x14ac:dyDescent="0.3"/>
  <cols>
    <col min="5" max="8" width="9" hidden="1" customWidth="1"/>
    <col min="10" max="29" width="9" hidden="1" customWidth="1"/>
    <col min="31" max="33" width="9" hidden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1" hidden="1" x14ac:dyDescent="0.3">
      <c r="A2" t="s">
        <v>37</v>
      </c>
      <c r="B2" t="s">
        <v>38</v>
      </c>
      <c r="C2" t="s">
        <v>38</v>
      </c>
      <c r="D2" t="s">
        <v>6</v>
      </c>
      <c r="E2">
        <v>0</v>
      </c>
      <c r="F2">
        <v>0</v>
      </c>
      <c r="G2">
        <v>1</v>
      </c>
      <c r="H2">
        <v>0</v>
      </c>
      <c r="I2" t="s">
        <v>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4.9000000000000004</v>
      </c>
      <c r="AE2">
        <v>1</v>
      </c>
      <c r="AF2">
        <v>13.540145875349756</v>
      </c>
      <c r="AG2">
        <v>16.307656504893274</v>
      </c>
      <c r="AH2">
        <v>14.869927750160414</v>
      </c>
      <c r="AI2">
        <v>3.2004192680440862</v>
      </c>
      <c r="AJ2">
        <v>0</v>
      </c>
      <c r="AK2">
        <v>0</v>
      </c>
      <c r="AM2" t="s">
        <v>39</v>
      </c>
      <c r="AN2">
        <f>SUMPRODUCT(Table1[Selected],Table1[PPG])</f>
        <v>467.10400855457885</v>
      </c>
      <c r="AO2" t="s">
        <v>40</v>
      </c>
    </row>
    <row r="3" spans="1:41" hidden="1" x14ac:dyDescent="0.3">
      <c r="A3" t="s">
        <v>41</v>
      </c>
      <c r="B3" t="s">
        <v>42</v>
      </c>
      <c r="C3" t="s">
        <v>42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4.7</v>
      </c>
      <c r="AE3">
        <v>4</v>
      </c>
      <c r="AF3">
        <v>12.651515151515152</v>
      </c>
      <c r="AG3">
        <v>15.820529671954761</v>
      </c>
      <c r="AH3">
        <v>14.208149419420288</v>
      </c>
      <c r="AI3">
        <v>3.1160677928418656</v>
      </c>
      <c r="AJ3">
        <v>0</v>
      </c>
      <c r="AK3">
        <v>0</v>
      </c>
    </row>
    <row r="4" spans="1:41" hidden="1" x14ac:dyDescent="0.3">
      <c r="A4" t="s">
        <v>43</v>
      </c>
      <c r="B4" t="s">
        <v>44</v>
      </c>
      <c r="C4" t="s">
        <v>44</v>
      </c>
      <c r="D4" t="s">
        <v>6</v>
      </c>
      <c r="E4">
        <v>0</v>
      </c>
      <c r="F4">
        <v>0</v>
      </c>
      <c r="G4">
        <v>1</v>
      </c>
      <c r="H4">
        <v>0</v>
      </c>
      <c r="I4" t="s">
        <v>9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6.9</v>
      </c>
      <c r="AE4">
        <v>5</v>
      </c>
      <c r="AF4">
        <v>20.843580952613774</v>
      </c>
      <c r="AG4">
        <v>28.674128401067826</v>
      </c>
      <c r="AH4">
        <v>24.813882205277949</v>
      </c>
      <c r="AI4">
        <v>5.2396289267725171</v>
      </c>
      <c r="AJ4">
        <v>0</v>
      </c>
      <c r="AK4">
        <v>0</v>
      </c>
      <c r="AM4" t="s">
        <v>45</v>
      </c>
      <c r="AN4">
        <f>SUMPRODUCT(Table1[Selected],Table1[Cost])</f>
        <v>96.799999999999983</v>
      </c>
      <c r="AO4">
        <v>99</v>
      </c>
    </row>
    <row r="5" spans="1:41" hidden="1" x14ac:dyDescent="0.3">
      <c r="A5" t="s">
        <v>46</v>
      </c>
      <c r="B5" t="s">
        <v>47</v>
      </c>
      <c r="C5" t="s">
        <v>47</v>
      </c>
      <c r="D5" t="s">
        <v>5</v>
      </c>
      <c r="E5">
        <v>0</v>
      </c>
      <c r="F5">
        <v>1</v>
      </c>
      <c r="G5">
        <v>0</v>
      </c>
      <c r="H5">
        <v>0</v>
      </c>
      <c r="I5" t="s">
        <v>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4.7</v>
      </c>
      <c r="AE5">
        <v>8</v>
      </c>
      <c r="AF5">
        <v>21.095433659247671</v>
      </c>
      <c r="AG5">
        <v>25.133650268521556</v>
      </c>
      <c r="AH5">
        <v>23.019869986925311</v>
      </c>
      <c r="AI5">
        <v>4.7920528738644403</v>
      </c>
      <c r="AJ5">
        <v>0</v>
      </c>
      <c r="AK5">
        <v>0</v>
      </c>
    </row>
    <row r="6" spans="1:41" hidden="1" x14ac:dyDescent="0.3">
      <c r="A6" t="s">
        <v>48</v>
      </c>
      <c r="B6" t="s">
        <v>49</v>
      </c>
      <c r="C6" t="s">
        <v>49</v>
      </c>
      <c r="D6" t="s">
        <v>7</v>
      </c>
      <c r="E6">
        <v>0</v>
      </c>
      <c r="F6">
        <v>0</v>
      </c>
      <c r="G6">
        <v>0</v>
      </c>
      <c r="H6">
        <v>1</v>
      </c>
      <c r="I6" t="s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6.6</v>
      </c>
      <c r="AE6">
        <v>9</v>
      </c>
      <c r="AF6">
        <v>11.040819499321108</v>
      </c>
      <c r="AG6">
        <v>22.416607758468864</v>
      </c>
      <c r="AH6">
        <v>17.037471151291729</v>
      </c>
      <c r="AI6">
        <v>3.6778201564715238</v>
      </c>
      <c r="AJ6">
        <v>0</v>
      </c>
      <c r="AK6">
        <v>0</v>
      </c>
      <c r="AM6" t="s">
        <v>4</v>
      </c>
      <c r="AN6">
        <f>SUMPRODUCT(Table1[Selected],Table1[GKP])</f>
        <v>2</v>
      </c>
      <c r="AO6">
        <v>2</v>
      </c>
    </row>
    <row r="7" spans="1:41" hidden="1" x14ac:dyDescent="0.3">
      <c r="A7" t="s">
        <v>50</v>
      </c>
      <c r="B7" t="s">
        <v>51</v>
      </c>
      <c r="C7" t="s">
        <v>51</v>
      </c>
      <c r="D7" t="s">
        <v>6</v>
      </c>
      <c r="E7">
        <v>0</v>
      </c>
      <c r="F7">
        <v>0</v>
      </c>
      <c r="G7">
        <v>1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8.5</v>
      </c>
      <c r="AE7">
        <v>11</v>
      </c>
      <c r="AF7">
        <v>20.613544914512687</v>
      </c>
      <c r="AG7">
        <v>29.45250098296388</v>
      </c>
      <c r="AH7">
        <v>25.129796026764581</v>
      </c>
      <c r="AI7">
        <v>5.272297515875664</v>
      </c>
      <c r="AJ7">
        <v>0</v>
      </c>
      <c r="AK7">
        <v>0</v>
      </c>
      <c r="AM7" t="s">
        <v>5</v>
      </c>
      <c r="AN7">
        <f>SUMPRODUCT(Table1[Selected],Table1[DEF])</f>
        <v>5</v>
      </c>
      <c r="AO7">
        <v>5</v>
      </c>
    </row>
    <row r="8" spans="1:41" x14ac:dyDescent="0.3">
      <c r="A8" t="s">
        <v>350</v>
      </c>
      <c r="B8" t="s">
        <v>351</v>
      </c>
      <c r="C8" s="1" t="s">
        <v>351</v>
      </c>
      <c r="D8" t="s">
        <v>7</v>
      </c>
      <c r="E8">
        <v>0</v>
      </c>
      <c r="F8">
        <v>0</v>
      </c>
      <c r="G8">
        <v>0</v>
      </c>
      <c r="H8">
        <v>1</v>
      </c>
      <c r="I8" t="s">
        <v>26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11.7</v>
      </c>
      <c r="AE8">
        <v>649</v>
      </c>
      <c r="AF8">
        <v>34.403150053906842</v>
      </c>
      <c r="AG8">
        <v>33.540738978090999</v>
      </c>
      <c r="AH8">
        <v>31.112712463433994</v>
      </c>
      <c r="AI8">
        <v>5.93454257233725</v>
      </c>
      <c r="AJ8">
        <v>1</v>
      </c>
      <c r="AK8">
        <v>1</v>
      </c>
      <c r="AM8" t="s">
        <v>6</v>
      </c>
      <c r="AN8">
        <f>SUMPRODUCT(Table1[Selected],Table1[MID])</f>
        <v>5</v>
      </c>
      <c r="AO8">
        <v>5</v>
      </c>
    </row>
    <row r="9" spans="1:41" hidden="1" x14ac:dyDescent="0.3">
      <c r="A9" t="s">
        <v>54</v>
      </c>
      <c r="B9" t="s">
        <v>55</v>
      </c>
      <c r="C9" t="s">
        <v>54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5.2</v>
      </c>
      <c r="AE9">
        <v>14</v>
      </c>
      <c r="AF9">
        <v>24.200000000000003</v>
      </c>
      <c r="AG9">
        <v>25.256373434085315</v>
      </c>
      <c r="AH9">
        <v>24.481241156621298</v>
      </c>
      <c r="AI9">
        <v>4.8974273704777875</v>
      </c>
      <c r="AJ9">
        <v>0</v>
      </c>
      <c r="AK9">
        <v>0</v>
      </c>
      <c r="AM9" t="s">
        <v>7</v>
      </c>
      <c r="AN9">
        <f>SUMPRODUCT(Table1[Selected],Table1[FWD])</f>
        <v>3</v>
      </c>
      <c r="AO9">
        <v>3</v>
      </c>
    </row>
    <row r="10" spans="1:41" hidden="1" x14ac:dyDescent="0.3">
      <c r="A10" t="s">
        <v>54</v>
      </c>
      <c r="B10" t="s">
        <v>56</v>
      </c>
      <c r="C10" t="s">
        <v>57</v>
      </c>
      <c r="D10" t="s">
        <v>6</v>
      </c>
      <c r="E10">
        <v>0</v>
      </c>
      <c r="F10">
        <v>0</v>
      </c>
      <c r="G10">
        <v>1</v>
      </c>
      <c r="H10">
        <v>0</v>
      </c>
      <c r="I10" t="s">
        <v>9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6.6</v>
      </c>
      <c r="AE10">
        <v>16</v>
      </c>
      <c r="AF10">
        <v>23.59650111673681</v>
      </c>
      <c r="AG10">
        <v>29.910555637749702</v>
      </c>
      <c r="AH10">
        <v>26.71715071602814</v>
      </c>
      <c r="AI10">
        <v>5.3878012124023549</v>
      </c>
      <c r="AJ10">
        <v>0</v>
      </c>
      <c r="AK10">
        <v>0</v>
      </c>
    </row>
    <row r="11" spans="1:41" x14ac:dyDescent="0.3">
      <c r="A11" t="s">
        <v>77</v>
      </c>
      <c r="B11" t="s">
        <v>78</v>
      </c>
      <c r="C11" s="1" t="s">
        <v>78</v>
      </c>
      <c r="D11" t="s">
        <v>7</v>
      </c>
      <c r="E11">
        <v>0</v>
      </c>
      <c r="F11">
        <v>0</v>
      </c>
      <c r="G11">
        <v>0</v>
      </c>
      <c r="H11">
        <v>1</v>
      </c>
      <c r="I11" t="s">
        <v>10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7.4</v>
      </c>
      <c r="AE11">
        <v>45</v>
      </c>
      <c r="AF11">
        <v>29.661379965651253</v>
      </c>
      <c r="AG11">
        <v>27.625530191439395</v>
      </c>
      <c r="AH11">
        <v>30.327198262853578</v>
      </c>
      <c r="AI11">
        <v>4.9845276820347806</v>
      </c>
      <c r="AJ11">
        <v>1</v>
      </c>
      <c r="AK11">
        <v>1</v>
      </c>
      <c r="AM11" t="s">
        <v>60</v>
      </c>
      <c r="AN11">
        <f>SUMPRODUCT(Table1[Selected], -- (Table1[PREV] = 0))</f>
        <v>4</v>
      </c>
    </row>
    <row r="12" spans="1:41" hidden="1" x14ac:dyDescent="0.3">
      <c r="A12" t="s">
        <v>61</v>
      </c>
      <c r="B12" t="s">
        <v>62</v>
      </c>
      <c r="C12" t="s">
        <v>62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9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6.6</v>
      </c>
      <c r="AE12">
        <v>25</v>
      </c>
      <c r="AF12">
        <v>23.146928642595796</v>
      </c>
      <c r="AG12">
        <v>24.144358316892372</v>
      </c>
      <c r="AH12">
        <v>23.408941898175446</v>
      </c>
      <c r="AI12">
        <v>5.9368624197489792</v>
      </c>
      <c r="AJ12">
        <v>0</v>
      </c>
      <c r="AK12">
        <v>0</v>
      </c>
      <c r="AM12" t="s">
        <v>63</v>
      </c>
      <c r="AN12">
        <v>1</v>
      </c>
    </row>
    <row r="13" spans="1:41" hidden="1" x14ac:dyDescent="0.3">
      <c r="A13" t="s">
        <v>64</v>
      </c>
      <c r="B13" t="s">
        <v>65</v>
      </c>
      <c r="C13" t="s">
        <v>66</v>
      </c>
      <c r="D13" t="s">
        <v>6</v>
      </c>
      <c r="E13">
        <v>0</v>
      </c>
      <c r="F13">
        <v>0</v>
      </c>
      <c r="G13">
        <v>1</v>
      </c>
      <c r="H13">
        <v>0</v>
      </c>
      <c r="I13" t="s">
        <v>9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5.8</v>
      </c>
      <c r="AE13">
        <v>26</v>
      </c>
      <c r="AF13">
        <v>16.526782419322771</v>
      </c>
      <c r="AG13">
        <v>16.366737511673019</v>
      </c>
      <c r="AH13">
        <v>16.244015569259396</v>
      </c>
      <c r="AI13">
        <v>3.7040538982468068</v>
      </c>
      <c r="AJ13">
        <v>0</v>
      </c>
      <c r="AK13">
        <v>0</v>
      </c>
    </row>
    <row r="14" spans="1:41" hidden="1" x14ac:dyDescent="0.3">
      <c r="A14" t="s">
        <v>67</v>
      </c>
      <c r="B14" t="s">
        <v>68</v>
      </c>
      <c r="C14" t="s">
        <v>69</v>
      </c>
      <c r="D14" t="s">
        <v>4</v>
      </c>
      <c r="E14">
        <v>1</v>
      </c>
      <c r="F14">
        <v>0</v>
      </c>
      <c r="G14">
        <v>0</v>
      </c>
      <c r="H14">
        <v>0</v>
      </c>
      <c r="I14" t="s">
        <v>10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4.9000000000000004</v>
      </c>
      <c r="AE14">
        <v>36</v>
      </c>
      <c r="AF14">
        <v>29.29074613453124</v>
      </c>
      <c r="AG14">
        <v>25.222031238696832</v>
      </c>
      <c r="AH14">
        <v>28.791491645459026</v>
      </c>
      <c r="AI14">
        <v>4.3803986568217841</v>
      </c>
      <c r="AJ14">
        <v>0</v>
      </c>
      <c r="AK14">
        <v>0</v>
      </c>
      <c r="AM14" t="s">
        <v>29</v>
      </c>
      <c r="AN14">
        <f>((AN11-AN12)+((AN11-AN12)))/2*4</f>
        <v>12</v>
      </c>
    </row>
    <row r="15" spans="1:41" hidden="1" x14ac:dyDescent="0.3">
      <c r="A15" t="s">
        <v>70</v>
      </c>
      <c r="B15" t="s">
        <v>71</v>
      </c>
      <c r="C15" t="s">
        <v>71</v>
      </c>
      <c r="D15" t="s">
        <v>5</v>
      </c>
      <c r="E15">
        <v>0</v>
      </c>
      <c r="F15">
        <v>1</v>
      </c>
      <c r="G15">
        <v>0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4.5999999999999996</v>
      </c>
      <c r="AE15">
        <v>38</v>
      </c>
      <c r="AF15">
        <v>21.433003631454273</v>
      </c>
      <c r="AG15">
        <v>17.86232523319326</v>
      </c>
      <c r="AH15">
        <v>20.734158943448122</v>
      </c>
      <c r="AI15">
        <v>4.0125506324087468</v>
      </c>
      <c r="AJ15">
        <v>0</v>
      </c>
      <c r="AK15">
        <v>0</v>
      </c>
    </row>
    <row r="16" spans="1:41" hidden="1" x14ac:dyDescent="0.3">
      <c r="A16" t="s">
        <v>72</v>
      </c>
      <c r="B16" t="s">
        <v>73</v>
      </c>
      <c r="C16" t="s">
        <v>73</v>
      </c>
      <c r="D16" t="s">
        <v>6</v>
      </c>
      <c r="E16">
        <v>0</v>
      </c>
      <c r="F16">
        <v>0</v>
      </c>
      <c r="G16">
        <v>1</v>
      </c>
      <c r="H16">
        <v>0</v>
      </c>
      <c r="I16" t="s">
        <v>10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5.0999999999999996</v>
      </c>
      <c r="AE16">
        <v>42</v>
      </c>
      <c r="AF16">
        <v>18.056195046252672</v>
      </c>
      <c r="AG16">
        <v>19.258925311436364</v>
      </c>
      <c r="AH16">
        <v>19.833919379642388</v>
      </c>
      <c r="AI16">
        <v>3.705921740594075</v>
      </c>
      <c r="AJ16">
        <v>0</v>
      </c>
      <c r="AK16">
        <v>0</v>
      </c>
      <c r="AM16" t="s">
        <v>74</v>
      </c>
      <c r="AN16">
        <f>AN2-AN14*5</f>
        <v>407.10400855457885</v>
      </c>
    </row>
    <row r="17" spans="1:41" hidden="1" x14ac:dyDescent="0.3">
      <c r="A17" t="s">
        <v>75</v>
      </c>
      <c r="B17" t="s">
        <v>76</v>
      </c>
      <c r="C17" t="s">
        <v>76</v>
      </c>
      <c r="D17" t="s">
        <v>5</v>
      </c>
      <c r="E17">
        <v>0</v>
      </c>
      <c r="F17">
        <v>1</v>
      </c>
      <c r="G17">
        <v>0</v>
      </c>
      <c r="H17">
        <v>0</v>
      </c>
      <c r="I17" t="s">
        <v>10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4.3</v>
      </c>
      <c r="AE17">
        <v>44</v>
      </c>
      <c r="AF17">
        <v>18.470907103160329</v>
      </c>
      <c r="AG17">
        <v>20.910617322936055</v>
      </c>
      <c r="AH17">
        <v>20.969111787358742</v>
      </c>
      <c r="AI17">
        <v>3.8783484148436669</v>
      </c>
      <c r="AJ17">
        <v>0</v>
      </c>
      <c r="AK17">
        <v>0</v>
      </c>
    </row>
    <row r="18" spans="1:41" x14ac:dyDescent="0.3">
      <c r="A18" t="s">
        <v>58</v>
      </c>
      <c r="B18" t="s">
        <v>59</v>
      </c>
      <c r="C18" s="1" t="s">
        <v>59</v>
      </c>
      <c r="D18" t="s">
        <v>5</v>
      </c>
      <c r="E18">
        <v>0</v>
      </c>
      <c r="F18">
        <v>1</v>
      </c>
      <c r="G18">
        <v>0</v>
      </c>
      <c r="H18">
        <v>0</v>
      </c>
      <c r="I18" t="s">
        <v>9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5.3</v>
      </c>
      <c r="AE18">
        <v>22</v>
      </c>
      <c r="AF18">
        <v>21.15051614639496</v>
      </c>
      <c r="AG18">
        <v>23.676243517354138</v>
      </c>
      <c r="AH18">
        <v>22.259542949538115</v>
      </c>
      <c r="AI18">
        <v>4.5640969105312807</v>
      </c>
      <c r="AJ18">
        <v>1</v>
      </c>
      <c r="AK18">
        <v>1</v>
      </c>
      <c r="AM18" t="s">
        <v>9</v>
      </c>
      <c r="AN18">
        <f>SUMPRODUCT(Table1[Selected],Table1[ARS])</f>
        <v>2</v>
      </c>
      <c r="AO18">
        <v>3</v>
      </c>
    </row>
    <row r="19" spans="1:41" hidden="1" x14ac:dyDescent="0.3">
      <c r="A19" t="s">
        <v>67</v>
      </c>
      <c r="B19" t="s">
        <v>79</v>
      </c>
      <c r="C19" t="s">
        <v>80</v>
      </c>
      <c r="D19" t="s">
        <v>6</v>
      </c>
      <c r="E19">
        <v>0</v>
      </c>
      <c r="F19">
        <v>0</v>
      </c>
      <c r="G19">
        <v>1</v>
      </c>
      <c r="H19">
        <v>0</v>
      </c>
      <c r="I19" t="s">
        <v>10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5.7</v>
      </c>
      <c r="AE19">
        <v>47</v>
      </c>
      <c r="AF19">
        <v>19.473684195176325</v>
      </c>
      <c r="AG19">
        <v>20.572332223376385</v>
      </c>
      <c r="AH19">
        <v>21.279410905230158</v>
      </c>
      <c r="AI19">
        <v>3.7602799542319691</v>
      </c>
      <c r="AJ19">
        <v>0</v>
      </c>
      <c r="AK19">
        <v>0</v>
      </c>
      <c r="AM19" t="s">
        <v>10</v>
      </c>
      <c r="AN19">
        <f>SUMPRODUCT(Table1[Selected],Table1[AVL])</f>
        <v>2</v>
      </c>
      <c r="AO19">
        <v>3</v>
      </c>
    </row>
    <row r="20" spans="1:41" hidden="1" x14ac:dyDescent="0.3">
      <c r="A20" t="s">
        <v>81</v>
      </c>
      <c r="B20" t="s">
        <v>82</v>
      </c>
      <c r="C20" t="s">
        <v>82</v>
      </c>
      <c r="D20" t="s">
        <v>5</v>
      </c>
      <c r="E20">
        <v>0</v>
      </c>
      <c r="F20">
        <v>1</v>
      </c>
      <c r="G20">
        <v>0</v>
      </c>
      <c r="H20">
        <v>0</v>
      </c>
      <c r="I20" t="s">
        <v>10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4.5999999999999996</v>
      </c>
      <c r="AE20">
        <v>48</v>
      </c>
      <c r="AF20">
        <v>13.578274911941884</v>
      </c>
      <c r="AG20">
        <v>23.446026413906452</v>
      </c>
      <c r="AH20">
        <v>19.952437982899617</v>
      </c>
      <c r="AI20">
        <v>3.8272359893540084</v>
      </c>
      <c r="AJ20">
        <v>0</v>
      </c>
      <c r="AK20">
        <v>0</v>
      </c>
      <c r="AM20" t="s">
        <v>11</v>
      </c>
      <c r="AN20">
        <f>SUMPRODUCT(Table1[Selected],Table1[BOU])</f>
        <v>0</v>
      </c>
      <c r="AO20">
        <v>3</v>
      </c>
    </row>
    <row r="21" spans="1:41" hidden="1" x14ac:dyDescent="0.3">
      <c r="A21" t="s">
        <v>83</v>
      </c>
      <c r="B21" t="s">
        <v>84</v>
      </c>
      <c r="C21" t="s">
        <v>85</v>
      </c>
      <c r="D21" t="s">
        <v>5</v>
      </c>
      <c r="E21">
        <v>0</v>
      </c>
      <c r="F21">
        <v>1</v>
      </c>
      <c r="G21">
        <v>0</v>
      </c>
      <c r="H21">
        <v>0</v>
      </c>
      <c r="I21" t="s">
        <v>10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4.4000000000000004</v>
      </c>
      <c r="AE21">
        <v>49</v>
      </c>
      <c r="AF21">
        <v>17.854545510034054</v>
      </c>
      <c r="AG21">
        <v>17.860825909899553</v>
      </c>
      <c r="AH21">
        <v>18.947568311301929</v>
      </c>
      <c r="AI21">
        <v>3.3908355107135284</v>
      </c>
      <c r="AJ21">
        <v>0</v>
      </c>
      <c r="AK21">
        <v>0</v>
      </c>
      <c r="AM21" t="s">
        <v>12</v>
      </c>
      <c r="AN21">
        <f>SUMPRODUCT(Table1[Selected],Table1[BRE])</f>
        <v>2</v>
      </c>
      <c r="AO21">
        <v>3</v>
      </c>
    </row>
    <row r="22" spans="1:41" hidden="1" x14ac:dyDescent="0.3">
      <c r="A22" t="s">
        <v>86</v>
      </c>
      <c r="B22" t="s">
        <v>87</v>
      </c>
      <c r="C22" t="s">
        <v>87</v>
      </c>
      <c r="D22" t="s">
        <v>6</v>
      </c>
      <c r="E22">
        <v>0</v>
      </c>
      <c r="F22">
        <v>0</v>
      </c>
      <c r="G22">
        <v>1</v>
      </c>
      <c r="H22">
        <v>0</v>
      </c>
      <c r="I22" t="s">
        <v>10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4.4000000000000004</v>
      </c>
      <c r="AE22">
        <v>50</v>
      </c>
      <c r="AF22">
        <v>38.32558136428473</v>
      </c>
      <c r="AG22">
        <v>19.614651090413815</v>
      </c>
      <c r="AH22">
        <v>30.148810461330051</v>
      </c>
      <c r="AI22">
        <v>5.608162184834752</v>
      </c>
      <c r="AJ22">
        <v>0</v>
      </c>
      <c r="AK22">
        <v>0</v>
      </c>
      <c r="AM22" t="s">
        <v>13</v>
      </c>
      <c r="AN22">
        <f>SUMPRODUCT(Table1[Selected],Table1[BHA])</f>
        <v>1</v>
      </c>
      <c r="AO22">
        <v>3</v>
      </c>
    </row>
    <row r="23" spans="1:41" hidden="1" x14ac:dyDescent="0.3">
      <c r="A23" t="s">
        <v>88</v>
      </c>
      <c r="B23" t="s">
        <v>89</v>
      </c>
      <c r="C23" t="s">
        <v>88</v>
      </c>
      <c r="D23" t="s">
        <v>6</v>
      </c>
      <c r="E23">
        <v>0</v>
      </c>
      <c r="F23">
        <v>0</v>
      </c>
      <c r="G23">
        <v>1</v>
      </c>
      <c r="H23">
        <v>0</v>
      </c>
      <c r="I23" t="s">
        <v>10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4.8</v>
      </c>
      <c r="AE23">
        <v>51</v>
      </c>
      <c r="AF23">
        <v>15.294357361140522</v>
      </c>
      <c r="AG23">
        <v>18.540291780328989</v>
      </c>
      <c r="AH23">
        <v>18.051819975537061</v>
      </c>
      <c r="AI23">
        <v>3.3671018636470302</v>
      </c>
      <c r="AJ23">
        <v>0</v>
      </c>
      <c r="AK23">
        <v>0</v>
      </c>
      <c r="AM23" t="s">
        <v>14</v>
      </c>
      <c r="AN23">
        <f>SUMPRODUCT(Table1[Selected],Table1[CHE])</f>
        <v>0</v>
      </c>
      <c r="AO23">
        <v>3</v>
      </c>
    </row>
    <row r="24" spans="1:41" hidden="1" x14ac:dyDescent="0.3">
      <c r="A24" t="s">
        <v>90</v>
      </c>
      <c r="B24" t="s">
        <v>91</v>
      </c>
      <c r="C24" t="s">
        <v>91</v>
      </c>
      <c r="D24" t="s">
        <v>6</v>
      </c>
      <c r="E24">
        <v>0</v>
      </c>
      <c r="F24">
        <v>0</v>
      </c>
      <c r="G24">
        <v>1</v>
      </c>
      <c r="H24">
        <v>0</v>
      </c>
      <c r="I24" t="s">
        <v>10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5.2</v>
      </c>
      <c r="AE24">
        <v>52</v>
      </c>
      <c r="AF24">
        <v>15.60889778495955</v>
      </c>
      <c r="AG24">
        <v>18.958396757000244</v>
      </c>
      <c r="AH24">
        <v>18.443756394790896</v>
      </c>
      <c r="AI24">
        <v>3.4105168173767129</v>
      </c>
      <c r="AJ24">
        <v>0</v>
      </c>
      <c r="AK24">
        <v>0</v>
      </c>
      <c r="AM24" t="s">
        <v>15</v>
      </c>
      <c r="AN24">
        <f>SUMPRODUCT(Table1[Selected],Table1[CRY])</f>
        <v>0</v>
      </c>
      <c r="AO24">
        <v>3</v>
      </c>
    </row>
    <row r="25" spans="1:41" hidden="1" x14ac:dyDescent="0.3">
      <c r="A25" t="s">
        <v>92</v>
      </c>
      <c r="B25" t="s">
        <v>93</v>
      </c>
      <c r="C25" t="s">
        <v>93</v>
      </c>
      <c r="D25" t="s">
        <v>6</v>
      </c>
      <c r="E25">
        <v>0</v>
      </c>
      <c r="F25">
        <v>0</v>
      </c>
      <c r="G25">
        <v>1</v>
      </c>
      <c r="H25">
        <v>0</v>
      </c>
      <c r="I25" t="s">
        <v>10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4.8</v>
      </c>
      <c r="AE25">
        <v>57</v>
      </c>
      <c r="AF25">
        <v>13.999999970197678</v>
      </c>
      <c r="AG25">
        <v>22.989626777546651</v>
      </c>
      <c r="AH25">
        <v>19.906396742118606</v>
      </c>
      <c r="AI25">
        <v>3.5004698741556841</v>
      </c>
      <c r="AJ25">
        <v>0</v>
      </c>
      <c r="AK25">
        <v>0</v>
      </c>
      <c r="AM25" t="s">
        <v>16</v>
      </c>
      <c r="AN25">
        <f>SUMPRODUCT(Table1[Selected],Table1[EVE])</f>
        <v>2</v>
      </c>
      <c r="AO25">
        <v>3</v>
      </c>
    </row>
    <row r="26" spans="1:41" x14ac:dyDescent="0.3">
      <c r="A26" t="s">
        <v>115</v>
      </c>
      <c r="B26" t="s">
        <v>116</v>
      </c>
      <c r="C26" s="1" t="s">
        <v>116</v>
      </c>
      <c r="D26" t="s">
        <v>7</v>
      </c>
      <c r="E26">
        <v>0</v>
      </c>
      <c r="F26">
        <v>0</v>
      </c>
      <c r="G26">
        <v>0</v>
      </c>
      <c r="H26">
        <v>1</v>
      </c>
      <c r="I26" t="s">
        <v>12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7.8</v>
      </c>
      <c r="AE26">
        <v>117</v>
      </c>
      <c r="AF26">
        <v>28.60417329126674</v>
      </c>
      <c r="AG26">
        <v>35.264761257840441</v>
      </c>
      <c r="AH26">
        <v>28.112053325521618</v>
      </c>
      <c r="AI26">
        <v>4.387781933947128</v>
      </c>
      <c r="AJ26">
        <v>0</v>
      </c>
      <c r="AK26">
        <v>1</v>
      </c>
      <c r="AM26" t="s">
        <v>17</v>
      </c>
      <c r="AN26">
        <f>SUMPRODUCT(Table1[Selected],Table1[FUL])</f>
        <v>0</v>
      </c>
      <c r="AO26">
        <v>3</v>
      </c>
    </row>
    <row r="27" spans="1:41" hidden="1" x14ac:dyDescent="0.3">
      <c r="A27" t="s">
        <v>96</v>
      </c>
      <c r="B27" t="s">
        <v>97</v>
      </c>
      <c r="C27" t="s">
        <v>97</v>
      </c>
      <c r="D27" t="s">
        <v>5</v>
      </c>
      <c r="E27">
        <v>0</v>
      </c>
      <c r="F27">
        <v>1</v>
      </c>
      <c r="G27">
        <v>0</v>
      </c>
      <c r="H27">
        <v>0</v>
      </c>
      <c r="I27" t="s">
        <v>11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4.3</v>
      </c>
      <c r="AE27">
        <v>73</v>
      </c>
      <c r="AF27">
        <v>14.108108146129165</v>
      </c>
      <c r="AG27">
        <v>15.571628115116701</v>
      </c>
      <c r="AH27">
        <v>17.393577067702061</v>
      </c>
      <c r="AI27">
        <v>3.2046629382778558</v>
      </c>
      <c r="AJ27">
        <v>0</v>
      </c>
      <c r="AK27">
        <v>0</v>
      </c>
      <c r="AM27" t="s">
        <v>18</v>
      </c>
      <c r="AN27">
        <f>SUMPRODUCT(Table1[Selected],Table1[LEE])</f>
        <v>1</v>
      </c>
      <c r="AO27">
        <v>3</v>
      </c>
    </row>
    <row r="28" spans="1:41" hidden="1" x14ac:dyDescent="0.3">
      <c r="A28" t="s">
        <v>98</v>
      </c>
      <c r="B28" t="s">
        <v>99</v>
      </c>
      <c r="C28" t="s">
        <v>99</v>
      </c>
      <c r="D28" t="s">
        <v>7</v>
      </c>
      <c r="E28">
        <v>0</v>
      </c>
      <c r="F28">
        <v>0</v>
      </c>
      <c r="G28">
        <v>0</v>
      </c>
      <c r="H28">
        <v>1</v>
      </c>
      <c r="I28" t="s">
        <v>11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</v>
      </c>
      <c r="AE28">
        <v>78</v>
      </c>
      <c r="AF28">
        <v>19.299999931499332</v>
      </c>
      <c r="AG28">
        <v>24.368993225129994</v>
      </c>
      <c r="AH28">
        <v>25.865674950912847</v>
      </c>
      <c r="AI28">
        <v>4.3716996256169907</v>
      </c>
      <c r="AJ28">
        <v>0</v>
      </c>
      <c r="AK28">
        <v>0</v>
      </c>
      <c r="AM28" t="s">
        <v>19</v>
      </c>
      <c r="AN28">
        <f>SUMPRODUCT(Table1[Selected],Table1[LEI])</f>
        <v>0</v>
      </c>
      <c r="AO28">
        <v>3</v>
      </c>
    </row>
    <row r="29" spans="1:41" hidden="1" x14ac:dyDescent="0.3">
      <c r="A29" t="s">
        <v>100</v>
      </c>
      <c r="B29" t="s">
        <v>101</v>
      </c>
      <c r="C29" t="s">
        <v>102</v>
      </c>
      <c r="D29" t="s">
        <v>6</v>
      </c>
      <c r="E29">
        <v>0</v>
      </c>
      <c r="F29">
        <v>0</v>
      </c>
      <c r="G29">
        <v>1</v>
      </c>
      <c r="H29">
        <v>0</v>
      </c>
      <c r="I29" t="s">
        <v>11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4.7</v>
      </c>
      <c r="AE29">
        <v>80</v>
      </c>
      <c r="AF29">
        <v>12.517066042352413</v>
      </c>
      <c r="AG29">
        <v>21.569372291931014</v>
      </c>
      <c r="AH29">
        <v>20.668331834278963</v>
      </c>
      <c r="AI29">
        <v>3.3658485089170878</v>
      </c>
      <c r="AJ29">
        <v>0</v>
      </c>
      <c r="AK29">
        <v>0</v>
      </c>
      <c r="AM29" t="s">
        <v>20</v>
      </c>
      <c r="AN29">
        <f>SUMPRODUCT(Table1[Selected],Table1[LIV])</f>
        <v>1</v>
      </c>
      <c r="AO29">
        <v>3</v>
      </c>
    </row>
    <row r="30" spans="1:41" hidden="1" x14ac:dyDescent="0.3">
      <c r="A30" t="s">
        <v>103</v>
      </c>
      <c r="B30" t="s">
        <v>104</v>
      </c>
      <c r="C30" t="s">
        <v>104</v>
      </c>
      <c r="D30" t="s">
        <v>7</v>
      </c>
      <c r="E30">
        <v>0</v>
      </c>
      <c r="F30">
        <v>0</v>
      </c>
      <c r="G30">
        <v>0</v>
      </c>
      <c r="H30">
        <v>1</v>
      </c>
      <c r="I30" t="s">
        <v>11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5.5</v>
      </c>
      <c r="AE30">
        <v>82</v>
      </c>
      <c r="AF30">
        <v>15.208758523289472</v>
      </c>
      <c r="AG30">
        <v>20.428828401083102</v>
      </c>
      <c r="AH30">
        <v>21.210310047680419</v>
      </c>
      <c r="AI30">
        <v>3.8497184310628647</v>
      </c>
      <c r="AJ30">
        <v>0</v>
      </c>
      <c r="AK30">
        <v>0</v>
      </c>
      <c r="AM30" t="s">
        <v>21</v>
      </c>
      <c r="AN30">
        <f>SUMPRODUCT(Table1[Selected],Table1[MCI])</f>
        <v>1</v>
      </c>
      <c r="AO30">
        <v>3</v>
      </c>
    </row>
    <row r="31" spans="1:41" hidden="1" x14ac:dyDescent="0.3">
      <c r="A31" t="s">
        <v>105</v>
      </c>
      <c r="B31" t="s">
        <v>106</v>
      </c>
      <c r="C31" t="s">
        <v>106</v>
      </c>
      <c r="D31" t="s">
        <v>6</v>
      </c>
      <c r="E31">
        <v>0</v>
      </c>
      <c r="F31">
        <v>0</v>
      </c>
      <c r="G31">
        <v>1</v>
      </c>
      <c r="H31">
        <v>0</v>
      </c>
      <c r="I31" t="s">
        <v>11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4.9000000000000004</v>
      </c>
      <c r="AE31">
        <v>83</v>
      </c>
      <c r="AF31">
        <v>10.22966005289879</v>
      </c>
      <c r="AG31">
        <v>13.689817816512074</v>
      </c>
      <c r="AH31">
        <v>14.2319965788997</v>
      </c>
      <c r="AI31">
        <v>2.6280681616178319</v>
      </c>
      <c r="AJ31">
        <v>0</v>
      </c>
      <c r="AK31">
        <v>0</v>
      </c>
      <c r="AM31" t="s">
        <v>22</v>
      </c>
      <c r="AN31">
        <f>SUMPRODUCT(Table1[Selected],Table1[MUN])</f>
        <v>1</v>
      </c>
      <c r="AO31">
        <v>3</v>
      </c>
    </row>
    <row r="32" spans="1:41" hidden="1" x14ac:dyDescent="0.3">
      <c r="A32" t="s">
        <v>107</v>
      </c>
      <c r="B32" t="s">
        <v>108</v>
      </c>
      <c r="C32" t="s">
        <v>108</v>
      </c>
      <c r="D32" t="s">
        <v>6</v>
      </c>
      <c r="E32">
        <v>0</v>
      </c>
      <c r="F32">
        <v>0</v>
      </c>
      <c r="G32">
        <v>1</v>
      </c>
      <c r="H32">
        <v>0</v>
      </c>
      <c r="I32" t="s">
        <v>11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5.0999999999999996</v>
      </c>
      <c r="AE32">
        <v>86</v>
      </c>
      <c r="AF32">
        <v>17.153716268192767</v>
      </c>
      <c r="AG32">
        <v>21.312000553338258</v>
      </c>
      <c r="AH32">
        <v>22.754907272881024</v>
      </c>
      <c r="AI32">
        <v>4.7142472192627531</v>
      </c>
      <c r="AJ32">
        <v>0</v>
      </c>
      <c r="AK32">
        <v>0</v>
      </c>
      <c r="AM32" t="s">
        <v>23</v>
      </c>
      <c r="AN32">
        <f>SUMPRODUCT(Table1[Selected],Table1[NEW])</f>
        <v>1</v>
      </c>
      <c r="AO32">
        <v>3</v>
      </c>
    </row>
    <row r="33" spans="1:41" hidden="1" x14ac:dyDescent="0.3">
      <c r="A33" t="s">
        <v>109</v>
      </c>
      <c r="B33" t="s">
        <v>110</v>
      </c>
      <c r="C33" t="s">
        <v>110</v>
      </c>
      <c r="D33" t="s">
        <v>6</v>
      </c>
      <c r="E33">
        <v>0</v>
      </c>
      <c r="F33">
        <v>0</v>
      </c>
      <c r="G33">
        <v>1</v>
      </c>
      <c r="H33">
        <v>0</v>
      </c>
      <c r="I33" t="s">
        <v>11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5.2</v>
      </c>
      <c r="AE33">
        <v>91</v>
      </c>
      <c r="AF33">
        <v>14.890171235608774</v>
      </c>
      <c r="AG33">
        <v>23.339354063973392</v>
      </c>
      <c r="AH33">
        <v>23.020532286499098</v>
      </c>
      <c r="AI33">
        <v>4.3383346874166033</v>
      </c>
      <c r="AJ33">
        <v>0</v>
      </c>
      <c r="AK33">
        <v>0</v>
      </c>
      <c r="AM33" t="s">
        <v>24</v>
      </c>
      <c r="AN33">
        <f>SUMPRODUCT(Table1[Selected],Table1[NFO])</f>
        <v>0</v>
      </c>
      <c r="AO33">
        <v>3</v>
      </c>
    </row>
    <row r="34" spans="1:41" hidden="1" x14ac:dyDescent="0.3">
      <c r="A34" t="s">
        <v>111</v>
      </c>
      <c r="B34" t="s">
        <v>112</v>
      </c>
      <c r="C34" t="s">
        <v>112</v>
      </c>
      <c r="D34" t="s">
        <v>5</v>
      </c>
      <c r="E34">
        <v>0</v>
      </c>
      <c r="F34">
        <v>1</v>
      </c>
      <c r="G34">
        <v>0</v>
      </c>
      <c r="H34">
        <v>0</v>
      </c>
      <c r="I34" t="s">
        <v>11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4.3</v>
      </c>
      <c r="AE34">
        <v>92</v>
      </c>
      <c r="AF34">
        <v>16.098498117482446</v>
      </c>
      <c r="AG34">
        <v>24.756543681586212</v>
      </c>
      <c r="AH34">
        <v>24.566651726251401</v>
      </c>
      <c r="AI34">
        <v>4.9370657358047447</v>
      </c>
      <c r="AJ34">
        <v>0</v>
      </c>
      <c r="AK34">
        <v>0</v>
      </c>
      <c r="AM34" t="s">
        <v>25</v>
      </c>
      <c r="AN34">
        <f>SUMPRODUCT(Table1[Selected],Table1[SOU])</f>
        <v>0</v>
      </c>
      <c r="AO34">
        <v>3</v>
      </c>
    </row>
    <row r="35" spans="1:41" hidden="1" x14ac:dyDescent="0.3">
      <c r="A35" t="s">
        <v>113</v>
      </c>
      <c r="B35" t="s">
        <v>114</v>
      </c>
      <c r="C35" t="s">
        <v>114</v>
      </c>
      <c r="D35" t="s">
        <v>5</v>
      </c>
      <c r="E35">
        <v>0</v>
      </c>
      <c r="F35">
        <v>1</v>
      </c>
      <c r="G35">
        <v>0</v>
      </c>
      <c r="H35">
        <v>0</v>
      </c>
      <c r="I35" t="s">
        <v>11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4.4000000000000004</v>
      </c>
      <c r="AE35">
        <v>100</v>
      </c>
      <c r="AF35">
        <v>19.763809785182978</v>
      </c>
      <c r="AG35">
        <v>25.931672699457653</v>
      </c>
      <c r="AH35">
        <v>27.147091808140903</v>
      </c>
      <c r="AI35">
        <v>4.4703988946794277</v>
      </c>
      <c r="AJ35">
        <v>0</v>
      </c>
      <c r="AK35">
        <v>0</v>
      </c>
      <c r="AM35" t="s">
        <v>26</v>
      </c>
      <c r="AN35">
        <f>SUMPRODUCT(Table1[Selected],Table1[TOT])</f>
        <v>1</v>
      </c>
      <c r="AO35">
        <v>3</v>
      </c>
    </row>
    <row r="36" spans="1:41" x14ac:dyDescent="0.3">
      <c r="A36" t="s">
        <v>52</v>
      </c>
      <c r="B36" t="s">
        <v>53</v>
      </c>
      <c r="C36" s="1" t="s">
        <v>53</v>
      </c>
      <c r="D36" t="s">
        <v>4</v>
      </c>
      <c r="E36">
        <v>1</v>
      </c>
      <c r="F36">
        <v>0</v>
      </c>
      <c r="G36">
        <v>0</v>
      </c>
      <c r="H36">
        <v>0</v>
      </c>
      <c r="I36" t="s">
        <v>9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4.9000000000000004</v>
      </c>
      <c r="AE36">
        <v>13</v>
      </c>
      <c r="AF36">
        <v>22.1640625</v>
      </c>
      <c r="AG36">
        <v>21.181802183195824</v>
      </c>
      <c r="AH36">
        <v>21.37133678300831</v>
      </c>
      <c r="AI36">
        <v>4.1802705642753022</v>
      </c>
      <c r="AJ36">
        <v>1</v>
      </c>
      <c r="AK36">
        <v>1</v>
      </c>
      <c r="AM36" t="s">
        <v>27</v>
      </c>
      <c r="AN36">
        <f>SUMPRODUCT(Table1[Selected],Table1[WHU])</f>
        <v>0</v>
      </c>
      <c r="AO36">
        <v>3</v>
      </c>
    </row>
    <row r="37" spans="1:41" x14ac:dyDescent="0.3">
      <c r="A37" t="s">
        <v>117</v>
      </c>
      <c r="B37" t="s">
        <v>118</v>
      </c>
      <c r="C37" s="1" t="s">
        <v>119</v>
      </c>
      <c r="D37" t="s">
        <v>4</v>
      </c>
      <c r="E37">
        <v>1</v>
      </c>
      <c r="F37">
        <v>0</v>
      </c>
      <c r="G37">
        <v>0</v>
      </c>
      <c r="H37">
        <v>0</v>
      </c>
      <c r="I37" t="s">
        <v>12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4.8</v>
      </c>
      <c r="AE37">
        <v>118</v>
      </c>
      <c r="AF37">
        <v>41.486905250100186</v>
      </c>
      <c r="AG37">
        <v>28.748818411608497</v>
      </c>
      <c r="AH37">
        <v>31.975088318209288</v>
      </c>
      <c r="AI37">
        <v>4.0684733410359097</v>
      </c>
      <c r="AJ37">
        <v>1</v>
      </c>
      <c r="AK37">
        <v>1</v>
      </c>
      <c r="AM37" t="s">
        <v>28</v>
      </c>
      <c r="AN37">
        <f>SUMPRODUCT(Table1[Selected],Table1[WOL])</f>
        <v>0</v>
      </c>
      <c r="AO37">
        <v>3</v>
      </c>
    </row>
    <row r="38" spans="1:41" hidden="1" x14ac:dyDescent="0.3">
      <c r="A38" t="s">
        <v>120</v>
      </c>
      <c r="B38" t="s">
        <v>121</v>
      </c>
      <c r="C38" t="s">
        <v>121</v>
      </c>
      <c r="D38" t="s">
        <v>6</v>
      </c>
      <c r="E38">
        <v>0</v>
      </c>
      <c r="F38">
        <v>0</v>
      </c>
      <c r="G38">
        <v>1</v>
      </c>
      <c r="H38">
        <v>0</v>
      </c>
      <c r="I38" t="s">
        <v>12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4.0999999999999996</v>
      </c>
      <c r="AE38">
        <v>120</v>
      </c>
      <c r="AF38">
        <v>13.738083161485154</v>
      </c>
      <c r="AG38">
        <v>19.785859328880822</v>
      </c>
      <c r="AH38">
        <v>14.620732289134818</v>
      </c>
      <c r="AI38">
        <v>1.9275689257587105</v>
      </c>
      <c r="AJ38">
        <v>0</v>
      </c>
      <c r="AK38">
        <v>0</v>
      </c>
    </row>
    <row r="39" spans="1:41" hidden="1" x14ac:dyDescent="0.3">
      <c r="A39" t="s">
        <v>122</v>
      </c>
      <c r="B39" t="s">
        <v>123</v>
      </c>
      <c r="C39" t="s">
        <v>123</v>
      </c>
      <c r="D39" t="s">
        <v>5</v>
      </c>
      <c r="E39">
        <v>0</v>
      </c>
      <c r="F39">
        <v>1</v>
      </c>
      <c r="G39">
        <v>0</v>
      </c>
      <c r="H39">
        <v>0</v>
      </c>
      <c r="I39" t="s">
        <v>12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4.5</v>
      </c>
      <c r="AE39">
        <v>122</v>
      </c>
      <c r="AF39">
        <v>26.346986473189979</v>
      </c>
      <c r="AG39">
        <v>21.245330406160839</v>
      </c>
      <c r="AH39">
        <v>21.479975089129429</v>
      </c>
      <c r="AI39">
        <v>3.0408674080114784</v>
      </c>
      <c r="AJ39">
        <v>0</v>
      </c>
      <c r="AK39">
        <v>0</v>
      </c>
    </row>
    <row r="40" spans="1:41" hidden="1" x14ac:dyDescent="0.3">
      <c r="A40" t="s">
        <v>124</v>
      </c>
      <c r="B40" t="s">
        <v>125</v>
      </c>
      <c r="C40" t="s">
        <v>125</v>
      </c>
      <c r="D40" t="s">
        <v>6</v>
      </c>
      <c r="E40">
        <v>0</v>
      </c>
      <c r="F40">
        <v>0</v>
      </c>
      <c r="G40">
        <v>1</v>
      </c>
      <c r="H40">
        <v>0</v>
      </c>
      <c r="I40" t="s">
        <v>12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5.5</v>
      </c>
      <c r="AE40">
        <v>123</v>
      </c>
      <c r="AF40">
        <v>21.649962924093657</v>
      </c>
      <c r="AG40">
        <v>17.716633930408609</v>
      </c>
      <c r="AH40">
        <v>17.752287027308661</v>
      </c>
      <c r="AI40">
        <v>3.3621116660119843</v>
      </c>
      <c r="AJ40">
        <v>0</v>
      </c>
      <c r="AK40">
        <v>0</v>
      </c>
    </row>
    <row r="41" spans="1:41" hidden="1" x14ac:dyDescent="0.3">
      <c r="A41" t="s">
        <v>126</v>
      </c>
      <c r="B41" t="s">
        <v>127</v>
      </c>
      <c r="C41" t="s">
        <v>127</v>
      </c>
      <c r="D41" t="s">
        <v>6</v>
      </c>
      <c r="E41">
        <v>0</v>
      </c>
      <c r="F41">
        <v>0</v>
      </c>
      <c r="G41">
        <v>1</v>
      </c>
      <c r="H41">
        <v>0</v>
      </c>
      <c r="I41" t="s">
        <v>12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4.8</v>
      </c>
      <c r="AE41">
        <v>125</v>
      </c>
      <c r="AF41">
        <v>16.224730951287736</v>
      </c>
      <c r="AG41">
        <v>21.46155199709219</v>
      </c>
      <c r="AH41">
        <v>16.518618151192314</v>
      </c>
      <c r="AI41">
        <v>2.7543041536723543</v>
      </c>
      <c r="AJ41">
        <v>0</v>
      </c>
      <c r="AK41">
        <v>0</v>
      </c>
    </row>
    <row r="42" spans="1:41" hidden="1" x14ac:dyDescent="0.3">
      <c r="A42" t="s">
        <v>128</v>
      </c>
      <c r="B42" t="s">
        <v>129</v>
      </c>
      <c r="C42" t="s">
        <v>129</v>
      </c>
      <c r="D42" t="s">
        <v>6</v>
      </c>
      <c r="E42">
        <v>0</v>
      </c>
      <c r="F42">
        <v>0</v>
      </c>
      <c r="G42">
        <v>1</v>
      </c>
      <c r="H42">
        <v>0</v>
      </c>
      <c r="I42" t="s">
        <v>12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5.3</v>
      </c>
      <c r="AE42">
        <v>126</v>
      </c>
      <c r="AF42">
        <v>20.77394686178355</v>
      </c>
      <c r="AG42">
        <v>20.055639567493561</v>
      </c>
      <c r="AH42">
        <v>18.234318257251129</v>
      </c>
      <c r="AI42">
        <v>2.8203449425888945</v>
      </c>
      <c r="AJ42">
        <v>0</v>
      </c>
      <c r="AK42">
        <v>0</v>
      </c>
    </row>
    <row r="43" spans="1:41" hidden="1" x14ac:dyDescent="0.3">
      <c r="A43" t="s">
        <v>130</v>
      </c>
      <c r="B43" t="s">
        <v>131</v>
      </c>
      <c r="C43" t="s">
        <v>131</v>
      </c>
      <c r="D43" t="s">
        <v>7</v>
      </c>
      <c r="E43">
        <v>0</v>
      </c>
      <c r="F43">
        <v>0</v>
      </c>
      <c r="G43">
        <v>0</v>
      </c>
      <c r="H43">
        <v>1</v>
      </c>
      <c r="I43" t="s">
        <v>12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5.9</v>
      </c>
      <c r="AE43">
        <v>132</v>
      </c>
      <c r="AF43">
        <v>18.92904954928742</v>
      </c>
      <c r="AG43">
        <v>22.297228335245084</v>
      </c>
      <c r="AH43">
        <v>18.195064196675595</v>
      </c>
      <c r="AI43">
        <v>2.9360707357204578</v>
      </c>
      <c r="AJ43">
        <v>0</v>
      </c>
      <c r="AK43">
        <v>0</v>
      </c>
    </row>
    <row r="44" spans="1:41" hidden="1" x14ac:dyDescent="0.3">
      <c r="A44" t="s">
        <v>132</v>
      </c>
      <c r="B44" t="s">
        <v>133</v>
      </c>
      <c r="C44" t="s">
        <v>133</v>
      </c>
      <c r="D44" t="s">
        <v>5</v>
      </c>
      <c r="E44">
        <v>0</v>
      </c>
      <c r="F44">
        <v>1</v>
      </c>
      <c r="G44">
        <v>0</v>
      </c>
      <c r="H44">
        <v>0</v>
      </c>
      <c r="I44" t="s">
        <v>12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5.0999999999999996</v>
      </c>
      <c r="AE44">
        <v>141</v>
      </c>
      <c r="AF44">
        <v>19.482574238600439</v>
      </c>
      <c r="AG44">
        <v>26.569283626348138</v>
      </c>
      <c r="AH44">
        <v>20.149066642298248</v>
      </c>
      <c r="AI44">
        <v>3.4665924757177393</v>
      </c>
      <c r="AJ44">
        <v>0</v>
      </c>
      <c r="AK44">
        <v>0</v>
      </c>
    </row>
    <row r="45" spans="1:41" hidden="1" x14ac:dyDescent="0.3">
      <c r="A45" t="s">
        <v>134</v>
      </c>
      <c r="B45" t="s">
        <v>135</v>
      </c>
      <c r="C45" t="s">
        <v>135</v>
      </c>
      <c r="D45" t="s">
        <v>6</v>
      </c>
      <c r="E45">
        <v>0</v>
      </c>
      <c r="F45">
        <v>0</v>
      </c>
      <c r="G45">
        <v>1</v>
      </c>
      <c r="H45">
        <v>0</v>
      </c>
      <c r="I45" t="s">
        <v>13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5.4</v>
      </c>
      <c r="AE45">
        <v>154</v>
      </c>
      <c r="AF45">
        <v>16.842536918983747</v>
      </c>
      <c r="AG45">
        <v>17.804490702026943</v>
      </c>
      <c r="AH45">
        <v>17.344363460503146</v>
      </c>
      <c r="AI45">
        <v>0</v>
      </c>
      <c r="AJ45">
        <v>0</v>
      </c>
      <c r="AK45">
        <v>0</v>
      </c>
    </row>
    <row r="46" spans="1:41" hidden="1" x14ac:dyDescent="0.3">
      <c r="A46" t="s">
        <v>105</v>
      </c>
      <c r="B46" t="s">
        <v>136</v>
      </c>
      <c r="C46" t="s">
        <v>136</v>
      </c>
      <c r="D46" t="s">
        <v>5</v>
      </c>
      <c r="E46">
        <v>0</v>
      </c>
      <c r="F46">
        <v>1</v>
      </c>
      <c r="G46">
        <v>0</v>
      </c>
      <c r="H46">
        <v>0</v>
      </c>
      <c r="I46" t="s">
        <v>13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4.7</v>
      </c>
      <c r="AE46">
        <v>155</v>
      </c>
      <c r="AF46">
        <v>18.466666666666665</v>
      </c>
      <c r="AG46">
        <v>15.95816556635485</v>
      </c>
      <c r="AH46">
        <v>17.130405256024272</v>
      </c>
      <c r="AI46">
        <v>0</v>
      </c>
      <c r="AJ46">
        <v>0</v>
      </c>
      <c r="AK46">
        <v>0</v>
      </c>
    </row>
    <row r="47" spans="1:41" hidden="1" x14ac:dyDescent="0.3">
      <c r="A47" t="s">
        <v>137</v>
      </c>
      <c r="B47" t="s">
        <v>138</v>
      </c>
      <c r="C47" t="s">
        <v>138</v>
      </c>
      <c r="D47" t="s">
        <v>6</v>
      </c>
      <c r="E47">
        <v>0</v>
      </c>
      <c r="F47">
        <v>0</v>
      </c>
      <c r="G47">
        <v>1</v>
      </c>
      <c r="H47">
        <v>0</v>
      </c>
      <c r="I47" t="s">
        <v>13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5.0999999999999996</v>
      </c>
      <c r="AE47">
        <v>156</v>
      </c>
      <c r="AF47">
        <v>25.346216766918438</v>
      </c>
      <c r="AG47">
        <v>26.646224411793071</v>
      </c>
      <c r="AH47">
        <v>26.02325210260291</v>
      </c>
      <c r="AI47">
        <v>0</v>
      </c>
      <c r="AJ47">
        <v>0</v>
      </c>
      <c r="AK47">
        <v>0</v>
      </c>
    </row>
    <row r="48" spans="1:41" hidden="1" x14ac:dyDescent="0.3">
      <c r="A48" t="s">
        <v>96</v>
      </c>
      <c r="B48" t="s">
        <v>139</v>
      </c>
      <c r="C48" t="s">
        <v>139</v>
      </c>
      <c r="D48" t="s">
        <v>5</v>
      </c>
      <c r="E48">
        <v>0</v>
      </c>
      <c r="F48">
        <v>1</v>
      </c>
      <c r="G48">
        <v>0</v>
      </c>
      <c r="H48">
        <v>0</v>
      </c>
      <c r="I48" t="s">
        <v>13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4.5</v>
      </c>
      <c r="AE48">
        <v>157</v>
      </c>
      <c r="AF48">
        <v>13.50515469434368</v>
      </c>
      <c r="AG48">
        <v>12.282070042962463</v>
      </c>
      <c r="AH48">
        <v>12.851631550677187</v>
      </c>
      <c r="AI48">
        <v>0</v>
      </c>
      <c r="AJ48">
        <v>0</v>
      </c>
      <c r="AK48">
        <v>0</v>
      </c>
    </row>
    <row r="49" spans="1:37" x14ac:dyDescent="0.3">
      <c r="A49" t="s">
        <v>194</v>
      </c>
      <c r="B49" t="s">
        <v>195</v>
      </c>
      <c r="C49" s="1" t="s">
        <v>195</v>
      </c>
      <c r="D49" t="s">
        <v>5</v>
      </c>
      <c r="E49">
        <v>0</v>
      </c>
      <c r="F49">
        <v>1</v>
      </c>
      <c r="G49">
        <v>0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4.3</v>
      </c>
      <c r="AE49">
        <v>289</v>
      </c>
      <c r="AF49">
        <v>14.94056836447694</v>
      </c>
      <c r="AG49">
        <v>16.054954860236712</v>
      </c>
      <c r="AH49">
        <v>16.238763385962013</v>
      </c>
      <c r="AI49">
        <v>3.6536405344960494</v>
      </c>
      <c r="AJ49">
        <v>1</v>
      </c>
      <c r="AK49">
        <v>1</v>
      </c>
    </row>
    <row r="50" spans="1:37" hidden="1" x14ac:dyDescent="0.3">
      <c r="A50" t="s">
        <v>142</v>
      </c>
      <c r="B50" t="s">
        <v>143</v>
      </c>
      <c r="C50" t="s">
        <v>143</v>
      </c>
      <c r="D50" t="s">
        <v>4</v>
      </c>
      <c r="E50">
        <v>1</v>
      </c>
      <c r="F50">
        <v>0</v>
      </c>
      <c r="G50">
        <v>0</v>
      </c>
      <c r="H50">
        <v>0</v>
      </c>
      <c r="I50" t="s">
        <v>13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4.5999999999999996</v>
      </c>
      <c r="AE50">
        <v>159</v>
      </c>
      <c r="AF50">
        <v>20.901918444490846</v>
      </c>
      <c r="AG50">
        <v>16.734796738189576</v>
      </c>
      <c r="AH50">
        <v>18.686451974971657</v>
      </c>
      <c r="AI50">
        <v>0</v>
      </c>
      <c r="AJ50">
        <v>0</v>
      </c>
      <c r="AK50">
        <v>0</v>
      </c>
    </row>
    <row r="51" spans="1:37" hidden="1" x14ac:dyDescent="0.3">
      <c r="A51" t="s">
        <v>144</v>
      </c>
      <c r="B51" t="s">
        <v>145</v>
      </c>
      <c r="C51" t="s">
        <v>145</v>
      </c>
      <c r="D51" t="s">
        <v>6</v>
      </c>
      <c r="E51">
        <v>0</v>
      </c>
      <c r="F51">
        <v>0</v>
      </c>
      <c r="G51">
        <v>1</v>
      </c>
      <c r="H51">
        <v>0</v>
      </c>
      <c r="I51" t="s">
        <v>13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5.5</v>
      </c>
      <c r="AE51">
        <v>162</v>
      </c>
      <c r="AF51">
        <v>14.615384613187105</v>
      </c>
      <c r="AG51">
        <v>16.140265698875989</v>
      </c>
      <c r="AH51">
        <v>15.416229389356886</v>
      </c>
      <c r="AI51">
        <v>0</v>
      </c>
      <c r="AJ51">
        <v>0</v>
      </c>
      <c r="AK51">
        <v>0</v>
      </c>
    </row>
    <row r="52" spans="1:37" hidden="1" x14ac:dyDescent="0.3">
      <c r="A52" t="s">
        <v>146</v>
      </c>
      <c r="B52" t="s">
        <v>147</v>
      </c>
      <c r="C52" t="s">
        <v>148</v>
      </c>
      <c r="D52" t="s">
        <v>6</v>
      </c>
      <c r="E52">
        <v>0</v>
      </c>
      <c r="F52">
        <v>0</v>
      </c>
      <c r="G52">
        <v>1</v>
      </c>
      <c r="H52">
        <v>0</v>
      </c>
      <c r="I52" t="s">
        <v>13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</v>
      </c>
      <c r="AE52">
        <v>166</v>
      </c>
      <c r="AF52">
        <v>22.521739130434785</v>
      </c>
      <c r="AG52">
        <v>15.283628915837742</v>
      </c>
      <c r="AH52">
        <v>18.679676727655735</v>
      </c>
      <c r="AI52">
        <v>0</v>
      </c>
      <c r="AJ52">
        <v>0</v>
      </c>
      <c r="AK52">
        <v>0</v>
      </c>
    </row>
    <row r="53" spans="1:37" hidden="1" x14ac:dyDescent="0.3">
      <c r="A53" t="s">
        <v>149</v>
      </c>
      <c r="B53" t="s">
        <v>150</v>
      </c>
      <c r="C53" t="s">
        <v>150</v>
      </c>
      <c r="D53" t="s">
        <v>6</v>
      </c>
      <c r="E53">
        <v>0</v>
      </c>
      <c r="F53">
        <v>0</v>
      </c>
      <c r="G53">
        <v>1</v>
      </c>
      <c r="H53">
        <v>0</v>
      </c>
      <c r="I53" t="s">
        <v>13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5.5</v>
      </c>
      <c r="AE53">
        <v>170</v>
      </c>
      <c r="AF53">
        <v>16.942750136604111</v>
      </c>
      <c r="AG53">
        <v>30.141741716296888</v>
      </c>
      <c r="AH53">
        <v>23.923206400132159</v>
      </c>
      <c r="AI53">
        <v>0</v>
      </c>
      <c r="AJ53">
        <v>0</v>
      </c>
      <c r="AK53">
        <v>0</v>
      </c>
    </row>
    <row r="54" spans="1:37" hidden="1" x14ac:dyDescent="0.3">
      <c r="A54" t="s">
        <v>151</v>
      </c>
      <c r="B54" t="s">
        <v>152</v>
      </c>
      <c r="C54" t="s">
        <v>152</v>
      </c>
      <c r="D54" t="s">
        <v>5</v>
      </c>
      <c r="E54">
        <v>0</v>
      </c>
      <c r="F54">
        <v>1</v>
      </c>
      <c r="G54">
        <v>0</v>
      </c>
      <c r="H54">
        <v>0</v>
      </c>
      <c r="I54" t="s">
        <v>13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4.8</v>
      </c>
      <c r="AE54">
        <v>178</v>
      </c>
      <c r="AF54">
        <v>18.177712805406383</v>
      </c>
      <c r="AG54">
        <v>24.196144061512722</v>
      </c>
      <c r="AH54">
        <v>21.356006594162992</v>
      </c>
      <c r="AI54">
        <v>0</v>
      </c>
      <c r="AJ54">
        <v>0</v>
      </c>
      <c r="AK54">
        <v>0</v>
      </c>
    </row>
    <row r="55" spans="1:37" hidden="1" x14ac:dyDescent="0.3">
      <c r="A55" t="s">
        <v>153</v>
      </c>
      <c r="B55" t="s">
        <v>154</v>
      </c>
      <c r="C55" t="s">
        <v>155</v>
      </c>
      <c r="D55" t="s">
        <v>5</v>
      </c>
      <c r="E55">
        <v>0</v>
      </c>
      <c r="F55">
        <v>1</v>
      </c>
      <c r="G55">
        <v>0</v>
      </c>
      <c r="H55">
        <v>0</v>
      </c>
      <c r="I55" t="s">
        <v>14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</v>
      </c>
      <c r="AE55">
        <v>188</v>
      </c>
      <c r="AF55">
        <v>16.299059563239322</v>
      </c>
      <c r="AG55">
        <v>25.624780951155419</v>
      </c>
      <c r="AH55">
        <v>14.486749751400406</v>
      </c>
      <c r="AI55">
        <v>2.4661704655490815</v>
      </c>
      <c r="AJ55">
        <v>0</v>
      </c>
      <c r="AK55">
        <v>0</v>
      </c>
    </row>
    <row r="56" spans="1:37" hidden="1" x14ac:dyDescent="0.3">
      <c r="A56" t="s">
        <v>156</v>
      </c>
      <c r="B56" t="s">
        <v>157</v>
      </c>
      <c r="C56" t="s">
        <v>158</v>
      </c>
      <c r="D56" t="s">
        <v>5</v>
      </c>
      <c r="E56">
        <v>0</v>
      </c>
      <c r="F56">
        <v>1</v>
      </c>
      <c r="G56">
        <v>0</v>
      </c>
      <c r="H56">
        <v>0</v>
      </c>
      <c r="I56" t="s">
        <v>14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5.4</v>
      </c>
      <c r="AE56">
        <v>190</v>
      </c>
      <c r="AF56">
        <v>21.875</v>
      </c>
      <c r="AG56">
        <v>22.505140892733799</v>
      </c>
      <c r="AH56">
        <v>15.748139287140384</v>
      </c>
      <c r="AI56">
        <v>2.9063368009514456</v>
      </c>
      <c r="AJ56">
        <v>0</v>
      </c>
      <c r="AK56">
        <v>0</v>
      </c>
    </row>
    <row r="57" spans="1:37" hidden="1" x14ac:dyDescent="0.3">
      <c r="A57" t="s">
        <v>159</v>
      </c>
      <c r="B57" t="s">
        <v>160</v>
      </c>
      <c r="C57" t="s">
        <v>160</v>
      </c>
      <c r="D57" t="s">
        <v>6</v>
      </c>
      <c r="E57">
        <v>0</v>
      </c>
      <c r="F57">
        <v>0</v>
      </c>
      <c r="G57">
        <v>1</v>
      </c>
      <c r="H57">
        <v>0</v>
      </c>
      <c r="I57" t="s">
        <v>14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7.2</v>
      </c>
      <c r="AE57">
        <v>203</v>
      </c>
      <c r="AF57">
        <v>36.293811892194647</v>
      </c>
      <c r="AG57">
        <v>24.54227077967014</v>
      </c>
      <c r="AH57">
        <v>22.150697314387003</v>
      </c>
      <c r="AI57">
        <v>3.1745779104322951</v>
      </c>
      <c r="AJ57">
        <v>0</v>
      </c>
      <c r="AK57">
        <v>0</v>
      </c>
    </row>
    <row r="58" spans="1:37" hidden="1" x14ac:dyDescent="0.3">
      <c r="A58" t="s">
        <v>161</v>
      </c>
      <c r="B58" t="s">
        <v>162</v>
      </c>
      <c r="C58" t="s">
        <v>162</v>
      </c>
      <c r="D58" t="s">
        <v>7</v>
      </c>
      <c r="E58">
        <v>0</v>
      </c>
      <c r="F58">
        <v>0</v>
      </c>
      <c r="G58">
        <v>0</v>
      </c>
      <c r="H58">
        <v>1</v>
      </c>
      <c r="I58" t="s">
        <v>14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7.5</v>
      </c>
      <c r="AE58">
        <v>206</v>
      </c>
      <c r="AF58">
        <v>31.653967765280576</v>
      </c>
      <c r="AG58">
        <v>20.993738558163098</v>
      </c>
      <c r="AH58">
        <v>19.191166891833614</v>
      </c>
      <c r="AI58">
        <v>2.6105597972023684</v>
      </c>
      <c r="AJ58">
        <v>0</v>
      </c>
      <c r="AK58">
        <v>0</v>
      </c>
    </row>
    <row r="59" spans="1:37" hidden="1" x14ac:dyDescent="0.3">
      <c r="A59" t="s">
        <v>163</v>
      </c>
      <c r="B59" t="s">
        <v>164</v>
      </c>
      <c r="C59" t="s">
        <v>164</v>
      </c>
      <c r="D59" t="s">
        <v>6</v>
      </c>
      <c r="E59">
        <v>0</v>
      </c>
      <c r="F59">
        <v>0</v>
      </c>
      <c r="G59">
        <v>1</v>
      </c>
      <c r="H59">
        <v>0</v>
      </c>
      <c r="I59" t="s">
        <v>14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9.6999999999999993</v>
      </c>
      <c r="AE59">
        <v>213</v>
      </c>
      <c r="AF59">
        <v>32.746277749840722</v>
      </c>
      <c r="AG59">
        <v>25.968161344583869</v>
      </c>
      <c r="AH59">
        <v>21.174451045456856</v>
      </c>
      <c r="AI59">
        <v>3.7758637499142917</v>
      </c>
      <c r="AJ59">
        <v>0</v>
      </c>
      <c r="AK59">
        <v>0</v>
      </c>
    </row>
    <row r="60" spans="1:37" hidden="1" x14ac:dyDescent="0.3">
      <c r="A60" t="s">
        <v>165</v>
      </c>
      <c r="B60" t="s">
        <v>166</v>
      </c>
      <c r="C60" t="s">
        <v>166</v>
      </c>
      <c r="D60" t="s">
        <v>4</v>
      </c>
      <c r="E60">
        <v>1</v>
      </c>
      <c r="F60">
        <v>0</v>
      </c>
      <c r="G60">
        <v>0</v>
      </c>
      <c r="H60">
        <v>0</v>
      </c>
      <c r="I60" t="s">
        <v>15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4.4000000000000004</v>
      </c>
      <c r="AE60">
        <v>230</v>
      </c>
      <c r="AF60">
        <v>18.702783169343469</v>
      </c>
      <c r="AG60">
        <v>20.697254579420637</v>
      </c>
      <c r="AH60">
        <v>16.018843032327155</v>
      </c>
      <c r="AI60">
        <v>3.1478081736183015</v>
      </c>
      <c r="AJ60">
        <v>0</v>
      </c>
      <c r="AK60">
        <v>0</v>
      </c>
    </row>
    <row r="61" spans="1:37" hidden="1" x14ac:dyDescent="0.3">
      <c r="A61" t="s">
        <v>111</v>
      </c>
      <c r="B61" t="s">
        <v>167</v>
      </c>
      <c r="C61" t="s">
        <v>168</v>
      </c>
      <c r="D61" t="s">
        <v>6</v>
      </c>
      <c r="E61">
        <v>0</v>
      </c>
      <c r="F61">
        <v>0</v>
      </c>
      <c r="G61">
        <v>1</v>
      </c>
      <c r="H61">
        <v>0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5.3</v>
      </c>
      <c r="AE61">
        <v>237</v>
      </c>
      <c r="AF61">
        <v>16.058849814873287</v>
      </c>
      <c r="AG61">
        <v>14.006235363876717</v>
      </c>
      <c r="AH61">
        <v>12.332882558981279</v>
      </c>
      <c r="AI61">
        <v>2.0673421150271163</v>
      </c>
      <c r="AJ61">
        <v>0</v>
      </c>
      <c r="AK61">
        <v>0</v>
      </c>
    </row>
    <row r="62" spans="1:37" hidden="1" x14ac:dyDescent="0.3">
      <c r="A62" t="s">
        <v>169</v>
      </c>
      <c r="B62" t="s">
        <v>170</v>
      </c>
      <c r="C62" t="s">
        <v>170</v>
      </c>
      <c r="D62" t="s">
        <v>6</v>
      </c>
      <c r="E62">
        <v>0</v>
      </c>
      <c r="F62">
        <v>0</v>
      </c>
      <c r="G62">
        <v>1</v>
      </c>
      <c r="H62">
        <v>0</v>
      </c>
      <c r="I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7.2</v>
      </c>
      <c r="AE62">
        <v>238</v>
      </c>
      <c r="AF62">
        <v>23.005292481264082</v>
      </c>
      <c r="AG62">
        <v>21.006888937739976</v>
      </c>
      <c r="AH62">
        <v>18.023281268391791</v>
      </c>
      <c r="AI62">
        <v>3.1986183726833355</v>
      </c>
      <c r="AJ62">
        <v>0</v>
      </c>
      <c r="AK62">
        <v>0</v>
      </c>
    </row>
    <row r="63" spans="1:37" hidden="1" x14ac:dyDescent="0.3">
      <c r="A63" t="s">
        <v>171</v>
      </c>
      <c r="B63" t="s">
        <v>172</v>
      </c>
      <c r="C63" t="s">
        <v>172</v>
      </c>
      <c r="D63" t="s">
        <v>6</v>
      </c>
      <c r="E63">
        <v>0</v>
      </c>
      <c r="F63">
        <v>0</v>
      </c>
      <c r="G63">
        <v>1</v>
      </c>
      <c r="H63">
        <v>0</v>
      </c>
      <c r="I63" t="s">
        <v>15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4.7</v>
      </c>
      <c r="AE63">
        <v>239</v>
      </c>
      <c r="AF63">
        <v>13.163439942989248</v>
      </c>
      <c r="AG63">
        <v>14.020313440987479</v>
      </c>
      <c r="AH63">
        <v>11.067959752674074</v>
      </c>
      <c r="AI63">
        <v>2.0127555160481552</v>
      </c>
      <c r="AJ63">
        <v>0</v>
      </c>
      <c r="AK63">
        <v>0</v>
      </c>
    </row>
    <row r="64" spans="1:37" hidden="1" x14ac:dyDescent="0.3">
      <c r="A64" t="s">
        <v>173</v>
      </c>
      <c r="B64" t="s">
        <v>174</v>
      </c>
      <c r="C64" t="s">
        <v>174</v>
      </c>
      <c r="D64" t="s">
        <v>5</v>
      </c>
      <c r="E64">
        <v>0</v>
      </c>
      <c r="F64">
        <v>1</v>
      </c>
      <c r="G64">
        <v>0</v>
      </c>
      <c r="H64">
        <v>0</v>
      </c>
      <c r="I64" t="s">
        <v>15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4.5</v>
      </c>
      <c r="AE64">
        <v>242</v>
      </c>
      <c r="AF64">
        <v>15.249999999198771</v>
      </c>
      <c r="AG64">
        <v>15.948952886121894</v>
      </c>
      <c r="AH64">
        <v>12.711464524252689</v>
      </c>
      <c r="AI64">
        <v>2.348575823299071</v>
      </c>
      <c r="AJ64">
        <v>0</v>
      </c>
      <c r="AK64">
        <v>0</v>
      </c>
    </row>
    <row r="65" spans="1:37" hidden="1" x14ac:dyDescent="0.3">
      <c r="A65" t="s">
        <v>175</v>
      </c>
      <c r="B65" t="s">
        <v>176</v>
      </c>
      <c r="C65" t="s">
        <v>176</v>
      </c>
      <c r="D65" t="s">
        <v>7</v>
      </c>
      <c r="E65">
        <v>0</v>
      </c>
      <c r="F65">
        <v>0</v>
      </c>
      <c r="G65">
        <v>0</v>
      </c>
      <c r="H65">
        <v>1</v>
      </c>
      <c r="I65" t="s">
        <v>15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</v>
      </c>
      <c r="AE65">
        <v>243</v>
      </c>
      <c r="AF65">
        <v>14.087044113493661</v>
      </c>
      <c r="AG65">
        <v>14.703912243993479</v>
      </c>
      <c r="AH65">
        <v>11.731229436794235</v>
      </c>
      <c r="AI65">
        <v>2.1487236336887645</v>
      </c>
      <c r="AJ65">
        <v>0</v>
      </c>
      <c r="AK65">
        <v>0</v>
      </c>
    </row>
    <row r="66" spans="1:37" hidden="1" x14ac:dyDescent="0.3">
      <c r="A66" t="s">
        <v>153</v>
      </c>
      <c r="B66" t="s">
        <v>177</v>
      </c>
      <c r="C66" t="s">
        <v>177</v>
      </c>
      <c r="D66" t="s">
        <v>5</v>
      </c>
      <c r="E66">
        <v>0</v>
      </c>
      <c r="F66">
        <v>1</v>
      </c>
      <c r="G66">
        <v>0</v>
      </c>
      <c r="H66">
        <v>0</v>
      </c>
      <c r="I66" t="s">
        <v>15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4.4000000000000004</v>
      </c>
      <c r="AE66">
        <v>244</v>
      </c>
      <c r="AF66">
        <v>15.092002675575195</v>
      </c>
      <c r="AG66">
        <v>15.622628065753396</v>
      </c>
      <c r="AH66">
        <v>12.518953161170451</v>
      </c>
      <c r="AI66">
        <v>2.5631480248306522</v>
      </c>
      <c r="AJ66">
        <v>0</v>
      </c>
      <c r="AK66">
        <v>0</v>
      </c>
    </row>
    <row r="67" spans="1:37" hidden="1" x14ac:dyDescent="0.3">
      <c r="A67" t="s">
        <v>178</v>
      </c>
      <c r="B67" t="s">
        <v>179</v>
      </c>
      <c r="C67" t="s">
        <v>179</v>
      </c>
      <c r="D67" t="s">
        <v>6</v>
      </c>
      <c r="E67">
        <v>0</v>
      </c>
      <c r="F67">
        <v>0</v>
      </c>
      <c r="G67">
        <v>1</v>
      </c>
      <c r="H67">
        <v>0</v>
      </c>
      <c r="I67" t="s">
        <v>15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5.4</v>
      </c>
      <c r="AE67">
        <v>246</v>
      </c>
      <c r="AF67">
        <v>28.036672229401702</v>
      </c>
      <c r="AG67">
        <v>18.009964672214615</v>
      </c>
      <c r="AH67">
        <v>19.099161730824306</v>
      </c>
      <c r="AI67">
        <v>2.5852848444553551</v>
      </c>
      <c r="AJ67">
        <v>0</v>
      </c>
      <c r="AK67">
        <v>0</v>
      </c>
    </row>
    <row r="68" spans="1:37" hidden="1" x14ac:dyDescent="0.3">
      <c r="A68" t="s">
        <v>180</v>
      </c>
      <c r="B68" t="s">
        <v>181</v>
      </c>
      <c r="C68" t="s">
        <v>181</v>
      </c>
      <c r="D68" t="s">
        <v>5</v>
      </c>
      <c r="E68">
        <v>0</v>
      </c>
      <c r="F68">
        <v>1</v>
      </c>
      <c r="G68">
        <v>0</v>
      </c>
      <c r="H68">
        <v>0</v>
      </c>
      <c r="I68" t="s">
        <v>15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4.4000000000000004</v>
      </c>
      <c r="AE68">
        <v>247</v>
      </c>
      <c r="AF68">
        <v>16.31214830427627</v>
      </c>
      <c r="AG68">
        <v>15.531540794321755</v>
      </c>
      <c r="AH68">
        <v>13.019852052116489</v>
      </c>
      <c r="AI68">
        <v>2.4180973459512942</v>
      </c>
      <c r="AJ68">
        <v>0</v>
      </c>
      <c r="AK68">
        <v>0</v>
      </c>
    </row>
    <row r="69" spans="1:37" hidden="1" x14ac:dyDescent="0.3">
      <c r="A69" t="s">
        <v>182</v>
      </c>
      <c r="B69" t="s">
        <v>183</v>
      </c>
      <c r="C69" t="s">
        <v>183</v>
      </c>
      <c r="D69" t="s">
        <v>6</v>
      </c>
      <c r="E69">
        <v>0</v>
      </c>
      <c r="F69">
        <v>0</v>
      </c>
      <c r="G69">
        <v>1</v>
      </c>
      <c r="H69">
        <v>0</v>
      </c>
      <c r="I69" t="s">
        <v>15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5.4</v>
      </c>
      <c r="AE69">
        <v>248</v>
      </c>
      <c r="AF69">
        <v>18.089263898882479</v>
      </c>
      <c r="AG69">
        <v>18.962170957967864</v>
      </c>
      <c r="AH69">
        <v>15.094644874287305</v>
      </c>
      <c r="AI69">
        <v>2.5542684966252729</v>
      </c>
      <c r="AJ69">
        <v>0</v>
      </c>
      <c r="AK69">
        <v>0</v>
      </c>
    </row>
    <row r="70" spans="1:37" hidden="1" x14ac:dyDescent="0.3">
      <c r="A70" t="s">
        <v>184</v>
      </c>
      <c r="B70" t="s">
        <v>185</v>
      </c>
      <c r="C70" t="s">
        <v>186</v>
      </c>
      <c r="D70" t="s">
        <v>6</v>
      </c>
      <c r="E70">
        <v>0</v>
      </c>
      <c r="F70">
        <v>0</v>
      </c>
      <c r="G70">
        <v>1</v>
      </c>
      <c r="H70">
        <v>0</v>
      </c>
      <c r="I70" t="s">
        <v>15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</v>
      </c>
      <c r="AE70">
        <v>255</v>
      </c>
      <c r="AF70">
        <v>9.9356409695949459</v>
      </c>
      <c r="AG70">
        <v>17.086818164609454</v>
      </c>
      <c r="AH70">
        <v>10.809592058549066</v>
      </c>
      <c r="AI70">
        <v>1.8189085288449127</v>
      </c>
      <c r="AJ70">
        <v>0</v>
      </c>
      <c r="AK70">
        <v>0</v>
      </c>
    </row>
    <row r="71" spans="1:37" hidden="1" x14ac:dyDescent="0.3">
      <c r="A71" t="s">
        <v>111</v>
      </c>
      <c r="B71" t="s">
        <v>187</v>
      </c>
      <c r="C71" t="s">
        <v>187</v>
      </c>
      <c r="D71" t="s">
        <v>4</v>
      </c>
      <c r="E71">
        <v>1</v>
      </c>
      <c r="F71">
        <v>0</v>
      </c>
      <c r="G71">
        <v>0</v>
      </c>
      <c r="H71">
        <v>0</v>
      </c>
      <c r="I71" t="s">
        <v>16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4.4000000000000004</v>
      </c>
      <c r="AE71">
        <v>273</v>
      </c>
      <c r="AF71">
        <v>33.676715394143862</v>
      </c>
      <c r="AG71">
        <v>17.265760110517107</v>
      </c>
      <c r="AH71">
        <v>27.131493624923444</v>
      </c>
      <c r="AI71">
        <v>3.4818142801580123</v>
      </c>
      <c r="AJ71">
        <v>0</v>
      </c>
      <c r="AK71">
        <v>0</v>
      </c>
    </row>
    <row r="72" spans="1:37" hidden="1" x14ac:dyDescent="0.3">
      <c r="A72" t="s">
        <v>188</v>
      </c>
      <c r="B72" t="s">
        <v>189</v>
      </c>
      <c r="C72" t="s">
        <v>189</v>
      </c>
      <c r="D72" t="s">
        <v>6</v>
      </c>
      <c r="E72">
        <v>0</v>
      </c>
      <c r="F72">
        <v>0</v>
      </c>
      <c r="G72">
        <v>1</v>
      </c>
      <c r="H72">
        <v>0</v>
      </c>
      <c r="I72" t="s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5.3</v>
      </c>
      <c r="AE72">
        <v>277</v>
      </c>
      <c r="AF72">
        <v>13.136273684930661</v>
      </c>
      <c r="AG72">
        <v>16.218665300933839</v>
      </c>
      <c r="AH72">
        <v>15.330094982471014</v>
      </c>
      <c r="AI72">
        <v>2.9075805209807299</v>
      </c>
      <c r="AJ72">
        <v>0</v>
      </c>
      <c r="AK72">
        <v>0</v>
      </c>
    </row>
    <row r="73" spans="1:37" hidden="1" x14ac:dyDescent="0.3">
      <c r="A73" t="s">
        <v>190</v>
      </c>
      <c r="B73" t="s">
        <v>191</v>
      </c>
      <c r="C73" t="s">
        <v>191</v>
      </c>
      <c r="D73" t="s">
        <v>6</v>
      </c>
      <c r="E73">
        <v>0</v>
      </c>
      <c r="F73">
        <v>0</v>
      </c>
      <c r="G73">
        <v>1</v>
      </c>
      <c r="H73">
        <v>0</v>
      </c>
      <c r="I73" t="s">
        <v>16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5.3</v>
      </c>
      <c r="AE73">
        <v>280</v>
      </c>
      <c r="AF73">
        <v>13.653265175967231</v>
      </c>
      <c r="AG73">
        <v>15.926898100646262</v>
      </c>
      <c r="AH73">
        <v>15.46790058312347</v>
      </c>
      <c r="AI73">
        <v>2.8805779746899987</v>
      </c>
      <c r="AJ73">
        <v>0</v>
      </c>
      <c r="AK73">
        <v>0</v>
      </c>
    </row>
    <row r="74" spans="1:37" hidden="1" x14ac:dyDescent="0.3">
      <c r="A74" t="s">
        <v>192</v>
      </c>
      <c r="B74" t="s">
        <v>193</v>
      </c>
      <c r="C74" t="s">
        <v>193</v>
      </c>
      <c r="D74" t="s">
        <v>5</v>
      </c>
      <c r="E74">
        <v>0</v>
      </c>
      <c r="F74">
        <v>1</v>
      </c>
      <c r="G74">
        <v>0</v>
      </c>
      <c r="H74">
        <v>0</v>
      </c>
      <c r="I74" t="s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4.2</v>
      </c>
      <c r="AE74">
        <v>285</v>
      </c>
      <c r="AF74">
        <v>13.142857142857142</v>
      </c>
      <c r="AG74">
        <v>15.038891128592182</v>
      </c>
      <c r="AH74">
        <v>14.74319921597958</v>
      </c>
      <c r="AI74">
        <v>2.761087678245004</v>
      </c>
      <c r="AJ74">
        <v>0</v>
      </c>
      <c r="AK74">
        <v>0</v>
      </c>
    </row>
    <row r="75" spans="1:37" x14ac:dyDescent="0.3">
      <c r="A75" t="s">
        <v>309</v>
      </c>
      <c r="B75" t="s">
        <v>310</v>
      </c>
      <c r="C75" s="1" t="s">
        <v>311</v>
      </c>
      <c r="D75" t="s">
        <v>6</v>
      </c>
      <c r="E75">
        <v>0</v>
      </c>
      <c r="F75">
        <v>0</v>
      </c>
      <c r="G75">
        <v>1</v>
      </c>
      <c r="H75">
        <v>0</v>
      </c>
      <c r="I75" t="s">
        <v>23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5.4</v>
      </c>
      <c r="AE75">
        <v>544</v>
      </c>
      <c r="AF75">
        <v>39.639999998767834</v>
      </c>
      <c r="AG75">
        <v>36.121658313922808</v>
      </c>
      <c r="AH75">
        <v>20.118883651036427</v>
      </c>
      <c r="AI75">
        <v>3.1477435017242774</v>
      </c>
      <c r="AJ75">
        <v>1</v>
      </c>
      <c r="AK75">
        <v>1</v>
      </c>
    </row>
    <row r="76" spans="1:37" hidden="1" x14ac:dyDescent="0.3">
      <c r="A76" t="s">
        <v>196</v>
      </c>
      <c r="B76" t="s">
        <v>197</v>
      </c>
      <c r="C76" t="s">
        <v>197</v>
      </c>
      <c r="D76" t="s">
        <v>5</v>
      </c>
      <c r="E76">
        <v>0</v>
      </c>
      <c r="F76">
        <v>1</v>
      </c>
      <c r="G76">
        <v>0</v>
      </c>
      <c r="H76">
        <v>0</v>
      </c>
      <c r="I76" t="s">
        <v>16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4.9000000000000004</v>
      </c>
      <c r="AE76">
        <v>290</v>
      </c>
      <c r="AF76">
        <v>17.425825615497438</v>
      </c>
      <c r="AG76">
        <v>16.536536861405306</v>
      </c>
      <c r="AH76">
        <v>17.844287070243173</v>
      </c>
      <c r="AI76">
        <v>3.1906838093176662</v>
      </c>
      <c r="AJ76">
        <v>0</v>
      </c>
      <c r="AK76">
        <v>0</v>
      </c>
    </row>
    <row r="77" spans="1:37" hidden="1" x14ac:dyDescent="0.3">
      <c r="A77" t="s">
        <v>198</v>
      </c>
      <c r="B77" t="s">
        <v>199</v>
      </c>
      <c r="C77" t="s">
        <v>199</v>
      </c>
      <c r="D77" t="s">
        <v>6</v>
      </c>
      <c r="E77">
        <v>0</v>
      </c>
      <c r="F77">
        <v>0</v>
      </c>
      <c r="G77">
        <v>1</v>
      </c>
      <c r="H77">
        <v>0</v>
      </c>
      <c r="I77" t="s">
        <v>16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5.0999999999999996</v>
      </c>
      <c r="AE77">
        <v>292</v>
      </c>
      <c r="AF77">
        <v>14.965753474441733</v>
      </c>
      <c r="AG77">
        <v>14.432521664786115</v>
      </c>
      <c r="AH77">
        <v>15.440517129453484</v>
      </c>
      <c r="AI77">
        <v>2.8782824154858719</v>
      </c>
      <c r="AJ77">
        <v>0</v>
      </c>
      <c r="AK77">
        <v>0</v>
      </c>
    </row>
    <row r="78" spans="1:37" hidden="1" x14ac:dyDescent="0.3">
      <c r="A78" t="s">
        <v>200</v>
      </c>
      <c r="B78" t="s">
        <v>201</v>
      </c>
      <c r="C78" t="s">
        <v>201</v>
      </c>
      <c r="D78" t="s">
        <v>6</v>
      </c>
      <c r="E78">
        <v>0</v>
      </c>
      <c r="F78">
        <v>0</v>
      </c>
      <c r="G78">
        <v>1</v>
      </c>
      <c r="H78">
        <v>0</v>
      </c>
      <c r="I78" t="s">
        <v>16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4.8</v>
      </c>
      <c r="AE78">
        <v>296</v>
      </c>
      <c r="AF78">
        <v>12.614282995084238</v>
      </c>
      <c r="AG78">
        <v>18.028470054999197</v>
      </c>
      <c r="AH78">
        <v>15.949365323378345</v>
      </c>
      <c r="AI78">
        <v>2.9584462068950446</v>
      </c>
      <c r="AJ78">
        <v>0</v>
      </c>
      <c r="AK78">
        <v>0</v>
      </c>
    </row>
    <row r="79" spans="1:37" x14ac:dyDescent="0.3">
      <c r="A79" t="s">
        <v>94</v>
      </c>
      <c r="B79" t="s">
        <v>95</v>
      </c>
      <c r="C79" s="1" t="s">
        <v>95</v>
      </c>
      <c r="D79" t="s">
        <v>5</v>
      </c>
      <c r="E79">
        <v>0</v>
      </c>
      <c r="F79">
        <v>1</v>
      </c>
      <c r="G79">
        <v>0</v>
      </c>
      <c r="H79">
        <v>0</v>
      </c>
      <c r="I79" t="s">
        <v>10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4.3</v>
      </c>
      <c r="AE79">
        <v>64</v>
      </c>
      <c r="AF79">
        <v>17.31265167925028</v>
      </c>
      <c r="AG79">
        <v>15.541850514479407</v>
      </c>
      <c r="AH79">
        <v>17.373899962403126</v>
      </c>
      <c r="AI79">
        <v>2.9559538139030934</v>
      </c>
      <c r="AJ79">
        <v>1</v>
      </c>
      <c r="AK79">
        <v>1</v>
      </c>
    </row>
    <row r="80" spans="1:37" hidden="1" x14ac:dyDescent="0.3">
      <c r="A80" t="s">
        <v>204</v>
      </c>
      <c r="B80" t="s">
        <v>205</v>
      </c>
      <c r="C80" t="s">
        <v>205</v>
      </c>
      <c r="D80" t="s">
        <v>4</v>
      </c>
      <c r="E80">
        <v>1</v>
      </c>
      <c r="F80">
        <v>0</v>
      </c>
      <c r="G80">
        <v>0</v>
      </c>
      <c r="H80">
        <v>0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4.5</v>
      </c>
      <c r="AE80">
        <v>305</v>
      </c>
      <c r="AF80">
        <v>12.607596598836793</v>
      </c>
      <c r="AG80">
        <v>18.73360029220515</v>
      </c>
      <c r="AH80">
        <v>16.190838622472093</v>
      </c>
      <c r="AI80">
        <v>0</v>
      </c>
      <c r="AJ80">
        <v>0</v>
      </c>
      <c r="AK80">
        <v>0</v>
      </c>
    </row>
    <row r="81" spans="1:37" hidden="1" x14ac:dyDescent="0.3">
      <c r="A81" t="s">
        <v>206</v>
      </c>
      <c r="B81" t="s">
        <v>207</v>
      </c>
      <c r="C81" t="s">
        <v>207</v>
      </c>
      <c r="D81" t="s">
        <v>5</v>
      </c>
      <c r="E81">
        <v>0</v>
      </c>
      <c r="F81">
        <v>1</v>
      </c>
      <c r="G81">
        <v>0</v>
      </c>
      <c r="H81">
        <v>0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4.5999999999999996</v>
      </c>
      <c r="AE81">
        <v>308</v>
      </c>
      <c r="AF81">
        <v>9.0446772414896763</v>
      </c>
      <c r="AG81">
        <v>13.972755425362861</v>
      </c>
      <c r="AH81">
        <v>11.919548573844985</v>
      </c>
      <c r="AI81">
        <v>0</v>
      </c>
      <c r="AJ81">
        <v>0</v>
      </c>
      <c r="AK81">
        <v>0</v>
      </c>
    </row>
    <row r="82" spans="1:37" hidden="1" x14ac:dyDescent="0.3">
      <c r="A82" t="s">
        <v>208</v>
      </c>
      <c r="B82" t="s">
        <v>209</v>
      </c>
      <c r="C82" t="s">
        <v>209</v>
      </c>
      <c r="D82" t="s">
        <v>6</v>
      </c>
      <c r="E82">
        <v>0</v>
      </c>
      <c r="F82">
        <v>0</v>
      </c>
      <c r="G82">
        <v>1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5.4</v>
      </c>
      <c r="AE82">
        <v>312</v>
      </c>
      <c r="AF82">
        <v>23.840000010068351</v>
      </c>
      <c r="AG82">
        <v>16.84589055839777</v>
      </c>
      <c r="AH82">
        <v>20.016394520088724</v>
      </c>
      <c r="AI82">
        <v>0</v>
      </c>
      <c r="AJ82">
        <v>0</v>
      </c>
      <c r="AK82">
        <v>0</v>
      </c>
    </row>
    <row r="83" spans="1:37" hidden="1" x14ac:dyDescent="0.3">
      <c r="A83" t="s">
        <v>210</v>
      </c>
      <c r="B83" t="s">
        <v>211</v>
      </c>
      <c r="C83" t="s">
        <v>211</v>
      </c>
      <c r="D83" t="s">
        <v>7</v>
      </c>
      <c r="E83">
        <v>0</v>
      </c>
      <c r="F83">
        <v>0</v>
      </c>
      <c r="G83">
        <v>0</v>
      </c>
      <c r="H83">
        <v>1</v>
      </c>
      <c r="I83" t="s">
        <v>17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6.7</v>
      </c>
      <c r="AE83">
        <v>317</v>
      </c>
      <c r="AF83">
        <v>15.921139004855156</v>
      </c>
      <c r="AG83">
        <v>16.298462006302607</v>
      </c>
      <c r="AH83">
        <v>16.247765984833176</v>
      </c>
      <c r="AI83">
        <v>0</v>
      </c>
      <c r="AJ83">
        <v>0</v>
      </c>
      <c r="AK83">
        <v>0</v>
      </c>
    </row>
    <row r="84" spans="1:37" hidden="1" x14ac:dyDescent="0.3">
      <c r="A84" t="s">
        <v>212</v>
      </c>
      <c r="B84" t="s">
        <v>213</v>
      </c>
      <c r="C84" s="1" t="s">
        <v>213</v>
      </c>
      <c r="D84" t="s">
        <v>6</v>
      </c>
      <c r="E84">
        <v>0</v>
      </c>
      <c r="F84">
        <v>0</v>
      </c>
      <c r="G84">
        <v>1</v>
      </c>
      <c r="H84">
        <v>0</v>
      </c>
      <c r="I84" t="s">
        <v>17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4.3</v>
      </c>
      <c r="AE84">
        <v>318</v>
      </c>
      <c r="AF84">
        <v>26.042651667589301</v>
      </c>
      <c r="AG84">
        <v>13.63570882702901</v>
      </c>
      <c r="AH84">
        <v>19.1462722001827</v>
      </c>
      <c r="AI84">
        <v>0</v>
      </c>
      <c r="AJ84">
        <v>1</v>
      </c>
      <c r="AK84">
        <v>0</v>
      </c>
    </row>
    <row r="85" spans="1:37" hidden="1" x14ac:dyDescent="0.3">
      <c r="A85" t="s">
        <v>214</v>
      </c>
      <c r="B85" t="s">
        <v>215</v>
      </c>
      <c r="C85" t="s">
        <v>215</v>
      </c>
      <c r="D85" t="s">
        <v>5</v>
      </c>
      <c r="E85">
        <v>0</v>
      </c>
      <c r="F85">
        <v>1</v>
      </c>
      <c r="G85">
        <v>0</v>
      </c>
      <c r="H85">
        <v>0</v>
      </c>
      <c r="I85" t="s">
        <v>17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4.4000000000000004</v>
      </c>
      <c r="AE85">
        <v>322</v>
      </c>
      <c r="AF85">
        <v>10.094176043031318</v>
      </c>
      <c r="AG85">
        <v>14.481020993476447</v>
      </c>
      <c r="AH85">
        <v>12.667598263328316</v>
      </c>
      <c r="AI85">
        <v>0</v>
      </c>
      <c r="AJ85">
        <v>0</v>
      </c>
      <c r="AK85">
        <v>0</v>
      </c>
    </row>
    <row r="86" spans="1:37" hidden="1" x14ac:dyDescent="0.3">
      <c r="A86" t="s">
        <v>216</v>
      </c>
      <c r="B86" t="s">
        <v>217</v>
      </c>
      <c r="C86" t="s">
        <v>217</v>
      </c>
      <c r="D86" t="s">
        <v>5</v>
      </c>
      <c r="E86">
        <v>0</v>
      </c>
      <c r="F86">
        <v>1</v>
      </c>
      <c r="G86">
        <v>0</v>
      </c>
      <c r="H86">
        <v>0</v>
      </c>
      <c r="I86" t="s">
        <v>17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4.4000000000000004</v>
      </c>
      <c r="AE86">
        <v>324</v>
      </c>
      <c r="AF86">
        <v>18.732084442161362</v>
      </c>
      <c r="AG86">
        <v>14.198701328305422</v>
      </c>
      <c r="AH86">
        <v>16.276670144636434</v>
      </c>
      <c r="AI86">
        <v>0</v>
      </c>
      <c r="AJ86">
        <v>0</v>
      </c>
      <c r="AK86">
        <v>0</v>
      </c>
    </row>
    <row r="87" spans="1:37" hidden="1" x14ac:dyDescent="0.3">
      <c r="A87" t="s">
        <v>218</v>
      </c>
      <c r="B87" t="s">
        <v>219</v>
      </c>
      <c r="C87" t="s">
        <v>220</v>
      </c>
      <c r="D87" t="s">
        <v>6</v>
      </c>
      <c r="E87">
        <v>0</v>
      </c>
      <c r="F87">
        <v>0</v>
      </c>
      <c r="G87">
        <v>1</v>
      </c>
      <c r="H87">
        <v>0</v>
      </c>
      <c r="I87" t="s">
        <v>17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4.9000000000000004</v>
      </c>
      <c r="AE87">
        <v>327</v>
      </c>
      <c r="AF87">
        <v>14.206423004353192</v>
      </c>
      <c r="AG87">
        <v>17.36505658810956</v>
      </c>
      <c r="AH87">
        <v>16.107876042200544</v>
      </c>
      <c r="AI87">
        <v>0</v>
      </c>
      <c r="AJ87">
        <v>0</v>
      </c>
      <c r="AK87">
        <v>0</v>
      </c>
    </row>
    <row r="88" spans="1:37" hidden="1" x14ac:dyDescent="0.3">
      <c r="A88" t="s">
        <v>221</v>
      </c>
      <c r="B88" t="s">
        <v>222</v>
      </c>
      <c r="C88" t="s">
        <v>221</v>
      </c>
      <c r="D88" t="s">
        <v>6</v>
      </c>
      <c r="E88">
        <v>0</v>
      </c>
      <c r="F88">
        <v>0</v>
      </c>
      <c r="G88">
        <v>1</v>
      </c>
      <c r="H88">
        <v>0</v>
      </c>
      <c r="I88" t="s">
        <v>17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4.3</v>
      </c>
      <c r="AE88">
        <v>329</v>
      </c>
      <c r="AF88">
        <v>14.848103832545114</v>
      </c>
      <c r="AG88">
        <v>20.472555701532702</v>
      </c>
      <c r="AH88">
        <v>18.160866115121525</v>
      </c>
      <c r="AI88">
        <v>0</v>
      </c>
      <c r="AJ88">
        <v>0</v>
      </c>
      <c r="AK88">
        <v>0</v>
      </c>
    </row>
    <row r="89" spans="1:37" hidden="1" x14ac:dyDescent="0.3">
      <c r="A89" t="s">
        <v>223</v>
      </c>
      <c r="B89" t="s">
        <v>224</v>
      </c>
      <c r="C89" t="s">
        <v>224</v>
      </c>
      <c r="D89" t="s">
        <v>4</v>
      </c>
      <c r="E89">
        <v>1</v>
      </c>
      <c r="F89">
        <v>0</v>
      </c>
      <c r="G89">
        <v>0</v>
      </c>
      <c r="H89">
        <v>0</v>
      </c>
      <c r="I89" t="s">
        <v>19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</v>
      </c>
      <c r="AE89">
        <v>351</v>
      </c>
      <c r="AF89">
        <v>23.387959506962378</v>
      </c>
      <c r="AG89">
        <v>22.455011111806311</v>
      </c>
      <c r="AH89">
        <v>24.493356403409706</v>
      </c>
      <c r="AI89">
        <v>3.9678473545957287</v>
      </c>
      <c r="AJ89">
        <v>0</v>
      </c>
      <c r="AK89">
        <v>0</v>
      </c>
    </row>
    <row r="90" spans="1:37" hidden="1" x14ac:dyDescent="0.3">
      <c r="A90" t="s">
        <v>225</v>
      </c>
      <c r="B90" t="s">
        <v>226</v>
      </c>
      <c r="C90" t="s">
        <v>226</v>
      </c>
      <c r="D90" t="s">
        <v>7</v>
      </c>
      <c r="E90">
        <v>0</v>
      </c>
      <c r="F90">
        <v>0</v>
      </c>
      <c r="G90">
        <v>0</v>
      </c>
      <c r="H90">
        <v>1</v>
      </c>
      <c r="I90" t="s">
        <v>19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9.1</v>
      </c>
      <c r="AE90">
        <v>352</v>
      </c>
      <c r="AF90">
        <v>13.330923483413672</v>
      </c>
      <c r="AG90">
        <v>18.793262467197827</v>
      </c>
      <c r="AH90">
        <v>17.322444298764303</v>
      </c>
      <c r="AI90">
        <v>2.8806968172277889</v>
      </c>
      <c r="AJ90">
        <v>0</v>
      </c>
      <c r="AK90">
        <v>0</v>
      </c>
    </row>
    <row r="91" spans="1:37" hidden="1" x14ac:dyDescent="0.3">
      <c r="A91" t="s">
        <v>227</v>
      </c>
      <c r="B91" t="s">
        <v>228</v>
      </c>
      <c r="C91" t="s">
        <v>228</v>
      </c>
      <c r="D91" t="s">
        <v>5</v>
      </c>
      <c r="E91">
        <v>0</v>
      </c>
      <c r="F91">
        <v>1</v>
      </c>
      <c r="G91">
        <v>0</v>
      </c>
      <c r="H91">
        <v>0</v>
      </c>
      <c r="I91" t="s">
        <v>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4.4000000000000004</v>
      </c>
      <c r="AE91">
        <v>355</v>
      </c>
      <c r="AF91">
        <v>18.837111449307159</v>
      </c>
      <c r="AG91">
        <v>20.269329113828018</v>
      </c>
      <c r="AH91">
        <v>20.951984671642734</v>
      </c>
      <c r="AI91">
        <v>3.2879228212312448</v>
      </c>
      <c r="AJ91">
        <v>0</v>
      </c>
      <c r="AK91">
        <v>0</v>
      </c>
    </row>
    <row r="92" spans="1:37" hidden="1" x14ac:dyDescent="0.3">
      <c r="A92" t="s">
        <v>229</v>
      </c>
      <c r="B92" t="s">
        <v>230</v>
      </c>
      <c r="C92" t="s">
        <v>230</v>
      </c>
      <c r="D92" t="s">
        <v>6</v>
      </c>
      <c r="E92">
        <v>0</v>
      </c>
      <c r="F92">
        <v>0</v>
      </c>
      <c r="G92">
        <v>1</v>
      </c>
      <c r="H92">
        <v>0</v>
      </c>
      <c r="I92" t="s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6.1</v>
      </c>
      <c r="AE92">
        <v>356</v>
      </c>
      <c r="AF92">
        <v>24.305761102685537</v>
      </c>
      <c r="AG92">
        <v>20.69923781598435</v>
      </c>
      <c r="AH92">
        <v>23.975746117928587</v>
      </c>
      <c r="AI92">
        <v>3.7301127042951108</v>
      </c>
      <c r="AJ92">
        <v>0</v>
      </c>
      <c r="AK92">
        <v>0</v>
      </c>
    </row>
    <row r="93" spans="1:37" hidden="1" x14ac:dyDescent="0.3">
      <c r="A93" t="s">
        <v>194</v>
      </c>
      <c r="B93" t="s">
        <v>231</v>
      </c>
      <c r="C93" t="s">
        <v>231</v>
      </c>
      <c r="D93" t="s">
        <v>6</v>
      </c>
      <c r="E93">
        <v>0</v>
      </c>
      <c r="F93">
        <v>0</v>
      </c>
      <c r="G93">
        <v>1</v>
      </c>
      <c r="H93">
        <v>0</v>
      </c>
      <c r="I93" t="s">
        <v>19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8.1</v>
      </c>
      <c r="AE93">
        <v>358</v>
      </c>
      <c r="AF93">
        <v>24.553373140247551</v>
      </c>
      <c r="AG93">
        <v>33.276196394909071</v>
      </c>
      <c r="AH93">
        <v>31.154809760808618</v>
      </c>
      <c r="AI93">
        <v>5.491777506050143</v>
      </c>
      <c r="AJ93">
        <v>0</v>
      </c>
      <c r="AK93">
        <v>0</v>
      </c>
    </row>
    <row r="94" spans="1:37" hidden="1" x14ac:dyDescent="0.3">
      <c r="A94" t="s">
        <v>232</v>
      </c>
      <c r="B94" t="s">
        <v>233</v>
      </c>
      <c r="C94" t="s">
        <v>233</v>
      </c>
      <c r="D94" t="s">
        <v>7</v>
      </c>
      <c r="E94">
        <v>0</v>
      </c>
      <c r="F94">
        <v>0</v>
      </c>
      <c r="G94">
        <v>0</v>
      </c>
      <c r="H94">
        <v>1</v>
      </c>
      <c r="I94" t="s">
        <v>19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6.1</v>
      </c>
      <c r="AE94">
        <v>359</v>
      </c>
      <c r="AF94">
        <v>18.053656430071641</v>
      </c>
      <c r="AG94">
        <v>21.337756170175997</v>
      </c>
      <c r="AH94">
        <v>21.152497105687097</v>
      </c>
      <c r="AI94">
        <v>3.3684507699489972</v>
      </c>
      <c r="AJ94">
        <v>0</v>
      </c>
      <c r="AK94">
        <v>0</v>
      </c>
    </row>
    <row r="95" spans="1:37" hidden="1" x14ac:dyDescent="0.3">
      <c r="A95" t="s">
        <v>234</v>
      </c>
      <c r="B95" t="s">
        <v>235</v>
      </c>
      <c r="C95" t="s">
        <v>235</v>
      </c>
      <c r="D95" t="s">
        <v>6</v>
      </c>
      <c r="E95">
        <v>0</v>
      </c>
      <c r="F95">
        <v>0</v>
      </c>
      <c r="G95">
        <v>1</v>
      </c>
      <c r="H95">
        <v>0</v>
      </c>
      <c r="I95" t="s">
        <v>19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6.7</v>
      </c>
      <c r="AE95">
        <v>361</v>
      </c>
      <c r="AF95">
        <v>23.164936362410511</v>
      </c>
      <c r="AG95">
        <v>25.254617760545958</v>
      </c>
      <c r="AH95">
        <v>25.949872557239456</v>
      </c>
      <c r="AI95">
        <v>4.3131727541809362</v>
      </c>
      <c r="AJ95">
        <v>0</v>
      </c>
      <c r="AK95">
        <v>0</v>
      </c>
    </row>
    <row r="96" spans="1:37" hidden="1" x14ac:dyDescent="0.3">
      <c r="A96" t="s">
        <v>236</v>
      </c>
      <c r="B96" t="s">
        <v>237</v>
      </c>
      <c r="C96" t="s">
        <v>237</v>
      </c>
      <c r="D96" t="s">
        <v>6</v>
      </c>
      <c r="E96">
        <v>0</v>
      </c>
      <c r="F96">
        <v>0</v>
      </c>
      <c r="G96">
        <v>1</v>
      </c>
      <c r="H96">
        <v>0</v>
      </c>
      <c r="I96" t="s">
        <v>19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4.9000000000000004</v>
      </c>
      <c r="AE96">
        <v>363</v>
      </c>
      <c r="AF96">
        <v>17.488705144640388</v>
      </c>
      <c r="AG96">
        <v>20.05441437781311</v>
      </c>
      <c r="AH96">
        <v>20.1453379655836</v>
      </c>
      <c r="AI96">
        <v>3.3508473317909688</v>
      </c>
      <c r="AJ96">
        <v>0</v>
      </c>
      <c r="AK96">
        <v>0</v>
      </c>
    </row>
    <row r="97" spans="1:37" hidden="1" x14ac:dyDescent="0.3">
      <c r="A97" t="s">
        <v>238</v>
      </c>
      <c r="B97" t="s">
        <v>239</v>
      </c>
      <c r="C97" t="s">
        <v>239</v>
      </c>
      <c r="D97" t="s">
        <v>7</v>
      </c>
      <c r="E97">
        <v>0</v>
      </c>
      <c r="F97">
        <v>0</v>
      </c>
      <c r="G97">
        <v>0</v>
      </c>
      <c r="H97">
        <v>1</v>
      </c>
      <c r="I97" t="s">
        <v>19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5.6</v>
      </c>
      <c r="AE97">
        <v>368</v>
      </c>
      <c r="AF97">
        <v>17.348446699861075</v>
      </c>
      <c r="AG97">
        <v>20.369618624993223</v>
      </c>
      <c r="AH97">
        <v>20.250733046019278</v>
      </c>
      <c r="AI97">
        <v>3.3474454002411234</v>
      </c>
      <c r="AJ97">
        <v>0</v>
      </c>
      <c r="AK97">
        <v>0</v>
      </c>
    </row>
    <row r="98" spans="1:37" hidden="1" x14ac:dyDescent="0.3">
      <c r="A98" t="s">
        <v>240</v>
      </c>
      <c r="B98" t="s">
        <v>241</v>
      </c>
      <c r="C98" t="s">
        <v>241</v>
      </c>
      <c r="D98" t="s">
        <v>5</v>
      </c>
      <c r="E98">
        <v>0</v>
      </c>
      <c r="F98">
        <v>1</v>
      </c>
      <c r="G98">
        <v>0</v>
      </c>
      <c r="H98">
        <v>0</v>
      </c>
      <c r="I98" t="s">
        <v>19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4.2</v>
      </c>
      <c r="AE98">
        <v>373</v>
      </c>
      <c r="AF98">
        <v>10.387817950327852</v>
      </c>
      <c r="AG98">
        <v>21.704446559572187</v>
      </c>
      <c r="AH98">
        <v>17.457443560682332</v>
      </c>
      <c r="AI98">
        <v>2.4032877713193241</v>
      </c>
      <c r="AJ98">
        <v>0</v>
      </c>
      <c r="AK98">
        <v>0</v>
      </c>
    </row>
    <row r="99" spans="1:37" hidden="1" x14ac:dyDescent="0.3">
      <c r="A99" t="s">
        <v>242</v>
      </c>
      <c r="B99" t="s">
        <v>243</v>
      </c>
      <c r="C99" t="s">
        <v>242</v>
      </c>
      <c r="D99" t="s">
        <v>6</v>
      </c>
      <c r="E99">
        <v>0</v>
      </c>
      <c r="F99">
        <v>0</v>
      </c>
      <c r="G99">
        <v>1</v>
      </c>
      <c r="H99">
        <v>0</v>
      </c>
      <c r="I99" t="s">
        <v>18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6.3</v>
      </c>
      <c r="AE99">
        <v>385</v>
      </c>
      <c r="AF99">
        <v>20.424898048047424</v>
      </c>
      <c r="AG99">
        <v>24.581532242408933</v>
      </c>
      <c r="AH99">
        <v>18.542379724164288</v>
      </c>
      <c r="AI99">
        <v>3.150918967880604</v>
      </c>
      <c r="AJ99">
        <v>0</v>
      </c>
      <c r="AK99">
        <v>0</v>
      </c>
    </row>
    <row r="100" spans="1:37" hidden="1" x14ac:dyDescent="0.3">
      <c r="A100" t="s">
        <v>244</v>
      </c>
      <c r="B100" t="s">
        <v>212</v>
      </c>
      <c r="C100" t="s">
        <v>212</v>
      </c>
      <c r="D100" t="s">
        <v>6</v>
      </c>
      <c r="E100">
        <v>0</v>
      </c>
      <c r="F100">
        <v>0</v>
      </c>
      <c r="G100">
        <v>1</v>
      </c>
      <c r="H100">
        <v>0</v>
      </c>
      <c r="I100" t="s">
        <v>18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5.7</v>
      </c>
      <c r="AE100">
        <v>392</v>
      </c>
      <c r="AF100">
        <v>23.045454580892137</v>
      </c>
      <c r="AG100">
        <v>23.882295866951228</v>
      </c>
      <c r="AH100">
        <v>19.323767426103913</v>
      </c>
      <c r="AI100">
        <v>3.4570885749835014</v>
      </c>
      <c r="AJ100">
        <v>0</v>
      </c>
      <c r="AK100">
        <v>0</v>
      </c>
    </row>
    <row r="101" spans="1:37" x14ac:dyDescent="0.3">
      <c r="A101" t="s">
        <v>202</v>
      </c>
      <c r="B101" t="s">
        <v>203</v>
      </c>
      <c r="C101" s="1" t="s">
        <v>203</v>
      </c>
      <c r="D101" t="s">
        <v>6</v>
      </c>
      <c r="E101">
        <v>0</v>
      </c>
      <c r="F101">
        <v>0</v>
      </c>
      <c r="G101">
        <v>1</v>
      </c>
      <c r="H101">
        <v>0</v>
      </c>
      <c r="I101" t="s">
        <v>16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4.9000000000000004</v>
      </c>
      <c r="AE101">
        <v>298</v>
      </c>
      <c r="AF101">
        <v>62.127653065689721</v>
      </c>
      <c r="AG101">
        <v>13.228129567036849</v>
      </c>
      <c r="AH101">
        <v>40.73093537005623</v>
      </c>
      <c r="AI101">
        <v>2.4690376585762972</v>
      </c>
      <c r="AJ101">
        <v>0</v>
      </c>
      <c r="AK101">
        <v>1</v>
      </c>
    </row>
    <row r="102" spans="1:37" hidden="1" x14ac:dyDescent="0.3">
      <c r="A102" t="s">
        <v>246</v>
      </c>
      <c r="B102" t="s">
        <v>247</v>
      </c>
      <c r="C102" t="s">
        <v>247</v>
      </c>
      <c r="D102" t="s">
        <v>4</v>
      </c>
      <c r="E102">
        <v>1</v>
      </c>
      <c r="F102">
        <v>0</v>
      </c>
      <c r="G102">
        <v>0</v>
      </c>
      <c r="H102">
        <v>0</v>
      </c>
      <c r="I102" t="s">
        <v>18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4.5</v>
      </c>
      <c r="AE102">
        <v>397</v>
      </c>
      <c r="AF102">
        <v>21.096774216895817</v>
      </c>
      <c r="AG102">
        <v>20.218590626883632</v>
      </c>
      <c r="AH102">
        <v>17.008013173496558</v>
      </c>
      <c r="AI102">
        <v>3.0057851655108596</v>
      </c>
      <c r="AJ102">
        <v>0</v>
      </c>
      <c r="AK102">
        <v>0</v>
      </c>
    </row>
    <row r="103" spans="1:37" hidden="1" x14ac:dyDescent="0.3">
      <c r="A103" t="s">
        <v>153</v>
      </c>
      <c r="B103" t="s">
        <v>248</v>
      </c>
      <c r="C103" t="s">
        <v>249</v>
      </c>
      <c r="D103" t="s">
        <v>6</v>
      </c>
      <c r="E103">
        <v>0</v>
      </c>
      <c r="F103">
        <v>0</v>
      </c>
      <c r="G103">
        <v>1</v>
      </c>
      <c r="H103">
        <v>0</v>
      </c>
      <c r="I103" t="s">
        <v>18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4.8</v>
      </c>
      <c r="AE103">
        <v>404</v>
      </c>
      <c r="AF103">
        <v>12.502375752137436</v>
      </c>
      <c r="AG103">
        <v>20.248567085273098</v>
      </c>
      <c r="AH103">
        <v>13.50694209269863</v>
      </c>
      <c r="AI103">
        <v>2.6515781700872472</v>
      </c>
      <c r="AJ103">
        <v>0</v>
      </c>
      <c r="AK103">
        <v>0</v>
      </c>
    </row>
    <row r="104" spans="1:37" hidden="1" x14ac:dyDescent="0.3">
      <c r="A104" t="s">
        <v>250</v>
      </c>
      <c r="B104" t="s">
        <v>251</v>
      </c>
      <c r="C104" t="s">
        <v>251</v>
      </c>
      <c r="D104" t="s">
        <v>6</v>
      </c>
      <c r="E104">
        <v>0</v>
      </c>
      <c r="F104">
        <v>0</v>
      </c>
      <c r="G104">
        <v>1</v>
      </c>
      <c r="H104">
        <v>0</v>
      </c>
      <c r="I104" t="s">
        <v>18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5.3</v>
      </c>
      <c r="AE104">
        <v>405</v>
      </c>
      <c r="AF104">
        <v>15.384195087456048</v>
      </c>
      <c r="AG104">
        <v>21.11855809586638</v>
      </c>
      <c r="AH104">
        <v>15.045797525574635</v>
      </c>
      <c r="AI104">
        <v>2.7395457411531936</v>
      </c>
      <c r="AJ104">
        <v>0</v>
      </c>
      <c r="AK104">
        <v>0</v>
      </c>
    </row>
    <row r="105" spans="1:37" hidden="1" x14ac:dyDescent="0.3">
      <c r="A105" t="s">
        <v>252</v>
      </c>
      <c r="B105" t="s">
        <v>253</v>
      </c>
      <c r="C105" t="s">
        <v>254</v>
      </c>
      <c r="D105" t="s">
        <v>5</v>
      </c>
      <c r="E105">
        <v>0</v>
      </c>
      <c r="F105">
        <v>1</v>
      </c>
      <c r="G105">
        <v>0</v>
      </c>
      <c r="H105">
        <v>0</v>
      </c>
      <c r="I105" t="s">
        <v>20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6.5</v>
      </c>
      <c r="AE105">
        <v>426</v>
      </c>
      <c r="AF105">
        <v>27.417112101484243</v>
      </c>
      <c r="AG105">
        <v>24.513553178817251</v>
      </c>
      <c r="AH105">
        <v>24.582849912913431</v>
      </c>
      <c r="AI105">
        <v>0</v>
      </c>
      <c r="AJ105">
        <v>0</v>
      </c>
      <c r="AK105">
        <v>0</v>
      </c>
    </row>
    <row r="106" spans="1:37" hidden="1" x14ac:dyDescent="0.3">
      <c r="A106" t="s">
        <v>255</v>
      </c>
      <c r="B106" t="s">
        <v>256</v>
      </c>
      <c r="C106" t="s">
        <v>255</v>
      </c>
      <c r="D106" t="s">
        <v>4</v>
      </c>
      <c r="E106">
        <v>1</v>
      </c>
      <c r="F106">
        <v>0</v>
      </c>
      <c r="G106">
        <v>0</v>
      </c>
      <c r="H106">
        <v>0</v>
      </c>
      <c r="I106" t="s">
        <v>20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5.4</v>
      </c>
      <c r="AE106">
        <v>427</v>
      </c>
      <c r="AF106">
        <v>21.761397032544927</v>
      </c>
      <c r="AG106">
        <v>23.586601532912759</v>
      </c>
      <c r="AH106">
        <v>21.362072553255508</v>
      </c>
      <c r="AI106">
        <v>0</v>
      </c>
      <c r="AJ106">
        <v>0</v>
      </c>
      <c r="AK106">
        <v>0</v>
      </c>
    </row>
    <row r="107" spans="1:37" x14ac:dyDescent="0.3">
      <c r="A107" t="s">
        <v>134</v>
      </c>
      <c r="B107" t="s">
        <v>245</v>
      </c>
      <c r="C107" s="1" t="s">
        <v>245</v>
      </c>
      <c r="D107" t="s">
        <v>5</v>
      </c>
      <c r="E107">
        <v>0</v>
      </c>
      <c r="F107">
        <v>1</v>
      </c>
      <c r="G107">
        <v>0</v>
      </c>
      <c r="H107">
        <v>0</v>
      </c>
      <c r="I107" t="s">
        <v>18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4.5</v>
      </c>
      <c r="AE107">
        <v>394</v>
      </c>
      <c r="AF107">
        <v>101.22607142719352</v>
      </c>
      <c r="AG107">
        <v>17.161348912556118</v>
      </c>
      <c r="AH107">
        <v>48.498252340839748</v>
      </c>
      <c r="AI107">
        <v>2.3268514825743232</v>
      </c>
      <c r="AJ107">
        <v>0</v>
      </c>
      <c r="AK107">
        <v>1</v>
      </c>
    </row>
    <row r="108" spans="1:37" hidden="1" x14ac:dyDescent="0.3">
      <c r="A108" t="s">
        <v>259</v>
      </c>
      <c r="B108" t="s">
        <v>260</v>
      </c>
      <c r="C108" t="s">
        <v>260</v>
      </c>
      <c r="D108" t="s">
        <v>5</v>
      </c>
      <c r="E108">
        <v>0</v>
      </c>
      <c r="F108">
        <v>1</v>
      </c>
      <c r="G108">
        <v>0</v>
      </c>
      <c r="H108">
        <v>0</v>
      </c>
      <c r="I108" t="s">
        <v>20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6.8</v>
      </c>
      <c r="AE108">
        <v>430</v>
      </c>
      <c r="AF108">
        <v>25.544871796017556</v>
      </c>
      <c r="AG108">
        <v>23.566618543119912</v>
      </c>
      <c r="AH108">
        <v>23.229884320571372</v>
      </c>
      <c r="AI108">
        <v>0</v>
      </c>
      <c r="AJ108">
        <v>0</v>
      </c>
      <c r="AK108">
        <v>0</v>
      </c>
    </row>
    <row r="109" spans="1:37" hidden="1" x14ac:dyDescent="0.3">
      <c r="A109" t="s">
        <v>261</v>
      </c>
      <c r="B109" t="s">
        <v>262</v>
      </c>
      <c r="C109" t="s">
        <v>262</v>
      </c>
      <c r="D109" t="s">
        <v>5</v>
      </c>
      <c r="E109">
        <v>0</v>
      </c>
      <c r="F109">
        <v>1</v>
      </c>
      <c r="G109">
        <v>0</v>
      </c>
      <c r="H109">
        <v>0</v>
      </c>
      <c r="I109" t="s">
        <v>20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7.3</v>
      </c>
      <c r="AE109">
        <v>431</v>
      </c>
      <c r="AF109">
        <v>26.172306814001548</v>
      </c>
      <c r="AG109">
        <v>22.033683650558483</v>
      </c>
      <c r="AH109">
        <v>22.854318851712264</v>
      </c>
      <c r="AI109">
        <v>0</v>
      </c>
      <c r="AJ109">
        <v>0</v>
      </c>
      <c r="AK109">
        <v>0</v>
      </c>
    </row>
    <row r="110" spans="1:37" hidden="1" x14ac:dyDescent="0.3">
      <c r="A110" t="s">
        <v>263</v>
      </c>
      <c r="B110" t="s">
        <v>264</v>
      </c>
      <c r="C110" t="s">
        <v>264</v>
      </c>
      <c r="D110" t="s">
        <v>5</v>
      </c>
      <c r="E110">
        <v>0</v>
      </c>
      <c r="F110">
        <v>1</v>
      </c>
      <c r="G110">
        <v>0</v>
      </c>
      <c r="H110">
        <v>0</v>
      </c>
      <c r="I110" t="s">
        <v>20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4.3</v>
      </c>
      <c r="AE110">
        <v>432</v>
      </c>
      <c r="AF110">
        <v>20.486612117733877</v>
      </c>
      <c r="AG110">
        <v>15.252872080976489</v>
      </c>
      <c r="AH110">
        <v>16.995968667982019</v>
      </c>
      <c r="AI110">
        <v>0</v>
      </c>
      <c r="AJ110">
        <v>0</v>
      </c>
      <c r="AK110">
        <v>0</v>
      </c>
    </row>
    <row r="111" spans="1:37" hidden="1" x14ac:dyDescent="0.3">
      <c r="A111" t="s">
        <v>234</v>
      </c>
      <c r="B111" t="s">
        <v>265</v>
      </c>
      <c r="C111" t="s">
        <v>265</v>
      </c>
      <c r="D111" t="s">
        <v>6</v>
      </c>
      <c r="E111">
        <v>0</v>
      </c>
      <c r="F111">
        <v>0</v>
      </c>
      <c r="G111">
        <v>1</v>
      </c>
      <c r="H111">
        <v>0</v>
      </c>
      <c r="I111" t="s">
        <v>20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4.9000000000000004</v>
      </c>
      <c r="AE111">
        <v>440</v>
      </c>
      <c r="AF111">
        <v>9.8418581303044128</v>
      </c>
      <c r="AG111">
        <v>12.546660143895403</v>
      </c>
      <c r="AH111">
        <v>10.503254358274022</v>
      </c>
      <c r="AI111">
        <v>0</v>
      </c>
      <c r="AJ111">
        <v>0</v>
      </c>
      <c r="AK111">
        <v>0</v>
      </c>
    </row>
    <row r="112" spans="1:37" hidden="1" x14ac:dyDescent="0.3">
      <c r="A112" t="s">
        <v>266</v>
      </c>
      <c r="B112" t="s">
        <v>267</v>
      </c>
      <c r="C112" t="s">
        <v>266</v>
      </c>
      <c r="D112" t="s">
        <v>7</v>
      </c>
      <c r="E112">
        <v>0</v>
      </c>
      <c r="F112">
        <v>0</v>
      </c>
      <c r="G112">
        <v>0</v>
      </c>
      <c r="H112">
        <v>1</v>
      </c>
      <c r="I112" t="s">
        <v>20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8.8000000000000007</v>
      </c>
      <c r="AE112">
        <v>442</v>
      </c>
      <c r="AF112">
        <v>20.988865379888743</v>
      </c>
      <c r="AG112">
        <v>23.888625264457971</v>
      </c>
      <c r="AH112">
        <v>21.114179454861546</v>
      </c>
      <c r="AI112">
        <v>0</v>
      </c>
      <c r="AJ112">
        <v>0</v>
      </c>
      <c r="AK112">
        <v>0</v>
      </c>
    </row>
    <row r="113" spans="1:37" hidden="1" x14ac:dyDescent="0.3">
      <c r="A113" t="s">
        <v>268</v>
      </c>
      <c r="B113" t="s">
        <v>269</v>
      </c>
      <c r="C113" t="s">
        <v>269</v>
      </c>
      <c r="D113" t="s">
        <v>6</v>
      </c>
      <c r="E113">
        <v>0</v>
      </c>
      <c r="F113">
        <v>0</v>
      </c>
      <c r="G113">
        <v>1</v>
      </c>
      <c r="H113">
        <v>0</v>
      </c>
      <c r="I113" t="s">
        <v>21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7.3</v>
      </c>
      <c r="AE113">
        <v>457</v>
      </c>
      <c r="AF113">
        <v>14.770468392048631</v>
      </c>
      <c r="AG113">
        <v>14.516210502228803</v>
      </c>
      <c r="AH113">
        <v>11.781988286145921</v>
      </c>
      <c r="AI113">
        <v>0</v>
      </c>
      <c r="AJ113">
        <v>0</v>
      </c>
      <c r="AK113">
        <v>0</v>
      </c>
    </row>
    <row r="114" spans="1:37" hidden="1" x14ac:dyDescent="0.3">
      <c r="A114" t="s">
        <v>270</v>
      </c>
      <c r="B114" t="s">
        <v>271</v>
      </c>
      <c r="C114" t="s">
        <v>271</v>
      </c>
      <c r="D114" t="s">
        <v>6</v>
      </c>
      <c r="E114">
        <v>0</v>
      </c>
      <c r="F114">
        <v>0</v>
      </c>
      <c r="G114">
        <v>1</v>
      </c>
      <c r="H114">
        <v>0</v>
      </c>
      <c r="I114" t="s">
        <v>21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12.1</v>
      </c>
      <c r="AE114">
        <v>458</v>
      </c>
      <c r="AF114">
        <v>22.53405751959858</v>
      </c>
      <c r="AG114">
        <v>19.384499789545984</v>
      </c>
      <c r="AH114">
        <v>16.908678993007314</v>
      </c>
      <c r="AI114">
        <v>0</v>
      </c>
      <c r="AJ114">
        <v>0</v>
      </c>
      <c r="AK114">
        <v>0</v>
      </c>
    </row>
    <row r="115" spans="1:37" hidden="1" x14ac:dyDescent="0.3">
      <c r="A115" t="s">
        <v>244</v>
      </c>
      <c r="B115" t="s">
        <v>272</v>
      </c>
      <c r="C115" t="s">
        <v>272</v>
      </c>
      <c r="D115" t="s">
        <v>6</v>
      </c>
      <c r="E115">
        <v>0</v>
      </c>
      <c r="F115">
        <v>0</v>
      </c>
      <c r="G115">
        <v>1</v>
      </c>
      <c r="H115">
        <v>0</v>
      </c>
      <c r="I115" t="s">
        <v>21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6.8</v>
      </c>
      <c r="AE115">
        <v>461</v>
      </c>
      <c r="AF115">
        <v>16.582524381478901</v>
      </c>
      <c r="AG115">
        <v>15.575904298532395</v>
      </c>
      <c r="AH115">
        <v>12.949015222989811</v>
      </c>
      <c r="AI115">
        <v>0</v>
      </c>
      <c r="AJ115">
        <v>0</v>
      </c>
      <c r="AK115">
        <v>0</v>
      </c>
    </row>
    <row r="116" spans="1:37" hidden="1" x14ac:dyDescent="0.3">
      <c r="A116" t="s">
        <v>273</v>
      </c>
      <c r="B116" t="s">
        <v>274</v>
      </c>
      <c r="C116" t="s">
        <v>273</v>
      </c>
      <c r="D116" t="s">
        <v>4</v>
      </c>
      <c r="E116">
        <v>1</v>
      </c>
      <c r="F116">
        <v>0</v>
      </c>
      <c r="G116">
        <v>0</v>
      </c>
      <c r="H116">
        <v>0</v>
      </c>
      <c r="I116" t="s">
        <v>21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5.4</v>
      </c>
      <c r="AE116">
        <v>463</v>
      </c>
      <c r="AF116">
        <v>16.175000095809629</v>
      </c>
      <c r="AG116">
        <v>15.636693021322436</v>
      </c>
      <c r="AH116">
        <v>12.802023331599672</v>
      </c>
      <c r="AI116">
        <v>0</v>
      </c>
      <c r="AJ116">
        <v>0</v>
      </c>
      <c r="AK116">
        <v>0</v>
      </c>
    </row>
    <row r="117" spans="1:37" hidden="1" x14ac:dyDescent="0.3">
      <c r="A117" t="s">
        <v>275</v>
      </c>
      <c r="B117" t="s">
        <v>276</v>
      </c>
      <c r="C117" t="s">
        <v>276</v>
      </c>
      <c r="D117" t="s">
        <v>5</v>
      </c>
      <c r="E117">
        <v>0</v>
      </c>
      <c r="F117">
        <v>1</v>
      </c>
      <c r="G117">
        <v>0</v>
      </c>
      <c r="H117">
        <v>0</v>
      </c>
      <c r="I117" t="s">
        <v>21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5.0999999999999996</v>
      </c>
      <c r="AE117">
        <v>464</v>
      </c>
      <c r="AF117">
        <v>12.310739940030398</v>
      </c>
      <c r="AG117">
        <v>13.524753175561658</v>
      </c>
      <c r="AH117">
        <v>10.370395734171584</v>
      </c>
      <c r="AI117">
        <v>0</v>
      </c>
      <c r="AJ117">
        <v>0</v>
      </c>
      <c r="AK117">
        <v>0</v>
      </c>
    </row>
    <row r="118" spans="1:37" x14ac:dyDescent="0.3">
      <c r="A118" t="s">
        <v>140</v>
      </c>
      <c r="B118" t="s">
        <v>141</v>
      </c>
      <c r="C118" s="1" t="s">
        <v>141</v>
      </c>
      <c r="D118" t="s">
        <v>5</v>
      </c>
      <c r="E118">
        <v>0</v>
      </c>
      <c r="F118">
        <v>1</v>
      </c>
      <c r="G118">
        <v>0</v>
      </c>
      <c r="H118">
        <v>0</v>
      </c>
      <c r="I118" t="s">
        <v>13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4.5999999999999996</v>
      </c>
      <c r="AE118">
        <v>158</v>
      </c>
      <c r="AF118">
        <v>93.632911437477887</v>
      </c>
      <c r="AG118">
        <v>16.671169481915033</v>
      </c>
      <c r="AH118">
        <v>52.845451163969443</v>
      </c>
      <c r="AI118">
        <v>0</v>
      </c>
      <c r="AJ118">
        <v>0</v>
      </c>
      <c r="AK118">
        <v>1</v>
      </c>
    </row>
    <row r="119" spans="1:37" hidden="1" x14ac:dyDescent="0.3">
      <c r="A119" t="s">
        <v>279</v>
      </c>
      <c r="B119" t="s">
        <v>280</v>
      </c>
      <c r="C119" t="s">
        <v>280</v>
      </c>
      <c r="D119" t="s">
        <v>6</v>
      </c>
      <c r="E119">
        <v>0</v>
      </c>
      <c r="F119">
        <v>0</v>
      </c>
      <c r="G119">
        <v>1</v>
      </c>
      <c r="H119">
        <v>0</v>
      </c>
      <c r="I119" t="s">
        <v>21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8</v>
      </c>
      <c r="AE119">
        <v>469</v>
      </c>
      <c r="AF119">
        <v>16.316130367243414</v>
      </c>
      <c r="AG119">
        <v>18.764640379033125</v>
      </c>
      <c r="AH119">
        <v>14.06856351602371</v>
      </c>
      <c r="AI119">
        <v>0</v>
      </c>
      <c r="AJ119">
        <v>0</v>
      </c>
      <c r="AK119">
        <v>0</v>
      </c>
    </row>
    <row r="120" spans="1:37" hidden="1" x14ac:dyDescent="0.3">
      <c r="A120" t="s">
        <v>242</v>
      </c>
      <c r="B120" t="s">
        <v>281</v>
      </c>
      <c r="C120" t="s">
        <v>282</v>
      </c>
      <c r="D120" t="s">
        <v>6</v>
      </c>
      <c r="E120">
        <v>0</v>
      </c>
      <c r="F120">
        <v>0</v>
      </c>
      <c r="G120">
        <v>1</v>
      </c>
      <c r="H120">
        <v>0</v>
      </c>
      <c r="I120" t="s">
        <v>21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5.6</v>
      </c>
      <c r="AE120">
        <v>470</v>
      </c>
      <c r="AF120">
        <v>12.574856508633388</v>
      </c>
      <c r="AG120">
        <v>13.816513023133668</v>
      </c>
      <c r="AH120">
        <v>10.593500603364678</v>
      </c>
      <c r="AI120">
        <v>0</v>
      </c>
      <c r="AJ120">
        <v>0</v>
      </c>
      <c r="AK120">
        <v>0</v>
      </c>
    </row>
    <row r="121" spans="1:37" hidden="1" x14ac:dyDescent="0.3">
      <c r="A121" t="s">
        <v>283</v>
      </c>
      <c r="B121" t="s">
        <v>284</v>
      </c>
      <c r="C121" t="s">
        <v>284</v>
      </c>
      <c r="D121" t="s">
        <v>7</v>
      </c>
      <c r="E121">
        <v>0</v>
      </c>
      <c r="F121">
        <v>0</v>
      </c>
      <c r="G121">
        <v>0</v>
      </c>
      <c r="H121">
        <v>1</v>
      </c>
      <c r="I121" t="s">
        <v>21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12.1</v>
      </c>
      <c r="AE121">
        <v>473</v>
      </c>
      <c r="AF121">
        <v>32.833333329194566</v>
      </c>
      <c r="AG121">
        <v>46.964714682602661</v>
      </c>
      <c r="AH121">
        <v>31.863673079278556</v>
      </c>
      <c r="AI121">
        <v>0</v>
      </c>
      <c r="AJ121">
        <v>0</v>
      </c>
      <c r="AK121">
        <v>0</v>
      </c>
    </row>
    <row r="122" spans="1:37" hidden="1" x14ac:dyDescent="0.3">
      <c r="A122" t="s">
        <v>285</v>
      </c>
      <c r="B122" t="s">
        <v>286</v>
      </c>
      <c r="C122" t="s">
        <v>286</v>
      </c>
      <c r="D122" t="s">
        <v>7</v>
      </c>
      <c r="E122">
        <v>0</v>
      </c>
      <c r="F122">
        <v>0</v>
      </c>
      <c r="G122">
        <v>0</v>
      </c>
      <c r="H122">
        <v>1</v>
      </c>
      <c r="I122" t="s">
        <v>21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</v>
      </c>
      <c r="AE122">
        <v>474</v>
      </c>
      <c r="AF122">
        <v>8.8685212434671445</v>
      </c>
      <c r="AG122">
        <v>16.537141198236718</v>
      </c>
      <c r="AH122">
        <v>10.093487391237979</v>
      </c>
      <c r="AI122">
        <v>0</v>
      </c>
      <c r="AJ122">
        <v>0</v>
      </c>
      <c r="AK122">
        <v>0</v>
      </c>
    </row>
    <row r="123" spans="1:37" hidden="1" x14ac:dyDescent="0.3">
      <c r="A123" t="s">
        <v>117</v>
      </c>
      <c r="B123" t="s">
        <v>287</v>
      </c>
      <c r="C123" t="s">
        <v>288</v>
      </c>
      <c r="D123" t="s">
        <v>4</v>
      </c>
      <c r="E123">
        <v>1</v>
      </c>
      <c r="F123">
        <v>0</v>
      </c>
      <c r="G123">
        <v>0</v>
      </c>
      <c r="H123">
        <v>0</v>
      </c>
      <c r="I123" t="s">
        <v>22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5</v>
      </c>
      <c r="AE123">
        <v>489</v>
      </c>
      <c r="AF123">
        <v>18.576928266823408</v>
      </c>
      <c r="AG123">
        <v>25.713962164655197</v>
      </c>
      <c r="AH123">
        <v>19.965261650127236</v>
      </c>
      <c r="AI123">
        <v>0</v>
      </c>
      <c r="AJ123">
        <v>0</v>
      </c>
      <c r="AK123">
        <v>0</v>
      </c>
    </row>
    <row r="124" spans="1:37" hidden="1" x14ac:dyDescent="0.3">
      <c r="A124" t="s">
        <v>289</v>
      </c>
      <c r="B124" t="s">
        <v>290</v>
      </c>
      <c r="C124" t="s">
        <v>291</v>
      </c>
      <c r="D124" t="s">
        <v>6</v>
      </c>
      <c r="E124">
        <v>0</v>
      </c>
      <c r="F124">
        <v>0</v>
      </c>
      <c r="G124">
        <v>1</v>
      </c>
      <c r="H124">
        <v>0</v>
      </c>
      <c r="I124" t="s">
        <v>22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5.0999999999999996</v>
      </c>
      <c r="AE124">
        <v>493</v>
      </c>
      <c r="AF124">
        <v>13.618857846625678</v>
      </c>
      <c r="AG124">
        <v>13.532967055843935</v>
      </c>
      <c r="AH124">
        <v>12.09488479813862</v>
      </c>
      <c r="AI124">
        <v>0</v>
      </c>
      <c r="AJ124">
        <v>0</v>
      </c>
      <c r="AK124">
        <v>0</v>
      </c>
    </row>
    <row r="125" spans="1:37" hidden="1" x14ac:dyDescent="0.3">
      <c r="A125" t="s">
        <v>292</v>
      </c>
      <c r="B125" t="s">
        <v>293</v>
      </c>
      <c r="C125" t="s">
        <v>293</v>
      </c>
      <c r="D125" t="s">
        <v>5</v>
      </c>
      <c r="E125">
        <v>0</v>
      </c>
      <c r="F125">
        <v>1</v>
      </c>
      <c r="G125">
        <v>0</v>
      </c>
      <c r="H125">
        <v>0</v>
      </c>
      <c r="I125" t="s">
        <v>22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5.2</v>
      </c>
      <c r="AE125">
        <v>494</v>
      </c>
      <c r="AF125">
        <v>17.0587010137736</v>
      </c>
      <c r="AG125">
        <v>20.469205333373651</v>
      </c>
      <c r="AH125">
        <v>16.831265238537629</v>
      </c>
      <c r="AI125">
        <v>0</v>
      </c>
      <c r="AJ125">
        <v>0</v>
      </c>
      <c r="AK125">
        <v>0</v>
      </c>
    </row>
    <row r="126" spans="1:37" hidden="1" x14ac:dyDescent="0.3">
      <c r="A126" t="s">
        <v>294</v>
      </c>
      <c r="B126" t="s">
        <v>295</v>
      </c>
      <c r="C126" t="s">
        <v>296</v>
      </c>
      <c r="D126" t="s">
        <v>6</v>
      </c>
      <c r="E126">
        <v>0</v>
      </c>
      <c r="F126">
        <v>0</v>
      </c>
      <c r="G126">
        <v>1</v>
      </c>
      <c r="H126">
        <v>0</v>
      </c>
      <c r="I126" t="s">
        <v>22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9.6999999999999993</v>
      </c>
      <c r="AE126">
        <v>495</v>
      </c>
      <c r="AF126">
        <v>22.907851262625055</v>
      </c>
      <c r="AG126">
        <v>26.558478930446697</v>
      </c>
      <c r="AH126">
        <v>22.158283150500587</v>
      </c>
      <c r="AI126">
        <v>0</v>
      </c>
      <c r="AJ126">
        <v>0</v>
      </c>
      <c r="AK126">
        <v>0</v>
      </c>
    </row>
    <row r="127" spans="1:37" x14ac:dyDescent="0.3">
      <c r="A127" t="s">
        <v>257</v>
      </c>
      <c r="B127" t="s">
        <v>258</v>
      </c>
      <c r="C127" s="1" t="s">
        <v>258</v>
      </c>
      <c r="D127" t="s">
        <v>6</v>
      </c>
      <c r="E127">
        <v>0</v>
      </c>
      <c r="F127">
        <v>0</v>
      </c>
      <c r="G127">
        <v>1</v>
      </c>
      <c r="H127">
        <v>0</v>
      </c>
      <c r="I127" t="s">
        <v>20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12.8</v>
      </c>
      <c r="AE127">
        <v>429</v>
      </c>
      <c r="AF127">
        <v>87.572073337806557</v>
      </c>
      <c r="AG127">
        <v>35.951644414735739</v>
      </c>
      <c r="AH127">
        <v>59.546876248281009</v>
      </c>
      <c r="AI127">
        <v>0</v>
      </c>
      <c r="AJ127">
        <v>1</v>
      </c>
      <c r="AK127">
        <v>1</v>
      </c>
    </row>
    <row r="128" spans="1:37" hidden="1" x14ac:dyDescent="0.3">
      <c r="A128" t="s">
        <v>299</v>
      </c>
      <c r="B128" t="s">
        <v>69</v>
      </c>
      <c r="C128" t="s">
        <v>69</v>
      </c>
      <c r="D128" t="s">
        <v>5</v>
      </c>
      <c r="E128">
        <v>0</v>
      </c>
      <c r="F128">
        <v>1</v>
      </c>
      <c r="G128">
        <v>0</v>
      </c>
      <c r="H128">
        <v>0</v>
      </c>
      <c r="I128" t="s">
        <v>22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4.5</v>
      </c>
      <c r="AE128">
        <v>512</v>
      </c>
      <c r="AF128">
        <v>15.047505095833703</v>
      </c>
      <c r="AG128">
        <v>20.245148883734501</v>
      </c>
      <c r="AH128">
        <v>15.893221756998335</v>
      </c>
      <c r="AI128">
        <v>0</v>
      </c>
      <c r="AJ128">
        <v>0</v>
      </c>
      <c r="AK128">
        <v>0</v>
      </c>
    </row>
    <row r="129" spans="1:37" hidden="1" x14ac:dyDescent="0.3">
      <c r="A129" t="s">
        <v>110</v>
      </c>
      <c r="B129" t="s">
        <v>300</v>
      </c>
      <c r="C129" t="s">
        <v>300</v>
      </c>
      <c r="D129" t="s">
        <v>6</v>
      </c>
      <c r="E129">
        <v>0</v>
      </c>
      <c r="F129">
        <v>0</v>
      </c>
      <c r="G129">
        <v>1</v>
      </c>
      <c r="H129">
        <v>0</v>
      </c>
      <c r="I129" t="s">
        <v>23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5.0999999999999996</v>
      </c>
      <c r="AE129">
        <v>525</v>
      </c>
      <c r="AF129">
        <v>14.732291271389363</v>
      </c>
      <c r="AG129">
        <v>16.745629208122036</v>
      </c>
      <c r="AH129">
        <v>8.2616264571340388</v>
      </c>
      <c r="AI129">
        <v>1.4793262836589598</v>
      </c>
      <c r="AJ129">
        <v>0</v>
      </c>
      <c r="AK129">
        <v>0</v>
      </c>
    </row>
    <row r="130" spans="1:37" hidden="1" x14ac:dyDescent="0.3">
      <c r="A130" t="s">
        <v>301</v>
      </c>
      <c r="B130" t="s">
        <v>302</v>
      </c>
      <c r="C130" t="s">
        <v>302</v>
      </c>
      <c r="D130" t="s">
        <v>7</v>
      </c>
      <c r="E130">
        <v>0</v>
      </c>
      <c r="F130">
        <v>0</v>
      </c>
      <c r="G130">
        <v>0</v>
      </c>
      <c r="H130">
        <v>1</v>
      </c>
      <c r="I130" t="s">
        <v>23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6.9</v>
      </c>
      <c r="AE130">
        <v>531</v>
      </c>
      <c r="AF130">
        <v>25.424739964566854</v>
      </c>
      <c r="AG130">
        <v>24.64765095245011</v>
      </c>
      <c r="AH130">
        <v>13.253537145020299</v>
      </c>
      <c r="AI130">
        <v>2.3208447796633993</v>
      </c>
      <c r="AJ130">
        <v>0</v>
      </c>
      <c r="AK130">
        <v>0</v>
      </c>
    </row>
    <row r="131" spans="1:37" hidden="1" x14ac:dyDescent="0.3">
      <c r="A131" t="s">
        <v>303</v>
      </c>
      <c r="B131" t="s">
        <v>304</v>
      </c>
      <c r="C131" t="s">
        <v>304</v>
      </c>
      <c r="D131" t="s">
        <v>5</v>
      </c>
      <c r="E131">
        <v>0</v>
      </c>
      <c r="F131">
        <v>1</v>
      </c>
      <c r="G131">
        <v>0</v>
      </c>
      <c r="H131">
        <v>0</v>
      </c>
      <c r="I131" t="s">
        <v>23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6</v>
      </c>
      <c r="AE131">
        <v>532</v>
      </c>
      <c r="AF131">
        <v>32.131229822046087</v>
      </c>
      <c r="AG131">
        <v>34.898242069112435</v>
      </c>
      <c r="AH131">
        <v>17.635056920981462</v>
      </c>
      <c r="AI131">
        <v>3.1377360351616663</v>
      </c>
      <c r="AJ131">
        <v>0</v>
      </c>
      <c r="AK131">
        <v>0</v>
      </c>
    </row>
    <row r="132" spans="1:37" hidden="1" x14ac:dyDescent="0.3">
      <c r="A132" t="s">
        <v>305</v>
      </c>
      <c r="B132" t="s">
        <v>306</v>
      </c>
      <c r="C132" t="s">
        <v>306</v>
      </c>
      <c r="D132" t="s">
        <v>5</v>
      </c>
      <c r="E132">
        <v>0</v>
      </c>
      <c r="F132">
        <v>1</v>
      </c>
      <c r="G132">
        <v>0</v>
      </c>
      <c r="H132">
        <v>0</v>
      </c>
      <c r="I132" t="s">
        <v>23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4.5</v>
      </c>
      <c r="AE132">
        <v>533</v>
      </c>
      <c r="AF132">
        <v>17.714265977654055</v>
      </c>
      <c r="AG132">
        <v>23.336901687998878</v>
      </c>
      <c r="AH132">
        <v>10.690123282840249</v>
      </c>
      <c r="AI132">
        <v>1.9226894591586547</v>
      </c>
      <c r="AJ132">
        <v>0</v>
      </c>
      <c r="AK132">
        <v>0</v>
      </c>
    </row>
    <row r="133" spans="1:37" hidden="1" x14ac:dyDescent="0.3">
      <c r="A133" t="s">
        <v>307</v>
      </c>
      <c r="B133" t="s">
        <v>308</v>
      </c>
      <c r="C133" t="s">
        <v>308</v>
      </c>
      <c r="D133" t="s">
        <v>5</v>
      </c>
      <c r="E133">
        <v>0</v>
      </c>
      <c r="F133">
        <v>1</v>
      </c>
      <c r="G133">
        <v>0</v>
      </c>
      <c r="H133">
        <v>0</v>
      </c>
      <c r="I133" t="s">
        <v>23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5</v>
      </c>
      <c r="AE133">
        <v>541</v>
      </c>
      <c r="AF133">
        <v>20.541284403669721</v>
      </c>
      <c r="AG133">
        <v>23.95206018227201</v>
      </c>
      <c r="AH133">
        <v>11.661776880810923</v>
      </c>
      <c r="AI133">
        <v>1.9974884793938057</v>
      </c>
      <c r="AJ133">
        <v>0</v>
      </c>
      <c r="AK133">
        <v>0</v>
      </c>
    </row>
    <row r="134" spans="1:37" x14ac:dyDescent="0.3">
      <c r="A134" t="s">
        <v>277</v>
      </c>
      <c r="B134" t="s">
        <v>278</v>
      </c>
      <c r="C134" s="1" t="s">
        <v>277</v>
      </c>
      <c r="D134" t="s">
        <v>6</v>
      </c>
      <c r="E134">
        <v>0</v>
      </c>
      <c r="F134">
        <v>0</v>
      </c>
      <c r="G134">
        <v>1</v>
      </c>
      <c r="H134">
        <v>0</v>
      </c>
      <c r="I134" t="s">
        <v>21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6.7</v>
      </c>
      <c r="AE134">
        <v>467</v>
      </c>
      <c r="AF134">
        <v>38.652173900633485</v>
      </c>
      <c r="AG134">
        <v>18.29890798622155</v>
      </c>
      <c r="AH134">
        <v>23.231461692671012</v>
      </c>
      <c r="AI134">
        <v>0</v>
      </c>
      <c r="AJ134">
        <v>1</v>
      </c>
      <c r="AK134">
        <v>1</v>
      </c>
    </row>
    <row r="135" spans="1:37" hidden="1" x14ac:dyDescent="0.3">
      <c r="A135" t="s">
        <v>312</v>
      </c>
      <c r="B135" t="s">
        <v>313</v>
      </c>
      <c r="C135" t="s">
        <v>314</v>
      </c>
      <c r="D135" t="s">
        <v>6</v>
      </c>
      <c r="E135">
        <v>0</v>
      </c>
      <c r="F135">
        <v>0</v>
      </c>
      <c r="G135">
        <v>1</v>
      </c>
      <c r="H135">
        <v>0</v>
      </c>
      <c r="I135" t="s">
        <v>23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4.3</v>
      </c>
      <c r="AE135">
        <v>545</v>
      </c>
      <c r="AF135">
        <v>13.54150988427979</v>
      </c>
      <c r="AG135">
        <v>18.137210268432</v>
      </c>
      <c r="AH135">
        <v>8.2422432691342564</v>
      </c>
      <c r="AI135">
        <v>1.5010731505160884</v>
      </c>
      <c r="AJ135">
        <v>0</v>
      </c>
      <c r="AK135">
        <v>0</v>
      </c>
    </row>
    <row r="136" spans="1:37" hidden="1" x14ac:dyDescent="0.3">
      <c r="A136" t="s">
        <v>315</v>
      </c>
      <c r="B136" t="s">
        <v>316</v>
      </c>
      <c r="C136" t="s">
        <v>317</v>
      </c>
      <c r="D136" t="s">
        <v>6</v>
      </c>
      <c r="E136">
        <v>0</v>
      </c>
      <c r="F136">
        <v>0</v>
      </c>
      <c r="G136">
        <v>1</v>
      </c>
      <c r="H136">
        <v>0</v>
      </c>
      <c r="I136" t="s">
        <v>23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5.9</v>
      </c>
      <c r="AE136">
        <v>546</v>
      </c>
      <c r="AF136">
        <v>13.659529666626979</v>
      </c>
      <c r="AG136">
        <v>17.266466195372171</v>
      </c>
      <c r="AH136">
        <v>8.0710727852912445</v>
      </c>
      <c r="AI136">
        <v>1.483317713267416</v>
      </c>
      <c r="AJ136">
        <v>0</v>
      </c>
      <c r="AK136">
        <v>0</v>
      </c>
    </row>
    <row r="137" spans="1:37" hidden="1" x14ac:dyDescent="0.3">
      <c r="A137" t="s">
        <v>318</v>
      </c>
      <c r="B137" t="s">
        <v>319</v>
      </c>
      <c r="C137" t="s">
        <v>319</v>
      </c>
      <c r="D137" t="s">
        <v>6</v>
      </c>
      <c r="E137">
        <v>0</v>
      </c>
      <c r="F137">
        <v>0</v>
      </c>
      <c r="G137">
        <v>1</v>
      </c>
      <c r="H137">
        <v>0</v>
      </c>
      <c r="I137" t="s">
        <v>23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4.7</v>
      </c>
      <c r="AE137">
        <v>548</v>
      </c>
      <c r="AF137">
        <v>29.000000000000004</v>
      </c>
      <c r="AG137">
        <v>25.531503457201893</v>
      </c>
      <c r="AH137">
        <v>14.507371270838458</v>
      </c>
      <c r="AI137">
        <v>2.1104517938235317</v>
      </c>
      <c r="AJ137">
        <v>0</v>
      </c>
      <c r="AK137">
        <v>0</v>
      </c>
    </row>
    <row r="138" spans="1:37" hidden="1" x14ac:dyDescent="0.3">
      <c r="A138" t="s">
        <v>294</v>
      </c>
      <c r="B138" t="s">
        <v>320</v>
      </c>
      <c r="C138" t="s">
        <v>321</v>
      </c>
      <c r="D138" t="s">
        <v>6</v>
      </c>
      <c r="E138">
        <v>0</v>
      </c>
      <c r="F138">
        <v>0</v>
      </c>
      <c r="G138">
        <v>1</v>
      </c>
      <c r="H138">
        <v>0</v>
      </c>
      <c r="I138" t="s">
        <v>23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5.5</v>
      </c>
      <c r="AE138">
        <v>549</v>
      </c>
      <c r="AF138">
        <v>26.41765972654936</v>
      </c>
      <c r="AG138">
        <v>25.115047437325188</v>
      </c>
      <c r="AH138">
        <v>13.654171746097031</v>
      </c>
      <c r="AI138">
        <v>2.5099241005373321</v>
      </c>
      <c r="AJ138">
        <v>0</v>
      </c>
      <c r="AK138">
        <v>0</v>
      </c>
    </row>
    <row r="139" spans="1:37" hidden="1" x14ac:dyDescent="0.3">
      <c r="A139" t="s">
        <v>322</v>
      </c>
      <c r="B139" t="s">
        <v>323</v>
      </c>
      <c r="C139" t="s">
        <v>323</v>
      </c>
      <c r="D139" t="s">
        <v>4</v>
      </c>
      <c r="E139">
        <v>1</v>
      </c>
      <c r="F139">
        <v>0</v>
      </c>
      <c r="G139">
        <v>0</v>
      </c>
      <c r="H139">
        <v>0</v>
      </c>
      <c r="I139" t="s">
        <v>23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5.4</v>
      </c>
      <c r="AE139">
        <v>551</v>
      </c>
      <c r="AF139">
        <v>25.272628529384967</v>
      </c>
      <c r="AG139">
        <v>25.438889060683668</v>
      </c>
      <c r="AH139">
        <v>13.395963255760249</v>
      </c>
      <c r="AI139">
        <v>2.3322227003336886</v>
      </c>
      <c r="AJ139">
        <v>0</v>
      </c>
      <c r="AK139">
        <v>0</v>
      </c>
    </row>
    <row r="140" spans="1:37" hidden="1" x14ac:dyDescent="0.3">
      <c r="A140" t="s">
        <v>324</v>
      </c>
      <c r="B140" t="s">
        <v>325</v>
      </c>
      <c r="C140" t="s">
        <v>325</v>
      </c>
      <c r="D140" t="s">
        <v>5</v>
      </c>
      <c r="E140">
        <v>0</v>
      </c>
      <c r="F140">
        <v>1</v>
      </c>
      <c r="G140">
        <v>0</v>
      </c>
      <c r="H140">
        <v>0</v>
      </c>
      <c r="I140" t="s">
        <v>23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4.5</v>
      </c>
      <c r="AE140">
        <v>552</v>
      </c>
      <c r="AF140">
        <v>23.993275085306074</v>
      </c>
      <c r="AG140">
        <v>28.626836743526546</v>
      </c>
      <c r="AH140">
        <v>13.774988865444755</v>
      </c>
      <c r="AI140">
        <v>2.4426305124625349</v>
      </c>
      <c r="AJ140">
        <v>0</v>
      </c>
      <c r="AK140">
        <v>0</v>
      </c>
    </row>
    <row r="141" spans="1:37" hidden="1" x14ac:dyDescent="0.3">
      <c r="A141" t="s">
        <v>326</v>
      </c>
      <c r="B141" t="s">
        <v>327</v>
      </c>
      <c r="C141" t="s">
        <v>327</v>
      </c>
      <c r="D141" t="s">
        <v>7</v>
      </c>
      <c r="E141">
        <v>0</v>
      </c>
      <c r="F141">
        <v>0</v>
      </c>
      <c r="G141">
        <v>0</v>
      </c>
      <c r="H141">
        <v>1</v>
      </c>
      <c r="I141" t="s">
        <v>24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5.6</v>
      </c>
      <c r="AE141">
        <v>561</v>
      </c>
      <c r="AF141">
        <v>20.291619333715978</v>
      </c>
      <c r="AG141">
        <v>17.819832186417553</v>
      </c>
      <c r="AH141">
        <v>16.798571474851876</v>
      </c>
      <c r="AI141">
        <v>2.6917040581314495</v>
      </c>
      <c r="AJ141">
        <v>0</v>
      </c>
      <c r="AK141">
        <v>0</v>
      </c>
    </row>
    <row r="142" spans="1:37" hidden="1" x14ac:dyDescent="0.3">
      <c r="A142" t="s">
        <v>328</v>
      </c>
      <c r="B142" t="s">
        <v>329</v>
      </c>
      <c r="C142" t="s">
        <v>329</v>
      </c>
      <c r="D142" t="s">
        <v>6</v>
      </c>
      <c r="E142">
        <v>0</v>
      </c>
      <c r="F142">
        <v>0</v>
      </c>
      <c r="G142">
        <v>1</v>
      </c>
      <c r="H142">
        <v>0</v>
      </c>
      <c r="I142" t="s">
        <v>24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5</v>
      </c>
      <c r="AE142">
        <v>571</v>
      </c>
      <c r="AF142">
        <v>12.987446145306027</v>
      </c>
      <c r="AG142">
        <v>22.097758920481049</v>
      </c>
      <c r="AH142">
        <v>16.645375407231263</v>
      </c>
      <c r="AI142">
        <v>2.8241815354293016</v>
      </c>
      <c r="AJ142">
        <v>0</v>
      </c>
      <c r="AK142">
        <v>0</v>
      </c>
    </row>
    <row r="143" spans="1:37" hidden="1" x14ac:dyDescent="0.3">
      <c r="A143" t="s">
        <v>318</v>
      </c>
      <c r="B143" t="s">
        <v>330</v>
      </c>
      <c r="C143" t="s">
        <v>330</v>
      </c>
      <c r="D143" t="s">
        <v>5</v>
      </c>
      <c r="E143">
        <v>0</v>
      </c>
      <c r="F143">
        <v>1</v>
      </c>
      <c r="G143">
        <v>0</v>
      </c>
      <c r="H143">
        <v>0</v>
      </c>
      <c r="I143" t="s">
        <v>24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4.2</v>
      </c>
      <c r="AE143">
        <v>572</v>
      </c>
      <c r="AF143">
        <v>12.571428569294998</v>
      </c>
      <c r="AG143">
        <v>22.968583646924799</v>
      </c>
      <c r="AH143">
        <v>16.982345921268614</v>
      </c>
      <c r="AI143">
        <v>2.8144474261929657</v>
      </c>
      <c r="AJ143">
        <v>0</v>
      </c>
      <c r="AK143">
        <v>0</v>
      </c>
    </row>
    <row r="144" spans="1:37" hidden="1" x14ac:dyDescent="0.3">
      <c r="A144" t="s">
        <v>331</v>
      </c>
      <c r="B144" t="s">
        <v>332</v>
      </c>
      <c r="C144" s="1" t="s">
        <v>332</v>
      </c>
      <c r="D144" t="s">
        <v>7</v>
      </c>
      <c r="E144">
        <v>0</v>
      </c>
      <c r="F144">
        <v>0</v>
      </c>
      <c r="G144">
        <v>0</v>
      </c>
      <c r="H144">
        <v>1</v>
      </c>
      <c r="I144" t="s">
        <v>24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5.7</v>
      </c>
      <c r="AE144">
        <v>578</v>
      </c>
      <c r="AF144">
        <v>30.461538441377485</v>
      </c>
      <c r="AG144">
        <v>28.714305351452843</v>
      </c>
      <c r="AH144">
        <f>26.3000326554834*0.25</f>
        <v>6.5750081638708497</v>
      </c>
      <c r="AI144">
        <f>3.82192893280372*0.25</f>
        <v>0.95548223320092995</v>
      </c>
      <c r="AJ144">
        <v>1</v>
      </c>
      <c r="AK144">
        <v>0</v>
      </c>
    </row>
    <row r="145" spans="1:37" hidden="1" x14ac:dyDescent="0.3">
      <c r="A145" t="s">
        <v>333</v>
      </c>
      <c r="B145" t="s">
        <v>334</v>
      </c>
      <c r="C145" t="s">
        <v>334</v>
      </c>
      <c r="D145" t="s">
        <v>6</v>
      </c>
      <c r="E145">
        <v>0</v>
      </c>
      <c r="F145">
        <v>0</v>
      </c>
      <c r="G145">
        <v>1</v>
      </c>
      <c r="H145">
        <v>0</v>
      </c>
      <c r="I145" t="s">
        <v>24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5.5</v>
      </c>
      <c r="AE145">
        <v>585</v>
      </c>
      <c r="AF145">
        <v>13.304568657416356</v>
      </c>
      <c r="AG145">
        <v>20.43196354077482</v>
      </c>
      <c r="AH145">
        <v>15.836217299117012</v>
      </c>
      <c r="AI145">
        <v>2.6457736558209608</v>
      </c>
      <c r="AJ145">
        <v>0</v>
      </c>
      <c r="AK145">
        <v>0</v>
      </c>
    </row>
    <row r="146" spans="1:37" hidden="1" x14ac:dyDescent="0.3">
      <c r="A146" t="s">
        <v>335</v>
      </c>
      <c r="B146" t="s">
        <v>336</v>
      </c>
      <c r="C146" t="s">
        <v>336</v>
      </c>
      <c r="D146" t="s">
        <v>6</v>
      </c>
      <c r="E146">
        <v>0</v>
      </c>
      <c r="F146">
        <v>0</v>
      </c>
      <c r="G146">
        <v>1</v>
      </c>
      <c r="H146">
        <v>0</v>
      </c>
      <c r="I146" t="s">
        <v>24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4.9000000000000004</v>
      </c>
      <c r="AE146">
        <v>594</v>
      </c>
      <c r="AF146">
        <v>12.204712245242909</v>
      </c>
      <c r="AG146">
        <v>21.259346384867474</v>
      </c>
      <c r="AH146">
        <v>15.91413778054655</v>
      </c>
      <c r="AI146">
        <v>2.6261044405301752</v>
      </c>
      <c r="AJ146">
        <v>0</v>
      </c>
      <c r="AK146">
        <v>0</v>
      </c>
    </row>
    <row r="147" spans="1:37" hidden="1" x14ac:dyDescent="0.3">
      <c r="A147" t="s">
        <v>194</v>
      </c>
      <c r="B147" t="s">
        <v>337</v>
      </c>
      <c r="C147" t="s">
        <v>337</v>
      </c>
      <c r="D147" t="s">
        <v>6</v>
      </c>
      <c r="E147">
        <v>0</v>
      </c>
      <c r="F147">
        <v>0</v>
      </c>
      <c r="G147">
        <v>1</v>
      </c>
      <c r="H147">
        <v>0</v>
      </c>
      <c r="I147" t="s">
        <v>25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6.3</v>
      </c>
      <c r="AE147">
        <v>616</v>
      </c>
      <c r="AF147">
        <v>18.640035883620794</v>
      </c>
      <c r="AG147">
        <v>19.237527927694227</v>
      </c>
      <c r="AH147">
        <v>18.848749680129451</v>
      </c>
      <c r="AI147">
        <v>3.8650966204206565</v>
      </c>
      <c r="AJ147">
        <v>0</v>
      </c>
      <c r="AK147">
        <v>0</v>
      </c>
    </row>
    <row r="148" spans="1:37" hidden="1" x14ac:dyDescent="0.3">
      <c r="A148" t="s">
        <v>338</v>
      </c>
      <c r="B148" t="s">
        <v>339</v>
      </c>
      <c r="C148" t="s">
        <v>339</v>
      </c>
      <c r="D148" t="s">
        <v>5</v>
      </c>
      <c r="E148">
        <v>0</v>
      </c>
      <c r="F148">
        <v>1</v>
      </c>
      <c r="G148">
        <v>0</v>
      </c>
      <c r="H148">
        <v>0</v>
      </c>
      <c r="I148" t="s">
        <v>25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4.4000000000000004</v>
      </c>
      <c r="AE148">
        <v>618</v>
      </c>
      <c r="AF148">
        <v>13.65281915387785</v>
      </c>
      <c r="AG148">
        <v>11.747410899317817</v>
      </c>
      <c r="AH148">
        <v>12.685802577253652</v>
      </c>
      <c r="AI148">
        <v>2.1444810127190443</v>
      </c>
      <c r="AJ148">
        <v>0</v>
      </c>
      <c r="AK148">
        <v>0</v>
      </c>
    </row>
    <row r="149" spans="1:37" hidden="1" x14ac:dyDescent="0.3">
      <c r="A149" t="s">
        <v>340</v>
      </c>
      <c r="B149" t="s">
        <v>341</v>
      </c>
      <c r="C149" t="s">
        <v>341</v>
      </c>
      <c r="D149" t="s">
        <v>7</v>
      </c>
      <c r="E149">
        <v>0</v>
      </c>
      <c r="F149">
        <v>0</v>
      </c>
      <c r="G149">
        <v>0</v>
      </c>
      <c r="H149">
        <v>1</v>
      </c>
      <c r="I149" t="s">
        <v>25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6.1</v>
      </c>
      <c r="AE149">
        <v>620</v>
      </c>
      <c r="AF149">
        <v>16.377815374555695</v>
      </c>
      <c r="AG149">
        <v>16.687902522200275</v>
      </c>
      <c r="AH149">
        <v>16.458488700725979</v>
      </c>
      <c r="AI149">
        <v>3.4544892192700911</v>
      </c>
      <c r="AJ149">
        <v>0</v>
      </c>
      <c r="AK149">
        <v>0</v>
      </c>
    </row>
    <row r="150" spans="1:37" hidden="1" x14ac:dyDescent="0.3">
      <c r="A150" t="s">
        <v>342</v>
      </c>
      <c r="B150" t="s">
        <v>343</v>
      </c>
      <c r="C150" t="s">
        <v>343</v>
      </c>
      <c r="D150" t="s">
        <v>5</v>
      </c>
      <c r="E150">
        <v>0</v>
      </c>
      <c r="F150">
        <v>1</v>
      </c>
      <c r="G150">
        <v>0</v>
      </c>
      <c r="H150">
        <v>0</v>
      </c>
      <c r="I150" t="s">
        <v>25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4.0999999999999996</v>
      </c>
      <c r="AE150">
        <v>626</v>
      </c>
      <c r="AF150">
        <v>10.196163195925475</v>
      </c>
      <c r="AG150">
        <v>12.385289708123397</v>
      </c>
      <c r="AH150">
        <v>11.200440887184515</v>
      </c>
      <c r="AI150">
        <v>2.0879258027752892</v>
      </c>
      <c r="AJ150">
        <v>0</v>
      </c>
      <c r="AK150">
        <v>0</v>
      </c>
    </row>
    <row r="151" spans="1:37" hidden="1" x14ac:dyDescent="0.3">
      <c r="A151" t="s">
        <v>344</v>
      </c>
      <c r="B151" t="s">
        <v>345</v>
      </c>
      <c r="C151" t="s">
        <v>345</v>
      </c>
      <c r="D151" t="s">
        <v>4</v>
      </c>
      <c r="E151">
        <v>1</v>
      </c>
      <c r="F151">
        <v>0</v>
      </c>
      <c r="G151">
        <v>0</v>
      </c>
      <c r="H151">
        <v>0</v>
      </c>
      <c r="I151" t="s">
        <v>25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4.5</v>
      </c>
      <c r="AE151">
        <v>631</v>
      </c>
      <c r="AF151">
        <v>10.94207703447564</v>
      </c>
      <c r="AG151">
        <v>17.429025439977721</v>
      </c>
      <c r="AH151">
        <v>13.997482787840246</v>
      </c>
      <c r="AI151">
        <v>2.7920089982416023</v>
      </c>
      <c r="AJ151">
        <v>0</v>
      </c>
      <c r="AK151">
        <v>0</v>
      </c>
    </row>
    <row r="152" spans="1:37" hidden="1" x14ac:dyDescent="0.3">
      <c r="A152" t="s">
        <v>318</v>
      </c>
      <c r="B152" t="s">
        <v>346</v>
      </c>
      <c r="C152" t="s">
        <v>347</v>
      </c>
      <c r="D152" t="s">
        <v>6</v>
      </c>
      <c r="E152">
        <v>0</v>
      </c>
      <c r="F152">
        <v>0</v>
      </c>
      <c r="G152">
        <v>1</v>
      </c>
      <c r="H152">
        <v>0</v>
      </c>
      <c r="I152" t="s">
        <v>25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5.0999999999999996</v>
      </c>
      <c r="AE152">
        <v>634</v>
      </c>
      <c r="AF152">
        <v>11.051163999228624</v>
      </c>
      <c r="AG152">
        <v>16.874198968706139</v>
      </c>
      <c r="AH152">
        <v>13.7887932138695</v>
      </c>
      <c r="AI152">
        <v>2.9524620200411089</v>
      </c>
      <c r="AJ152">
        <v>0</v>
      </c>
      <c r="AK152">
        <v>0</v>
      </c>
    </row>
    <row r="153" spans="1:37" hidden="1" x14ac:dyDescent="0.3">
      <c r="A153" t="s">
        <v>348</v>
      </c>
      <c r="B153" t="s">
        <v>349</v>
      </c>
      <c r="C153" t="s">
        <v>349</v>
      </c>
      <c r="D153" t="s">
        <v>4</v>
      </c>
      <c r="E153">
        <v>1</v>
      </c>
      <c r="F153">
        <v>0</v>
      </c>
      <c r="G153">
        <v>0</v>
      </c>
      <c r="H153">
        <v>0</v>
      </c>
      <c r="I153" t="s">
        <v>26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5.4</v>
      </c>
      <c r="AE153">
        <v>647</v>
      </c>
      <c r="AF153">
        <v>23.60155670867309</v>
      </c>
      <c r="AG153">
        <v>22.911873653185019</v>
      </c>
      <c r="AH153">
        <v>21.299902963993731</v>
      </c>
      <c r="AI153">
        <v>4.2190168100669272</v>
      </c>
      <c r="AJ153">
        <v>0</v>
      </c>
      <c r="AK153">
        <v>0</v>
      </c>
    </row>
    <row r="154" spans="1:37" x14ac:dyDescent="0.3">
      <c r="A154" t="s">
        <v>297</v>
      </c>
      <c r="B154" t="s">
        <v>298</v>
      </c>
      <c r="C154" s="1" t="s">
        <v>298</v>
      </c>
      <c r="D154" t="s">
        <v>6</v>
      </c>
      <c r="E154">
        <v>0</v>
      </c>
      <c r="F154">
        <v>0</v>
      </c>
      <c r="G154">
        <v>1</v>
      </c>
      <c r="H154">
        <v>0</v>
      </c>
      <c r="I154" t="s">
        <v>22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7.4</v>
      </c>
      <c r="AE154">
        <v>497</v>
      </c>
      <c r="AF154">
        <v>25.709534120944863</v>
      </c>
      <c r="AG154">
        <v>26.654120103720391</v>
      </c>
      <c r="AH154">
        <v>23.361552636794947</v>
      </c>
      <c r="AI154">
        <v>0</v>
      </c>
      <c r="AJ154">
        <v>1</v>
      </c>
      <c r="AK154">
        <v>1</v>
      </c>
    </row>
    <row r="155" spans="1:37" hidden="1" x14ac:dyDescent="0.3">
      <c r="A155" t="s">
        <v>352</v>
      </c>
      <c r="B155" t="s">
        <v>353</v>
      </c>
      <c r="C155" t="s">
        <v>352</v>
      </c>
      <c r="D155" t="s">
        <v>6</v>
      </c>
      <c r="E155">
        <v>0</v>
      </c>
      <c r="F155">
        <v>0</v>
      </c>
      <c r="G155">
        <v>1</v>
      </c>
      <c r="H155">
        <v>0</v>
      </c>
      <c r="I155" t="s">
        <v>26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11.6</v>
      </c>
      <c r="AE155">
        <v>650</v>
      </c>
      <c r="AF155">
        <v>18.581140350877192</v>
      </c>
      <c r="AG155">
        <v>24.021551088493339</v>
      </c>
      <c r="AH155">
        <v>19.473720832125764</v>
      </c>
      <c r="AI155">
        <v>4.2271920485822916</v>
      </c>
      <c r="AJ155">
        <v>0</v>
      </c>
      <c r="AK155">
        <v>0</v>
      </c>
    </row>
    <row r="156" spans="1:37" hidden="1" x14ac:dyDescent="0.3">
      <c r="A156" t="s">
        <v>354</v>
      </c>
      <c r="B156" t="s">
        <v>355</v>
      </c>
      <c r="C156" t="s">
        <v>355</v>
      </c>
      <c r="D156" t="s">
        <v>5</v>
      </c>
      <c r="E156">
        <v>0</v>
      </c>
      <c r="F156">
        <v>1</v>
      </c>
      <c r="G156">
        <v>0</v>
      </c>
      <c r="H156">
        <v>0</v>
      </c>
      <c r="I156" t="s">
        <v>26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5.0999999999999996</v>
      </c>
      <c r="AE156">
        <v>652</v>
      </c>
      <c r="AF156">
        <v>15.530409256553073</v>
      </c>
      <c r="AG156">
        <v>20.205339882501146</v>
      </c>
      <c r="AH156">
        <v>16.334188073333763</v>
      </c>
      <c r="AI156">
        <v>3.4619702527888574</v>
      </c>
      <c r="AJ156">
        <v>0</v>
      </c>
      <c r="AK156">
        <v>0</v>
      </c>
    </row>
    <row r="157" spans="1:37" hidden="1" x14ac:dyDescent="0.3">
      <c r="A157" t="s">
        <v>132</v>
      </c>
      <c r="B157" t="s">
        <v>356</v>
      </c>
      <c r="C157" t="s">
        <v>356</v>
      </c>
      <c r="D157" t="s">
        <v>5</v>
      </c>
      <c r="E157">
        <v>0</v>
      </c>
      <c r="F157">
        <v>1</v>
      </c>
      <c r="G157">
        <v>0</v>
      </c>
      <c r="H157">
        <v>0</v>
      </c>
      <c r="I157" t="s">
        <v>26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4.8</v>
      </c>
      <c r="AE157">
        <v>654</v>
      </c>
      <c r="AF157">
        <v>15.106838839402807</v>
      </c>
      <c r="AG157">
        <v>19.074729163058912</v>
      </c>
      <c r="AH157">
        <v>15.626730396191846</v>
      </c>
      <c r="AI157">
        <v>3.2833235409113168</v>
      </c>
      <c r="AJ157">
        <v>0</v>
      </c>
      <c r="AK157">
        <v>0</v>
      </c>
    </row>
    <row r="158" spans="1:37" hidden="1" x14ac:dyDescent="0.3">
      <c r="A158" t="s">
        <v>357</v>
      </c>
      <c r="B158" t="s">
        <v>358</v>
      </c>
      <c r="C158" t="s">
        <v>358</v>
      </c>
      <c r="D158" t="s">
        <v>6</v>
      </c>
      <c r="E158">
        <v>0</v>
      </c>
      <c r="F158">
        <v>0</v>
      </c>
      <c r="G158">
        <v>1</v>
      </c>
      <c r="H158">
        <v>0</v>
      </c>
      <c r="I158" t="s">
        <v>26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5.5</v>
      </c>
      <c r="AE158">
        <v>655</v>
      </c>
      <c r="AF158">
        <v>14.890727114852925</v>
      </c>
      <c r="AG158">
        <v>19.233735099164495</v>
      </c>
      <c r="AH158">
        <v>15.598401852492213</v>
      </c>
      <c r="AI158">
        <v>3.3473768439389646</v>
      </c>
      <c r="AJ158">
        <v>0</v>
      </c>
      <c r="AK158">
        <v>0</v>
      </c>
    </row>
    <row r="159" spans="1:37" hidden="1" x14ac:dyDescent="0.3">
      <c r="A159" t="s">
        <v>359</v>
      </c>
      <c r="B159" t="s">
        <v>360</v>
      </c>
      <c r="C159" s="1" t="s">
        <v>361</v>
      </c>
      <c r="D159" t="s">
        <v>5</v>
      </c>
      <c r="E159">
        <v>0</v>
      </c>
      <c r="F159">
        <v>1</v>
      </c>
      <c r="G159">
        <v>0</v>
      </c>
      <c r="H159">
        <v>0</v>
      </c>
      <c r="I159" t="s">
        <v>26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5</v>
      </c>
      <c r="AE159">
        <v>667</v>
      </c>
      <c r="AF159">
        <v>18.002898075871137</v>
      </c>
      <c r="AG159">
        <v>25.286397716800973</v>
      </c>
      <c r="AH159">
        <f>19.7773525227291*0.75</f>
        <v>14.833014392046824</v>
      </c>
      <c r="AI159">
        <f>4.17631391805607*0.75</f>
        <v>3.1322354385420521</v>
      </c>
      <c r="AJ159">
        <v>1</v>
      </c>
      <c r="AK159">
        <v>0</v>
      </c>
    </row>
    <row r="160" spans="1:37" hidden="1" x14ac:dyDescent="0.3">
      <c r="A160" t="s">
        <v>115</v>
      </c>
      <c r="B160" t="s">
        <v>362</v>
      </c>
      <c r="C160" t="s">
        <v>362</v>
      </c>
      <c r="D160" t="s">
        <v>5</v>
      </c>
      <c r="E160">
        <v>0</v>
      </c>
      <c r="F160">
        <v>1</v>
      </c>
      <c r="G160">
        <v>0</v>
      </c>
      <c r="H160">
        <v>0</v>
      </c>
      <c r="I160" t="s">
        <v>26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5.4</v>
      </c>
      <c r="AE160">
        <v>670</v>
      </c>
      <c r="AF160">
        <v>22</v>
      </c>
      <c r="AG160">
        <v>20.421701060758593</v>
      </c>
      <c r="AH160">
        <v>19.431701079077662</v>
      </c>
      <c r="AI160">
        <v>3.4692215276043132</v>
      </c>
      <c r="AJ160">
        <v>0</v>
      </c>
      <c r="AK160">
        <v>0</v>
      </c>
    </row>
    <row r="161" spans="1:37" hidden="1" x14ac:dyDescent="0.3">
      <c r="A161" t="s">
        <v>223</v>
      </c>
      <c r="B161" t="s">
        <v>363</v>
      </c>
      <c r="C161" t="s">
        <v>363</v>
      </c>
      <c r="D161" t="s">
        <v>7</v>
      </c>
      <c r="E161">
        <v>0</v>
      </c>
      <c r="F161">
        <v>0</v>
      </c>
      <c r="G161">
        <v>0</v>
      </c>
      <c r="H161">
        <v>1</v>
      </c>
      <c r="I161" t="s">
        <v>27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6.4</v>
      </c>
      <c r="AE161">
        <v>683</v>
      </c>
      <c r="AF161">
        <v>16.701458012340002</v>
      </c>
      <c r="AG161">
        <v>18.150838723090875</v>
      </c>
      <c r="AH161">
        <v>15.384092281350824</v>
      </c>
      <c r="AI161">
        <v>0</v>
      </c>
      <c r="AJ161">
        <v>0</v>
      </c>
      <c r="AK161">
        <v>0</v>
      </c>
    </row>
    <row r="162" spans="1:37" hidden="1" x14ac:dyDescent="0.3">
      <c r="A162" t="s">
        <v>364</v>
      </c>
      <c r="B162" t="s">
        <v>365</v>
      </c>
      <c r="C162" t="s">
        <v>365</v>
      </c>
      <c r="D162" t="s">
        <v>4</v>
      </c>
      <c r="E162">
        <v>1</v>
      </c>
      <c r="F162">
        <v>0</v>
      </c>
      <c r="G162">
        <v>0</v>
      </c>
      <c r="H162">
        <v>0</v>
      </c>
      <c r="I162" t="s">
        <v>27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4.9000000000000004</v>
      </c>
      <c r="AE162">
        <v>684</v>
      </c>
      <c r="AF162">
        <v>33.472506215374821</v>
      </c>
      <c r="AG162">
        <v>20.762793704053308</v>
      </c>
      <c r="AH162">
        <v>23.929900162591331</v>
      </c>
      <c r="AI162">
        <v>0</v>
      </c>
      <c r="AJ162">
        <v>0</v>
      </c>
      <c r="AK162">
        <v>0</v>
      </c>
    </row>
    <row r="163" spans="1:37" hidden="1" x14ac:dyDescent="0.3">
      <c r="A163" t="s">
        <v>52</v>
      </c>
      <c r="B163" t="s">
        <v>366</v>
      </c>
      <c r="C163" t="s">
        <v>366</v>
      </c>
      <c r="D163" t="s">
        <v>5</v>
      </c>
      <c r="E163">
        <v>0</v>
      </c>
      <c r="F163">
        <v>1</v>
      </c>
      <c r="G163">
        <v>0</v>
      </c>
      <c r="H163">
        <v>0</v>
      </c>
      <c r="I163" t="s">
        <v>27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4.7</v>
      </c>
      <c r="AE163">
        <v>686</v>
      </c>
      <c r="AF163">
        <v>15.520705364029951</v>
      </c>
      <c r="AG163">
        <v>15.646627928324024</v>
      </c>
      <c r="AH163">
        <v>13.75673615971616</v>
      </c>
      <c r="AI163">
        <v>0</v>
      </c>
      <c r="AJ163">
        <v>0</v>
      </c>
      <c r="AK163">
        <v>0</v>
      </c>
    </row>
    <row r="164" spans="1:37" hidden="1" x14ac:dyDescent="0.3">
      <c r="A164" t="s">
        <v>367</v>
      </c>
      <c r="B164" t="s">
        <v>368</v>
      </c>
      <c r="C164" t="s">
        <v>368</v>
      </c>
      <c r="D164" t="s">
        <v>7</v>
      </c>
      <c r="E164">
        <v>0</v>
      </c>
      <c r="F164">
        <v>0</v>
      </c>
      <c r="G164">
        <v>0</v>
      </c>
      <c r="H164">
        <v>1</v>
      </c>
      <c r="I164" t="s">
        <v>27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7</v>
      </c>
      <c r="AE164">
        <v>687</v>
      </c>
      <c r="AF164">
        <v>17.442983820410845</v>
      </c>
      <c r="AG164">
        <v>15.88454622333467</v>
      </c>
      <c r="AH164">
        <v>14.709078131329132</v>
      </c>
      <c r="AI164">
        <v>0</v>
      </c>
      <c r="AJ164">
        <v>0</v>
      </c>
      <c r="AK164">
        <v>0</v>
      </c>
    </row>
    <row r="165" spans="1:37" hidden="1" x14ac:dyDescent="0.3">
      <c r="A165" t="s">
        <v>369</v>
      </c>
      <c r="B165" t="s">
        <v>370</v>
      </c>
      <c r="C165" t="s">
        <v>370</v>
      </c>
      <c r="D165" t="s">
        <v>6</v>
      </c>
      <c r="E165">
        <v>0</v>
      </c>
      <c r="F165">
        <v>0</v>
      </c>
      <c r="G165">
        <v>1</v>
      </c>
      <c r="H165">
        <v>0</v>
      </c>
      <c r="I165" t="s">
        <v>27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5.5</v>
      </c>
      <c r="AE165">
        <v>692</v>
      </c>
      <c r="AF165">
        <v>17.631032869217435</v>
      </c>
      <c r="AG165">
        <v>19.30294597672831</v>
      </c>
      <c r="AH165">
        <v>16.303054942095052</v>
      </c>
      <c r="AI165">
        <v>0</v>
      </c>
      <c r="AJ165">
        <v>0</v>
      </c>
      <c r="AK165">
        <v>0</v>
      </c>
    </row>
    <row r="166" spans="1:37" hidden="1" x14ac:dyDescent="0.3">
      <c r="A166" t="s">
        <v>371</v>
      </c>
      <c r="B166" t="s">
        <v>372</v>
      </c>
      <c r="C166" t="s">
        <v>372</v>
      </c>
      <c r="D166" t="s">
        <v>6</v>
      </c>
      <c r="E166">
        <v>0</v>
      </c>
      <c r="F166">
        <v>0</v>
      </c>
      <c r="G166">
        <v>1</v>
      </c>
      <c r="H166">
        <v>0</v>
      </c>
      <c r="I166" t="s">
        <v>27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8</v>
      </c>
      <c r="AE166">
        <v>693</v>
      </c>
      <c r="AF166">
        <v>21.632157612658155</v>
      </c>
      <c r="AG166">
        <v>23.157563948392294</v>
      </c>
      <c r="AH166">
        <v>19.770328283414468</v>
      </c>
      <c r="AI166">
        <v>0</v>
      </c>
      <c r="AJ166">
        <v>0</v>
      </c>
      <c r="AK166">
        <v>0</v>
      </c>
    </row>
    <row r="167" spans="1:37" hidden="1" x14ac:dyDescent="0.3">
      <c r="A167" t="s">
        <v>373</v>
      </c>
      <c r="B167" t="s">
        <v>374</v>
      </c>
      <c r="C167" t="s">
        <v>374</v>
      </c>
      <c r="D167" t="s">
        <v>6</v>
      </c>
      <c r="E167">
        <v>0</v>
      </c>
      <c r="F167">
        <v>0</v>
      </c>
      <c r="G167">
        <v>1</v>
      </c>
      <c r="H167">
        <v>0</v>
      </c>
      <c r="I167" t="s">
        <v>27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4.7</v>
      </c>
      <c r="AE167">
        <v>695</v>
      </c>
      <c r="AF167">
        <v>16.14102549197769</v>
      </c>
      <c r="AG167">
        <v>16.208565850951516</v>
      </c>
      <c r="AH167">
        <v>14.278522711089359</v>
      </c>
      <c r="AI167">
        <v>0</v>
      </c>
      <c r="AJ167">
        <v>0</v>
      </c>
      <c r="AK167">
        <v>0</v>
      </c>
    </row>
    <row r="168" spans="1:37" hidden="1" x14ac:dyDescent="0.3">
      <c r="A168" t="s">
        <v>375</v>
      </c>
      <c r="B168" t="s">
        <v>376</v>
      </c>
      <c r="C168" t="s">
        <v>376</v>
      </c>
      <c r="D168" t="s">
        <v>6</v>
      </c>
      <c r="E168">
        <v>0</v>
      </c>
      <c r="F168">
        <v>0</v>
      </c>
      <c r="G168">
        <v>1</v>
      </c>
      <c r="H168">
        <v>0</v>
      </c>
      <c r="I168" t="s">
        <v>27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5.0999999999999996</v>
      </c>
      <c r="AE168">
        <v>696</v>
      </c>
      <c r="AF168">
        <v>33.626741803876016</v>
      </c>
      <c r="AG168">
        <v>14.931282663364549</v>
      </c>
      <c r="AH168">
        <v>21.420057850731176</v>
      </c>
      <c r="AI168">
        <v>0</v>
      </c>
      <c r="AJ168">
        <v>0</v>
      </c>
      <c r="AK168">
        <v>0</v>
      </c>
    </row>
    <row r="169" spans="1:37" hidden="1" x14ac:dyDescent="0.3">
      <c r="A169" t="s">
        <v>377</v>
      </c>
      <c r="B169" t="s">
        <v>378</v>
      </c>
      <c r="C169" t="s">
        <v>379</v>
      </c>
      <c r="D169" t="s">
        <v>6</v>
      </c>
      <c r="E169">
        <v>0</v>
      </c>
      <c r="F169">
        <v>0</v>
      </c>
      <c r="G169">
        <v>1</v>
      </c>
      <c r="H169">
        <v>0</v>
      </c>
      <c r="I169" t="s">
        <v>27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4.9000000000000004</v>
      </c>
      <c r="AE169">
        <v>697</v>
      </c>
      <c r="AF169">
        <v>10.227327146753513</v>
      </c>
      <c r="AG169">
        <v>17.383188732879738</v>
      </c>
      <c r="AH169">
        <v>12.191528766532501</v>
      </c>
      <c r="AI169">
        <v>0</v>
      </c>
      <c r="AJ169">
        <v>0</v>
      </c>
      <c r="AK169">
        <v>0</v>
      </c>
    </row>
    <row r="170" spans="1:37" hidden="1" x14ac:dyDescent="0.3">
      <c r="A170" t="s">
        <v>380</v>
      </c>
      <c r="B170" t="s">
        <v>381</v>
      </c>
      <c r="C170" t="s">
        <v>381</v>
      </c>
      <c r="D170" t="s">
        <v>5</v>
      </c>
      <c r="E170">
        <v>0</v>
      </c>
      <c r="F170">
        <v>1</v>
      </c>
      <c r="G170">
        <v>0</v>
      </c>
      <c r="H170">
        <v>0</v>
      </c>
      <c r="I170" t="s">
        <v>27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4.3</v>
      </c>
      <c r="AE170">
        <v>707</v>
      </c>
      <c r="AF170">
        <v>11.054381752569125</v>
      </c>
      <c r="AG170">
        <v>19.996471468985849</v>
      </c>
      <c r="AH170">
        <v>13.711221253047725</v>
      </c>
      <c r="AI170">
        <v>0</v>
      </c>
      <c r="AJ170">
        <v>0</v>
      </c>
      <c r="AK170">
        <v>0</v>
      </c>
    </row>
    <row r="171" spans="1:37" hidden="1" x14ac:dyDescent="0.3">
      <c r="A171" t="s">
        <v>382</v>
      </c>
      <c r="B171" t="s">
        <v>383</v>
      </c>
      <c r="C171" t="s">
        <v>384</v>
      </c>
      <c r="D171" t="s">
        <v>4</v>
      </c>
      <c r="E171">
        <v>1</v>
      </c>
      <c r="F171">
        <v>0</v>
      </c>
      <c r="G171">
        <v>0</v>
      </c>
      <c r="H171">
        <v>0</v>
      </c>
      <c r="I171" t="s">
        <v>28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5</v>
      </c>
      <c r="AE171">
        <v>716</v>
      </c>
      <c r="AF171">
        <v>20.534116527685448</v>
      </c>
      <c r="AG171">
        <v>21.899771508549946</v>
      </c>
      <c r="AH171">
        <v>17.445512335290424</v>
      </c>
      <c r="AI171">
        <v>3.6195501588442216</v>
      </c>
      <c r="AJ171">
        <v>0</v>
      </c>
      <c r="AK171">
        <v>0</v>
      </c>
    </row>
    <row r="172" spans="1:37" hidden="1" x14ac:dyDescent="0.3">
      <c r="A172" t="s">
        <v>385</v>
      </c>
      <c r="B172" t="s">
        <v>386</v>
      </c>
      <c r="C172" t="s">
        <v>387</v>
      </c>
      <c r="D172" t="s">
        <v>6</v>
      </c>
      <c r="E172">
        <v>0</v>
      </c>
      <c r="F172">
        <v>0</v>
      </c>
      <c r="G172">
        <v>1</v>
      </c>
      <c r="H172">
        <v>0</v>
      </c>
      <c r="I172" t="s">
        <v>28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5.4</v>
      </c>
      <c r="AE172">
        <v>717</v>
      </c>
      <c r="AF172">
        <v>21.831620602349524</v>
      </c>
      <c r="AG172">
        <v>21.512382056685063</v>
      </c>
      <c r="AH172">
        <v>17.766989996726835</v>
      </c>
      <c r="AI172">
        <v>4.2090924774187846</v>
      </c>
      <c r="AJ172">
        <v>0</v>
      </c>
      <c r="AK172">
        <v>0</v>
      </c>
    </row>
    <row r="173" spans="1:37" hidden="1" x14ac:dyDescent="0.3">
      <c r="A173" t="s">
        <v>388</v>
      </c>
      <c r="B173" t="s">
        <v>389</v>
      </c>
      <c r="C173" t="s">
        <v>390</v>
      </c>
      <c r="D173" t="s">
        <v>6</v>
      </c>
      <c r="E173">
        <v>0</v>
      </c>
      <c r="F173">
        <v>0</v>
      </c>
      <c r="G173">
        <v>1</v>
      </c>
      <c r="H173">
        <v>0</v>
      </c>
      <c r="I173" t="s">
        <v>28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5.2</v>
      </c>
      <c r="AE173">
        <v>720</v>
      </c>
      <c r="AF173">
        <v>19.170782533574407</v>
      </c>
      <c r="AG173">
        <v>15.323910970682761</v>
      </c>
      <c r="AH173">
        <v>14.029164410538737</v>
      </c>
      <c r="AI173">
        <v>2.6275029941088017</v>
      </c>
      <c r="AJ173">
        <v>0</v>
      </c>
      <c r="AK173">
        <v>0</v>
      </c>
    </row>
    <row r="174" spans="1:37" hidden="1" x14ac:dyDescent="0.3">
      <c r="A174" t="s">
        <v>391</v>
      </c>
      <c r="B174" t="s">
        <v>392</v>
      </c>
      <c r="C174" s="1" t="s">
        <v>392</v>
      </c>
      <c r="D174" t="s">
        <v>5</v>
      </c>
      <c r="E174">
        <v>0</v>
      </c>
      <c r="F174">
        <v>1</v>
      </c>
      <c r="G174">
        <v>0</v>
      </c>
      <c r="H174">
        <v>0</v>
      </c>
      <c r="I174" t="s">
        <v>28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4.4000000000000004</v>
      </c>
      <c r="AE174">
        <v>721</v>
      </c>
      <c r="AF174">
        <v>15.974025973585494</v>
      </c>
      <c r="AG174">
        <v>18.012938263778629</v>
      </c>
      <c r="AH174">
        <v>14.00184534328368</v>
      </c>
      <c r="AI174">
        <v>3.0168439779681933</v>
      </c>
      <c r="AJ174">
        <v>1</v>
      </c>
      <c r="AK174">
        <v>0</v>
      </c>
    </row>
    <row r="175" spans="1:37" hidden="1" x14ac:dyDescent="0.3">
      <c r="A175" t="s">
        <v>393</v>
      </c>
      <c r="B175" t="s">
        <v>394</v>
      </c>
      <c r="C175" t="s">
        <v>394</v>
      </c>
      <c r="D175" t="s">
        <v>5</v>
      </c>
      <c r="E175">
        <v>0</v>
      </c>
      <c r="F175">
        <v>1</v>
      </c>
      <c r="G175">
        <v>0</v>
      </c>
      <c r="H175">
        <v>0</v>
      </c>
      <c r="I175" t="s">
        <v>28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4.2</v>
      </c>
      <c r="AE175">
        <v>724</v>
      </c>
      <c r="AF175">
        <v>10.769955211545053</v>
      </c>
      <c r="AG175">
        <v>18.914362822890581</v>
      </c>
      <c r="AH175">
        <v>12.424859376587186</v>
      </c>
      <c r="AI175">
        <v>2.8812946269283302</v>
      </c>
      <c r="AJ175">
        <v>0</v>
      </c>
      <c r="AK175">
        <v>0</v>
      </c>
    </row>
    <row r="176" spans="1:37" hidden="1" x14ac:dyDescent="0.3">
      <c r="A176" t="s">
        <v>395</v>
      </c>
      <c r="B176" t="s">
        <v>396</v>
      </c>
      <c r="C176" t="s">
        <v>395</v>
      </c>
      <c r="D176" t="s">
        <v>6</v>
      </c>
      <c r="E176">
        <v>0</v>
      </c>
      <c r="F176">
        <v>0</v>
      </c>
      <c r="G176">
        <v>1</v>
      </c>
      <c r="H176">
        <v>0</v>
      </c>
      <c r="I176" t="s">
        <v>28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5.4</v>
      </c>
      <c r="AE176">
        <v>728</v>
      </c>
      <c r="AF176">
        <v>12.793198983753033</v>
      </c>
      <c r="AG176">
        <v>18.797735178918373</v>
      </c>
      <c r="AH176">
        <v>13.141049993296491</v>
      </c>
      <c r="AI176">
        <v>2.6418258365816638</v>
      </c>
      <c r="AJ176">
        <v>0</v>
      </c>
      <c r="AK176">
        <v>0</v>
      </c>
    </row>
    <row r="177" spans="1:37" hidden="1" x14ac:dyDescent="0.3">
      <c r="A177" t="s">
        <v>397</v>
      </c>
      <c r="B177" t="s">
        <v>398</v>
      </c>
      <c r="C177" t="s">
        <v>399</v>
      </c>
      <c r="D177" t="s">
        <v>6</v>
      </c>
      <c r="E177">
        <v>0</v>
      </c>
      <c r="F177">
        <v>0</v>
      </c>
      <c r="G177">
        <v>1</v>
      </c>
      <c r="H177">
        <v>0</v>
      </c>
      <c r="I177" t="s">
        <v>28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4.7</v>
      </c>
      <c r="AE177">
        <v>731</v>
      </c>
      <c r="AF177">
        <v>12.834053025545256</v>
      </c>
      <c r="AG177">
        <v>13.785693515560396</v>
      </c>
      <c r="AH177">
        <v>10.946886173930746</v>
      </c>
      <c r="AI177">
        <v>2.2777350587284357</v>
      </c>
      <c r="AJ177">
        <v>0</v>
      </c>
      <c r="AK177">
        <v>0</v>
      </c>
    </row>
    <row r="178" spans="1:37" hidden="1" x14ac:dyDescent="0.3">
      <c r="A178" t="s">
        <v>275</v>
      </c>
      <c r="B178" t="s">
        <v>400</v>
      </c>
      <c r="C178" t="s">
        <v>400</v>
      </c>
      <c r="D178" t="s">
        <v>5</v>
      </c>
      <c r="E178">
        <v>0</v>
      </c>
      <c r="F178">
        <v>1</v>
      </c>
      <c r="G178">
        <v>0</v>
      </c>
      <c r="H178">
        <v>0</v>
      </c>
      <c r="I178" t="s">
        <v>28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4.3</v>
      </c>
      <c r="AE178">
        <v>732</v>
      </c>
      <c r="AF178">
        <v>14.486771427693892</v>
      </c>
      <c r="AG178">
        <v>15.294407977824859</v>
      </c>
      <c r="AH178">
        <v>12.239067496222674</v>
      </c>
      <c r="AI178">
        <v>2.573195119085848</v>
      </c>
      <c r="AJ178">
        <v>0</v>
      </c>
      <c r="AK178">
        <v>0</v>
      </c>
    </row>
    <row r="179" spans="1:37" hidden="1" x14ac:dyDescent="0.3">
      <c r="A179" t="s">
        <v>401</v>
      </c>
      <c r="B179" t="s">
        <v>402</v>
      </c>
      <c r="C179" t="s">
        <v>403</v>
      </c>
      <c r="D179" t="s">
        <v>6</v>
      </c>
      <c r="E179">
        <v>0</v>
      </c>
      <c r="F179">
        <v>0</v>
      </c>
      <c r="G179">
        <v>1</v>
      </c>
      <c r="H179">
        <v>0</v>
      </c>
      <c r="I179" t="s">
        <v>28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4.8</v>
      </c>
      <c r="AE179">
        <v>739</v>
      </c>
      <c r="AF179">
        <v>12.521739130434783</v>
      </c>
      <c r="AG179">
        <v>18.274540771548221</v>
      </c>
      <c r="AH179">
        <v>12.807398288599124</v>
      </c>
      <c r="AI179">
        <v>2.6807302706390597</v>
      </c>
      <c r="AJ179">
        <v>0</v>
      </c>
      <c r="AK179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2023-03-16T14:20:44Z</dcterms:created>
  <dcterms:modified xsi:type="dcterms:W3CDTF">2023-03-16T14:26:25Z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37f6bdf3-04f2-41bf-b1b9-070ba09dfd57</vt:lpwstr>
  </property>
</Properties>
</file>