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21C9F3D6-4BE1-4B22-9003-93554C71C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Sheet1!$AK$2:$AK$172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Sheet1!$AK$2:$AK$172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26" i="1" l="1"/>
  <c r="AI126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<sst xmlns="http://schemas.openxmlformats.org/spreadsheetml/2006/main" count="923" uniqueCount="387">
  <si>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</si>
  <si>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</si>
  <si>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</si>
  <si>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</si>
  <si>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</si>
  <si>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</si>
  <si>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</si>
  <si>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</si>
  <si>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</si>
  <si>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</si>
  <si>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</si>
  <si>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</si>
  <si>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</si>
  <si>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</si>
  <si>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</si>
  <si>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</si>
  <si>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</si>
  <si>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</si>
  <si>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LEE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</si>
  <si>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</si>
  <si>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</si>
  <si>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</si>
  <si>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</si>
  <si>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</si>
  <si>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</si>
  <si>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</si>
  <si>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</si>
  <si>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</si>
  <si>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</si>
  <si>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</si>
  <si>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</si>
  <si>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</si>
  <si>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</si>
  <si>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</si>
  <si>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</si>
  <si>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</si>
  <si>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</si>
  <si>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Granit</t>
  </si>
  <si>
    <t>Xhaka</t>
  </si>
  <si>
    <t>Total Points</t>
  </si>
  <si>
    <t>MAX</t>
  </si>
  <si>
    <t>Thomas</t>
  </si>
  <si>
    <t>Partey</t>
  </si>
  <si>
    <t>Martin</t>
  </si>
  <si>
    <t>Ødegaard</t>
  </si>
  <si>
    <t>Total Cost</t>
  </si>
  <si>
    <t>Benjamin</t>
  </si>
  <si>
    <t>White</t>
  </si>
  <si>
    <t>Eddie</t>
  </si>
  <si>
    <t>Nketiah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</si>
  <si>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</si>
  <si>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</si>
  <si>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</si>
  <si>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</si>
  <si>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</si>
  <si>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</si>
  <si>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</si>
  <si>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</si>
  <si>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William</t>
  </si>
  <si>
    <t>Saliba</t>
  </si>
  <si>
    <t>Transfers</t>
  </si>
  <si>
    <t>Leandro</t>
  </si>
  <si>
    <t>Trossard</t>
  </si>
  <si>
    <t>Free</t>
  </si>
  <si>
    <t>Jorge Luiz</t>
  </si>
  <si>
    <t>Frello Filho</t>
  </si>
  <si>
    <t>Jorginho</t>
  </si>
  <si>
    <t>Oleksandr</t>
  </si>
  <si>
    <t>Zinchenko</t>
  </si>
  <si>
    <t>Emiliano</t>
  </si>
  <si>
    <t>Martínez Romero</t>
  </si>
  <si>
    <t>Martínez</t>
  </si>
  <si>
    <t>Lucas</t>
  </si>
  <si>
    <t>Digne</t>
  </si>
  <si>
    <t>Profit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</si>
  <si>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</si>
  <si>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</si>
  <si>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</si>
  <si>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</si>
  <si>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</si>
  <si>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</si>
  <si>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</si>
  <si>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</si>
  <si>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Matty</t>
  </si>
  <si>
    <t>Cash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</si>
  <si>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</si>
  <si>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</si>
  <si>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</si>
  <si>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</si>
  <si>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</si>
  <si>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</si>
  <si>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</si>
  <si>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</si>
  <si>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</si>
  <si>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Ashley</t>
  </si>
  <si>
    <t>Young</t>
  </si>
  <si>
    <t>Adam</t>
  </si>
  <si>
    <t>Smith</t>
  </si>
  <si>
    <t>Kieffer</t>
  </si>
  <si>
    <t>Moore</t>
  </si>
  <si>
    <t>Jefferson</t>
  </si>
  <si>
    <t>Lerma Solís</t>
  </si>
  <si>
    <t>Lerma</t>
  </si>
  <si>
    <t>Dominic</t>
  </si>
  <si>
    <t>Solanke</t>
  </si>
  <si>
    <t>Lewis</t>
  </si>
  <si>
    <t>Cook</t>
  </si>
  <si>
    <t>Philip</t>
  </si>
  <si>
    <t>Billing</t>
  </si>
  <si>
    <t>Jaidon</t>
  </si>
  <si>
    <t>Anthony</t>
  </si>
  <si>
    <t>Marcos</t>
  </si>
  <si>
    <t>Senesi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</si>
  <si>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</si>
  <si>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</si>
  <si>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</si>
  <si>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</si>
  <si>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</si>
  <si>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</si>
  <si>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</si>
  <si>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</si>
  <si>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</si>
  <si>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</si>
  <si>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</si>
  <si>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</si>
  <si>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</si>
  <si>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</si>
  <si>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</si>
  <si>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</si>
  <si>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</si>
  <si>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</si>
  <si>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</si>
  <si>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Pascal</t>
  </si>
  <si>
    <t>Groß</t>
  </si>
  <si>
    <t>Dunk</t>
  </si>
  <si>
    <t>Solly</t>
  </si>
  <si>
    <t>March</t>
  </si>
  <si>
    <t>Webster</t>
  </si>
  <si>
    <t>Joël</t>
  </si>
  <si>
    <t>Veltman</t>
  </si>
  <si>
    <t>Robert</t>
  </si>
  <si>
    <t>Sánchez</t>
  </si>
  <si>
    <t>Alexis</t>
  </si>
  <si>
    <t>Mac Allister</t>
  </si>
  <si>
    <t>Moisés</t>
  </si>
  <si>
    <t>Caicedo Corozo</t>
  </si>
  <si>
    <t>Caicedo</t>
  </si>
  <si>
    <t>Kaoru</t>
  </si>
  <si>
    <t>Mitoma</t>
  </si>
  <si>
    <t>Pervis</t>
  </si>
  <si>
    <t>Estupiñán</t>
  </si>
  <si>
    <t>Marc</t>
  </si>
  <si>
    <t>Cucurella Saseta</t>
  </si>
  <si>
    <t>Cucurella</t>
  </si>
  <si>
    <t>Mason</t>
  </si>
  <si>
    <t>Mount</t>
  </si>
  <si>
    <t>Kai</t>
  </si>
  <si>
    <t>Havertz</t>
  </si>
  <si>
    <t>Raheem</t>
  </si>
  <si>
    <t>Sterling</t>
  </si>
  <si>
    <t>Vicente</t>
  </si>
  <si>
    <t>Guaita</t>
  </si>
  <si>
    <t>Jordan</t>
  </si>
  <si>
    <t>Ayew</t>
  </si>
  <si>
    <t>J.Ayew</t>
  </si>
  <si>
    <t>Wilfried</t>
  </si>
  <si>
    <t>Zaha</t>
  </si>
  <si>
    <t>Jeffrey</t>
  </si>
  <si>
    <t>Schlupp</t>
  </si>
  <si>
    <t>Joachim</t>
  </si>
  <si>
    <t>Andersen</t>
  </si>
  <si>
    <t>Odsonne</t>
  </si>
  <si>
    <t>Edouard</t>
  </si>
  <si>
    <t>Guéhi</t>
  </si>
  <si>
    <t>Eberechi</t>
  </si>
  <si>
    <t>Eze</t>
  </si>
  <si>
    <t>Tyrick</t>
  </si>
  <si>
    <t>Mitchell</t>
  </si>
  <si>
    <t>Michael</t>
  </si>
  <si>
    <t>Olise</t>
  </si>
  <si>
    <t>Cheick</t>
  </si>
  <si>
    <t>Doucouré</t>
  </si>
  <si>
    <t>C.Doucouré</t>
  </si>
  <si>
    <t>Seamus</t>
  </si>
  <si>
    <t>Coleman</t>
  </si>
  <si>
    <t>Pickford</t>
  </si>
  <si>
    <t>Alex</t>
  </si>
  <si>
    <t>Iwobi</t>
  </si>
  <si>
    <t>Demarai</t>
  </si>
  <si>
    <t>Gray</t>
  </si>
  <si>
    <t>Vitalii</t>
  </si>
  <si>
    <t>Mykolenko</t>
  </si>
  <si>
    <t>James</t>
  </si>
  <si>
    <t>Tarkowski</t>
  </si>
  <si>
    <t>Conor</t>
  </si>
  <si>
    <t>Coady</t>
  </si>
  <si>
    <t>Dwight</t>
  </si>
  <si>
    <t>McNeil</t>
  </si>
  <si>
    <t>Amadou</t>
  </si>
  <si>
    <t>Onana</t>
  </si>
  <si>
    <t>Idrissa</t>
  </si>
  <si>
    <t>Gueye</t>
  </si>
  <si>
    <t>Bernd</t>
  </si>
  <si>
    <t>Leno</t>
  </si>
  <si>
    <t>Tim</t>
  </si>
  <si>
    <t>Ream</t>
  </si>
  <si>
    <t>Bobby</t>
  </si>
  <si>
    <t>De Cordova-Reid</t>
  </si>
  <si>
    <t>Aleksandar</t>
  </si>
  <si>
    <t>Mitrović</t>
  </si>
  <si>
    <t>Harrison</t>
  </si>
  <si>
    <t>Reed</t>
  </si>
  <si>
    <t>Kenny</t>
  </si>
  <si>
    <t>Tete</t>
  </si>
  <si>
    <t>Antonee</t>
  </si>
  <si>
    <t>Robinson</t>
  </si>
  <si>
    <t>João</t>
  </si>
  <si>
    <t>Palhinha Gonçalves</t>
  </si>
  <si>
    <t>Palhinha</t>
  </si>
  <si>
    <t>Andreas</t>
  </si>
  <si>
    <t>Hoelgebaum Pereira</t>
  </si>
  <si>
    <t>Danny</t>
  </si>
  <si>
    <t>Ward</t>
  </si>
  <si>
    <t>Jamie</t>
  </si>
  <si>
    <t>Vardy</t>
  </si>
  <si>
    <t>Timothy</t>
  </si>
  <si>
    <t>Castagne</t>
  </si>
  <si>
    <t>Youri</t>
  </si>
  <si>
    <t>Tielemans</t>
  </si>
  <si>
    <t>Maddison</t>
  </si>
  <si>
    <t>Kelechi</t>
  </si>
  <si>
    <t>Iheanacho</t>
  </si>
  <si>
    <t>Harvey</t>
  </si>
  <si>
    <t>Barnes</t>
  </si>
  <si>
    <t>Kiernan</t>
  </si>
  <si>
    <t>Dewsbury-Hall</t>
  </si>
  <si>
    <t>Patson</t>
  </si>
  <si>
    <t>Daka</t>
  </si>
  <si>
    <t>Wout</t>
  </si>
  <si>
    <t>Faes</t>
  </si>
  <si>
    <t>Luke</t>
  </si>
  <si>
    <t>Ayling</t>
  </si>
  <si>
    <t>Rodrigo</t>
  </si>
  <si>
    <t>Moreno</t>
  </si>
  <si>
    <t>Jack</t>
  </si>
  <si>
    <t>Struijk</t>
  </si>
  <si>
    <t>Illan</t>
  </si>
  <si>
    <t>Meslier</t>
  </si>
  <si>
    <t>Roca Junqué</t>
  </si>
  <si>
    <t>Roca</t>
  </si>
  <si>
    <t>Brenden</t>
  </si>
  <si>
    <t>Aaronson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</si>
  <si>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</si>
  <si>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</si>
  <si>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</si>
  <si>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</si>
  <si>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</si>
  <si>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</si>
  <si>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</si>
  <si>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</si>
  <si>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</si>
  <si>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</si>
  <si>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</si>
  <si>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Elliott</t>
  </si>
  <si>
    <t>Darwin</t>
  </si>
  <si>
    <t>Núñez Ribeiro</t>
  </si>
  <si>
    <t>Ilkay</t>
  </si>
  <si>
    <t>Gündogan</t>
  </si>
  <si>
    <t>Kevin</t>
  </si>
  <si>
    <t>De Bruyne</t>
  </si>
  <si>
    <t>Grealish</t>
  </si>
  <si>
    <t>Ederson</t>
  </si>
  <si>
    <t>Santana de Moraes</t>
  </si>
  <si>
    <t>Nathan</t>
  </si>
  <si>
    <t>Aké</t>
  </si>
  <si>
    <t>Bernardo</t>
  </si>
  <si>
    <t>Veiga de Carvalho e Silva</t>
  </si>
  <si>
    <t>Phil</t>
  </si>
  <si>
    <t>Foden</t>
  </si>
  <si>
    <t>Hernandez</t>
  </si>
  <si>
    <t>Rodri</t>
  </si>
  <si>
    <t>Erling</t>
  </si>
  <si>
    <t>Haaland</t>
  </si>
  <si>
    <t>Julián</t>
  </si>
  <si>
    <t>Álvarez</t>
  </si>
  <si>
    <t>De Gea Quintana</t>
  </si>
  <si>
    <t>De Gea</t>
  </si>
  <si>
    <t>Shaw</t>
  </si>
  <si>
    <t>Bruno</t>
  </si>
  <si>
    <t>Borges Fernandes</t>
  </si>
  <si>
    <t>Fernandes</t>
  </si>
  <si>
    <t>Marcus</t>
  </si>
  <si>
    <t>Rashford</t>
  </si>
  <si>
    <t>Lisandro</t>
  </si>
  <si>
    <t>Gordon</t>
  </si>
  <si>
    <t>Callum</t>
  </si>
  <si>
    <t>Wilson</t>
  </si>
  <si>
    <t>Kieran</t>
  </si>
  <si>
    <t>Trippier</t>
  </si>
  <si>
    <t>Dan</t>
  </si>
  <si>
    <t>Burn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</si>
  <si>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</si>
  <si>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</si>
  <si>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</si>
  <si>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</si>
  <si>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</si>
  <si>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</si>
  <si>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</si>
  <si>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</si>
  <si>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</si>
  <si>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</si>
  <si>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</si>
  <si>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Joe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</si>
  <si>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</si>
  <si>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</si>
  <si>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</si>
  <si>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</si>
  <si>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</si>
  <si>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</si>
  <si>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</si>
  <si>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Chris</t>
  </si>
  <si>
    <t>Wood</t>
  </si>
  <si>
    <t>Ryan</t>
  </si>
  <si>
    <t>Yates</t>
  </si>
  <si>
    <t>Worrall</t>
  </si>
  <si>
    <t>Brennan</t>
  </si>
  <si>
    <t>Johnson</t>
  </si>
  <si>
    <t>Morgan</t>
  </si>
  <si>
    <t>Gibbs-White</t>
  </si>
  <si>
    <t>Ward-Prowse</t>
  </si>
  <si>
    <t>Che</t>
  </si>
  <si>
    <t>Adams</t>
  </si>
  <si>
    <t>Romain</t>
  </si>
  <si>
    <t>Perraud</t>
  </si>
  <si>
    <t>Gavin</t>
  </si>
  <si>
    <t>Bazunu</t>
  </si>
  <si>
    <t>Hugo</t>
  </si>
  <si>
    <t>Lloris</t>
  </si>
  <si>
    <t>Harry</t>
  </si>
  <si>
    <t>Kane</t>
  </si>
  <si>
    <t>Son</t>
  </si>
  <si>
    <t>Heung-min</t>
  </si>
  <si>
    <t>Eric</t>
  </si>
  <si>
    <t>Dier</t>
  </si>
  <si>
    <t>Davies</t>
  </si>
  <si>
    <t>Pierre-Emile</t>
  </si>
  <si>
    <t>Højbjerg</t>
  </si>
  <si>
    <t>Emerson</t>
  </si>
  <si>
    <t>Leite de Souza Junior</t>
  </si>
  <si>
    <t>Emerson Royal</t>
  </si>
  <si>
    <t>Dejan</t>
  </si>
  <si>
    <t>Kulusevski</t>
  </si>
  <si>
    <t>Perišić</t>
  </si>
  <si>
    <t>Ings</t>
  </si>
  <si>
    <t>Lukasz</t>
  </si>
  <si>
    <t>Fabianski</t>
  </si>
  <si>
    <t>Cresswell</t>
  </si>
  <si>
    <t>Michail</t>
  </si>
  <si>
    <t>Antonio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</si>
  <si>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</si>
  <si>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</si>
  <si>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</si>
  <si>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</si>
  <si>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</si>
  <si>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</si>
  <si>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</si>
  <si>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</si>
  <si>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José</t>
  </si>
  <si>
    <t>Malheiro de Sá</t>
  </si>
  <si>
    <t>Sá</t>
  </si>
  <si>
    <t>Rúben</t>
  </si>
  <si>
    <t>da Silva Neves</t>
  </si>
  <si>
    <t>Neves</t>
  </si>
  <si>
    <t>Nélson</t>
  </si>
  <si>
    <t>Cabral Semedo</t>
  </si>
  <si>
    <t>Semedo</t>
  </si>
  <si>
    <t>Daniel</t>
  </si>
  <si>
    <t>Castelo Podence</t>
  </si>
  <si>
    <t>Podence</t>
  </si>
  <si>
    <t>Max</t>
  </si>
  <si>
    <t>Kilman</t>
  </si>
  <si>
    <t>Adama</t>
  </si>
  <si>
    <t>Traoré Diarra</t>
  </si>
  <si>
    <t>Collins</t>
  </si>
  <si>
    <t>Matheus Luiz</t>
  </si>
  <si>
    <t>Nunes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</si>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</sst>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72">
  <autoFilter ref="A1:AK172" xr:uid="{00000000-0009-0000-0100-000001000000}">
    <filterColumn colId="36">
      <filters>
        <filter val="1"/>
      </filters>
    </filterColumn>
  </autoFilter>
  <sortState xmlns:xlrd2="http://schemas.microsoft.com/office/spreadsheetml/2017/richdata2" ref="A8:AK120">
    <sortCondition descending="1" ref="AI1:AI172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LEE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2"/>
  <sheetViews>
    <sheetView tabSelected="1" workbookViewId="0">
      <selection activeCell="C52" sqref="C52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38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4.9000000000000004</v>
      </c>
      <c r="AE2">
        <v>1</v>
      </c>
      <c r="AF2">
        <v>13.928571431245995</v>
      </c>
      <c r="AG2">
        <v>16.401041281521497</v>
      </c>
      <c r="AH2">
        <v>14.406465557926136</v>
      </c>
      <c r="AI2">
        <v>3.0451477178541602</v>
      </c>
      <c r="AJ2">
        <v>0</v>
      </c>
      <c r="AK2">
        <v>0</v>
      </c>
      <c r="AM2" t="s">
        <v>39</v>
      </c>
      <c r="AN2">
        <f>SUMPRODUCT(Table1[Selected],Table1[PPG])</f>
        <v>532.75353708365265</v>
      </c>
      <c r="AO2" t="s">
        <v>40</v>
      </c>
    </row>
    <row r="3" spans="1:41" hidden="1" x14ac:dyDescent="0.3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4.7</v>
      </c>
      <c r="AE3">
        <v>4</v>
      </c>
      <c r="AF3">
        <v>12.463768115942029</v>
      </c>
      <c r="AG3">
        <v>13.371259413150991</v>
      </c>
      <c r="AH3">
        <v>12.222135096969666</v>
      </c>
      <c r="AI3">
        <v>2.6229019407257779</v>
      </c>
      <c r="AJ3">
        <v>0</v>
      </c>
      <c r="AK3">
        <v>0</v>
      </c>
    </row>
    <row r="4" spans="1:41" hidden="1" x14ac:dyDescent="0.3">
      <c r="A4" t="s">
        <v>43</v>
      </c>
      <c r="B4" t="s">
        <v>44</v>
      </c>
      <c r="C4" t="s">
        <v>44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6.7</v>
      </c>
      <c r="AE4">
        <v>5</v>
      </c>
      <c r="AF4">
        <v>20.799940577518775</v>
      </c>
      <c r="AG4">
        <v>23.84139392025746</v>
      </c>
      <c r="AH4">
        <v>21.179842523543748</v>
      </c>
      <c r="AI4">
        <v>4.3766187028568702</v>
      </c>
      <c r="AJ4">
        <v>0</v>
      </c>
      <c r="AK4">
        <v>0</v>
      </c>
      <c r="AM4" t="s">
        <v>45</v>
      </c>
      <c r="AN4">
        <f>SUMPRODUCT(Table1[Selected],Table1[Cost])</f>
        <v>98.1</v>
      </c>
      <c r="AO4">
        <v>98.7</v>
      </c>
    </row>
    <row r="5" spans="1:41" hidden="1" x14ac:dyDescent="0.3">
      <c r="A5" t="s">
        <v>46</v>
      </c>
      <c r="B5" t="s">
        <v>47</v>
      </c>
      <c r="C5" t="s">
        <v>47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4.9000000000000004</v>
      </c>
      <c r="AE5">
        <v>8</v>
      </c>
      <c r="AF5">
        <v>21.428571411694101</v>
      </c>
      <c r="AG5">
        <v>21.863924508808218</v>
      </c>
      <c r="AH5">
        <v>20.436232828433276</v>
      </c>
      <c r="AI5">
        <v>4.2130280454616837</v>
      </c>
      <c r="AJ5">
        <v>0</v>
      </c>
      <c r="AK5">
        <v>0</v>
      </c>
    </row>
    <row r="6" spans="1:41" hidden="1" x14ac:dyDescent="0.3">
      <c r="A6" t="s">
        <v>48</v>
      </c>
      <c r="B6" t="s">
        <v>49</v>
      </c>
      <c r="C6" t="s">
        <v>49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6.4</v>
      </c>
      <c r="AE6">
        <v>9</v>
      </c>
      <c r="AF6">
        <v>11.040819499321108</v>
      </c>
      <c r="AG6">
        <v>20.388573497375994</v>
      </c>
      <c r="AH6">
        <v>15.208628713768862</v>
      </c>
      <c r="AI6">
        <v>3.1937108335433098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51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8.6</v>
      </c>
      <c r="AE7">
        <v>11</v>
      </c>
      <c r="AF7">
        <v>20.915402459237072</v>
      </c>
      <c r="AG7">
        <v>26.450107559469512</v>
      </c>
      <c r="AH7">
        <v>22.567457376476</v>
      </c>
      <c r="AI7">
        <v>4.6706262383988655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x14ac:dyDescent="0.3">
      <c r="A8" t="s">
        <v>281</v>
      </c>
      <c r="B8" t="s">
        <v>282</v>
      </c>
      <c r="C8" s="1" t="s">
        <v>282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12.2</v>
      </c>
      <c r="AE8">
        <v>477</v>
      </c>
      <c r="AF8">
        <v>43.8</v>
      </c>
      <c r="AG8">
        <v>52.417459487919928</v>
      </c>
      <c r="AH8">
        <v>51.386086325103832</v>
      </c>
      <c r="AI8">
        <v>9.1378518117883694</v>
      </c>
      <c r="AJ8">
        <v>0</v>
      </c>
      <c r="AK8">
        <v>1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">
      <c r="A9" t="s">
        <v>54</v>
      </c>
      <c r="B9" t="s">
        <v>55</v>
      </c>
      <c r="C9" t="s">
        <v>54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5.3</v>
      </c>
      <c r="AE9">
        <v>14</v>
      </c>
      <c r="AF9">
        <v>22.714285727645514</v>
      </c>
      <c r="AG9">
        <v>20.382574124565693</v>
      </c>
      <c r="AH9">
        <v>20.22987796014716</v>
      </c>
      <c r="AI9">
        <v>4.0431732717794358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54</v>
      </c>
      <c r="B10" t="s">
        <v>56</v>
      </c>
      <c r="C10" t="s">
        <v>57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6.7</v>
      </c>
      <c r="AE10">
        <v>16</v>
      </c>
      <c r="AF10">
        <v>21.038124909585914</v>
      </c>
      <c r="AG10">
        <v>29.743828315170585</v>
      </c>
      <c r="AH10">
        <v>24.309513783606029</v>
      </c>
      <c r="AI10">
        <v>4.4987045202207341</v>
      </c>
      <c r="AJ10">
        <v>0</v>
      </c>
      <c r="AK10">
        <v>0</v>
      </c>
    </row>
    <row r="11" spans="1:41" hidden="1" x14ac:dyDescent="0.3">
      <c r="A11" t="s">
        <v>58</v>
      </c>
      <c r="B11" t="s">
        <v>59</v>
      </c>
      <c r="C11" t="s">
        <v>59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5.0999999999999996</v>
      </c>
      <c r="AE11">
        <v>22</v>
      </c>
      <c r="AF11">
        <v>21.15051614639496</v>
      </c>
      <c r="AG11">
        <v>21.924826351131959</v>
      </c>
      <c r="AH11">
        <v>20.347790722117701</v>
      </c>
      <c r="AI11">
        <v>4.1784661023595575</v>
      </c>
      <c r="AJ11">
        <v>0</v>
      </c>
      <c r="AK11">
        <v>0</v>
      </c>
      <c r="AM11" t="s">
        <v>60</v>
      </c>
      <c r="AN11">
        <f>SUMPRODUCT(Table1[Selected], -- (Table1[PREV] = 0))</f>
        <v>4</v>
      </c>
    </row>
    <row r="12" spans="1:41" hidden="1" x14ac:dyDescent="0.3">
      <c r="A12" t="s">
        <v>61</v>
      </c>
      <c r="B12" t="s">
        <v>62</v>
      </c>
      <c r="C12" t="s">
        <v>62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6.7</v>
      </c>
      <c r="AE12">
        <v>25</v>
      </c>
      <c r="AF12">
        <v>19.321117624334605</v>
      </c>
      <c r="AG12">
        <v>21.482839671675144</v>
      </c>
      <c r="AH12">
        <v>19.333727465716084</v>
      </c>
      <c r="AI12">
        <v>3.7845021171385422</v>
      </c>
      <c r="AJ12">
        <v>0</v>
      </c>
      <c r="AK12">
        <v>0</v>
      </c>
      <c r="AM12" t="s">
        <v>63</v>
      </c>
      <c r="AN12">
        <v>1</v>
      </c>
    </row>
    <row r="13" spans="1:41" hidden="1" x14ac:dyDescent="0.3">
      <c r="A13" t="s">
        <v>64</v>
      </c>
      <c r="B13" t="s">
        <v>65</v>
      </c>
      <c r="C13" t="s">
        <v>66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5.7</v>
      </c>
      <c r="AE13">
        <v>26</v>
      </c>
      <c r="AF13">
        <v>16.414916756182116</v>
      </c>
      <c r="AG13">
        <v>13.928403197349775</v>
      </c>
      <c r="AH13">
        <v>14.208471760350138</v>
      </c>
      <c r="AI13">
        <v>2.9076889221394344</v>
      </c>
      <c r="AJ13">
        <v>0</v>
      </c>
      <c r="AK13">
        <v>0</v>
      </c>
    </row>
    <row r="14" spans="1:41" hidden="1" x14ac:dyDescent="0.3">
      <c r="A14" t="s">
        <v>67</v>
      </c>
      <c r="B14" t="s">
        <v>68</v>
      </c>
      <c r="C14" t="s">
        <v>68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</v>
      </c>
      <c r="AE14">
        <v>27</v>
      </c>
      <c r="AF14">
        <v>18.402439003129913</v>
      </c>
      <c r="AG14">
        <v>17.312302565539838</v>
      </c>
      <c r="AH14">
        <v>16.799398089083187</v>
      </c>
      <c r="AI14">
        <v>3.3819814950607516</v>
      </c>
      <c r="AJ14">
        <v>0</v>
      </c>
      <c r="AK14">
        <v>0</v>
      </c>
      <c r="AM14" t="s">
        <v>29</v>
      </c>
      <c r="AN14">
        <f>((AN11-AN12)+((AN11-AN12)))/2*4</f>
        <v>12</v>
      </c>
    </row>
    <row r="15" spans="1:41" hidden="1" x14ac:dyDescent="0.3">
      <c r="A15" t="s">
        <v>69</v>
      </c>
      <c r="B15" t="s">
        <v>70</v>
      </c>
      <c r="C15" t="s">
        <v>71</v>
      </c>
      <c r="D15" t="s">
        <v>4</v>
      </c>
      <c r="E15">
        <v>1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37</v>
      </c>
      <c r="AF15">
        <v>22.518518501659756</v>
      </c>
      <c r="AG15">
        <v>22.765620682046304</v>
      </c>
      <c r="AH15">
        <v>29.032409131670029</v>
      </c>
      <c r="AI15">
        <v>5.3245300289074979</v>
      </c>
      <c r="AJ15">
        <v>0</v>
      </c>
      <c r="AK15">
        <v>0</v>
      </c>
    </row>
    <row r="16" spans="1:41" hidden="1" x14ac:dyDescent="0.3">
      <c r="A16" t="s">
        <v>72</v>
      </c>
      <c r="B16" t="s">
        <v>73</v>
      </c>
      <c r="C16" t="s">
        <v>73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4.5999999999999996</v>
      </c>
      <c r="AE16">
        <v>39</v>
      </c>
      <c r="AF16">
        <v>17.812510165017933</v>
      </c>
      <c r="AG16">
        <v>14.477794785424015</v>
      </c>
      <c r="AH16">
        <v>20.511606317409957</v>
      </c>
      <c r="AI16">
        <v>4.4021547999515311</v>
      </c>
      <c r="AJ16">
        <v>0</v>
      </c>
      <c r="AK16">
        <v>0</v>
      </c>
      <c r="AM16" t="s">
        <v>74</v>
      </c>
      <c r="AN16">
        <f>AN2-AN14*5</f>
        <v>472.75353708365265</v>
      </c>
    </row>
    <row r="17" spans="1:41" hidden="1" x14ac:dyDescent="0.3">
      <c r="A17" t="s">
        <v>75</v>
      </c>
      <c r="B17" t="s">
        <v>76</v>
      </c>
      <c r="C17" t="s">
        <v>76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5.0999999999999996</v>
      </c>
      <c r="AE17">
        <v>43</v>
      </c>
      <c r="AF17">
        <v>14.777622753738413</v>
      </c>
      <c r="AG17">
        <v>16.44274626490277</v>
      </c>
      <c r="AH17">
        <v>20.096888660628117</v>
      </c>
      <c r="AI17">
        <v>4.0186321398573472</v>
      </c>
      <c r="AJ17">
        <v>0</v>
      </c>
      <c r="AK17">
        <v>0</v>
      </c>
    </row>
    <row r="18" spans="1:41" hidden="1" x14ac:dyDescent="0.3">
      <c r="A18" t="s">
        <v>77</v>
      </c>
      <c r="B18" t="s">
        <v>78</v>
      </c>
      <c r="C18" t="s">
        <v>78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4.5</v>
      </c>
      <c r="AE18">
        <v>45</v>
      </c>
      <c r="AF18">
        <v>13.351631590197163</v>
      </c>
      <c r="AG18">
        <v>19.539103796503639</v>
      </c>
      <c r="AH18">
        <v>21.412340680839691</v>
      </c>
      <c r="AI18">
        <v>4.2349983972543486</v>
      </c>
      <c r="AJ18">
        <v>0</v>
      </c>
      <c r="AK18">
        <v>0</v>
      </c>
      <c r="AM18" t="s">
        <v>9</v>
      </c>
      <c r="AN18">
        <f>SUMPRODUCT(Table1[Selected],Table1[ARS])</f>
        <v>1</v>
      </c>
      <c r="AO18">
        <v>3</v>
      </c>
    </row>
    <row r="19" spans="1:41" x14ac:dyDescent="0.3">
      <c r="A19" t="s">
        <v>79</v>
      </c>
      <c r="B19" t="s">
        <v>80</v>
      </c>
      <c r="C19" s="1" t="s">
        <v>80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10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7.6</v>
      </c>
      <c r="AE19">
        <v>46</v>
      </c>
      <c r="AF19">
        <v>48.276595744540323</v>
      </c>
      <c r="AG19">
        <v>24.690469265089881</v>
      </c>
      <c r="AH19">
        <v>45.480785427512643</v>
      </c>
      <c r="AI19">
        <v>7.0208753630318927</v>
      </c>
      <c r="AJ19">
        <v>1</v>
      </c>
      <c r="AK19">
        <v>1</v>
      </c>
      <c r="AM19" t="s">
        <v>10</v>
      </c>
      <c r="AN19">
        <f>SUMPRODUCT(Table1[Selected],Table1[AVL])</f>
        <v>2</v>
      </c>
      <c r="AO19">
        <v>3</v>
      </c>
    </row>
    <row r="20" spans="1:41" hidden="1" x14ac:dyDescent="0.3">
      <c r="A20" t="s">
        <v>69</v>
      </c>
      <c r="B20" t="s">
        <v>81</v>
      </c>
      <c r="C20" t="s">
        <v>82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5.7</v>
      </c>
      <c r="AE20">
        <v>48</v>
      </c>
      <c r="AF20">
        <v>17.25</v>
      </c>
      <c r="AG20">
        <v>18.529030461312274</v>
      </c>
      <c r="AH20">
        <v>22.997253170719354</v>
      </c>
      <c r="AI20">
        <v>4.3918461621829579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83</v>
      </c>
      <c r="B21" t="s">
        <v>84</v>
      </c>
      <c r="C21" t="s">
        <v>84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4.5999999999999996</v>
      </c>
      <c r="AE21">
        <v>49</v>
      </c>
      <c r="AF21">
        <v>10.397748687687145</v>
      </c>
      <c r="AG21">
        <v>19.957836940998295</v>
      </c>
      <c r="AH21">
        <v>19.970511335301246</v>
      </c>
      <c r="AI21">
        <v>3.9572002244844651</v>
      </c>
      <c r="AJ21">
        <v>0</v>
      </c>
      <c r="AK21">
        <v>0</v>
      </c>
      <c r="AM21" t="s">
        <v>12</v>
      </c>
      <c r="AN21">
        <f>SUMPRODUCT(Table1[Selected],Table1[BRE])</f>
        <v>3</v>
      </c>
      <c r="AO21">
        <v>3</v>
      </c>
    </row>
    <row r="22" spans="1:41" hidden="1" x14ac:dyDescent="0.3">
      <c r="A22" t="s">
        <v>85</v>
      </c>
      <c r="B22" t="s">
        <v>86</v>
      </c>
      <c r="C22" t="s">
        <v>87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10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4.4000000000000004</v>
      </c>
      <c r="AE22">
        <v>50</v>
      </c>
      <c r="AF22">
        <v>17.204548425214831</v>
      </c>
      <c r="AG22">
        <v>16.37711103008408</v>
      </c>
      <c r="AH22">
        <v>21.474991701073026</v>
      </c>
      <c r="AI22">
        <v>4.046286966165149</v>
      </c>
      <c r="AJ22">
        <v>0</v>
      </c>
      <c r="AK22">
        <v>0</v>
      </c>
      <c r="AM22" t="s">
        <v>13</v>
      </c>
      <c r="AN22">
        <f>SUMPRODUCT(Table1[Selected],Table1[BHA])</f>
        <v>3</v>
      </c>
      <c r="AO22">
        <v>3</v>
      </c>
    </row>
    <row r="23" spans="1:41" hidden="1" x14ac:dyDescent="0.3">
      <c r="A23" t="s">
        <v>88</v>
      </c>
      <c r="B23" t="s">
        <v>89</v>
      </c>
      <c r="C23" t="s">
        <v>89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4.4000000000000004</v>
      </c>
      <c r="AE23">
        <v>51</v>
      </c>
      <c r="AF23">
        <v>13.695652147849021</v>
      </c>
      <c r="AG23">
        <v>16.140999262656685</v>
      </c>
      <c r="AH23">
        <v>19.252450524047081</v>
      </c>
      <c r="AI23">
        <v>3.8854611056372894</v>
      </c>
      <c r="AJ23">
        <v>0</v>
      </c>
      <c r="AK23">
        <v>0</v>
      </c>
      <c r="AM23" t="s">
        <v>14</v>
      </c>
      <c r="AN23">
        <f>SUMPRODUCT(Table1[Selected],Table1[CHE])</f>
        <v>0</v>
      </c>
      <c r="AO23">
        <v>3</v>
      </c>
    </row>
    <row r="24" spans="1:41" hidden="1" x14ac:dyDescent="0.3">
      <c r="A24" t="s">
        <v>90</v>
      </c>
      <c r="B24" t="s">
        <v>91</v>
      </c>
      <c r="C24" t="s">
        <v>90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4.8</v>
      </c>
      <c r="AE24">
        <v>52</v>
      </c>
      <c r="AF24">
        <v>13.320379614368747</v>
      </c>
      <c r="AG24">
        <v>17.320718537744678</v>
      </c>
      <c r="AH24">
        <v>19.852215013643864</v>
      </c>
      <c r="AI24">
        <v>4.1851636517031761</v>
      </c>
      <c r="AJ24">
        <v>0</v>
      </c>
      <c r="AK24">
        <v>0</v>
      </c>
      <c r="AM24" t="s">
        <v>15</v>
      </c>
      <c r="AN24">
        <f>SUMPRODUCT(Table1[Selected],Table1[CRY])</f>
        <v>2</v>
      </c>
      <c r="AO24">
        <v>3</v>
      </c>
    </row>
    <row r="25" spans="1:41" hidden="1" x14ac:dyDescent="0.3">
      <c r="A25" t="s">
        <v>92</v>
      </c>
      <c r="B25" t="s">
        <v>93</v>
      </c>
      <c r="C25" t="s">
        <v>93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5.2</v>
      </c>
      <c r="AE25">
        <v>53</v>
      </c>
      <c r="AF25">
        <v>13.564950289840787</v>
      </c>
      <c r="AG25">
        <v>17.935485726408103</v>
      </c>
      <c r="AH25">
        <v>20.422955961387501</v>
      </c>
      <c r="AI25">
        <v>4.1424654323958379</v>
      </c>
      <c r="AJ25">
        <v>0</v>
      </c>
      <c r="AK25">
        <v>0</v>
      </c>
      <c r="AM25" t="s">
        <v>16</v>
      </c>
      <c r="AN25">
        <f>SUMPRODUCT(Table1[Selected],Table1[EVE])</f>
        <v>0</v>
      </c>
      <c r="AO25">
        <v>3</v>
      </c>
    </row>
    <row r="26" spans="1:41" x14ac:dyDescent="0.3">
      <c r="A26" t="s">
        <v>135</v>
      </c>
      <c r="B26" t="s">
        <v>136</v>
      </c>
      <c r="C26" s="1" t="s">
        <v>136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5.2</v>
      </c>
      <c r="AE26">
        <v>160</v>
      </c>
      <c r="AF26">
        <v>30.768832479636291</v>
      </c>
      <c r="AG26">
        <v>28.929650612176168</v>
      </c>
      <c r="AH26">
        <v>34.994315933969681</v>
      </c>
      <c r="AI26">
        <v>5.7645540887352169</v>
      </c>
      <c r="AJ26">
        <v>1</v>
      </c>
      <c r="AK26">
        <v>1</v>
      </c>
      <c r="AM26" t="s">
        <v>17</v>
      </c>
      <c r="AN26">
        <f>SUMPRODUCT(Table1[Selected],Table1[FUL])</f>
        <v>0</v>
      </c>
      <c r="AO26">
        <v>3</v>
      </c>
    </row>
    <row r="27" spans="1:41" hidden="1" x14ac:dyDescent="0.3">
      <c r="A27" t="s">
        <v>96</v>
      </c>
      <c r="B27" t="s">
        <v>97</v>
      </c>
      <c r="C27" t="s">
        <v>97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4.3</v>
      </c>
      <c r="AE27">
        <v>76</v>
      </c>
      <c r="AF27">
        <v>26.818181818181817</v>
      </c>
      <c r="AG27">
        <v>13.596533525104553</v>
      </c>
      <c r="AH27">
        <v>27.529759120025965</v>
      </c>
      <c r="AI27">
        <v>7.1824266760091966</v>
      </c>
      <c r="AJ27">
        <v>0</v>
      </c>
      <c r="AK27">
        <v>0</v>
      </c>
      <c r="AM27" t="s">
        <v>18</v>
      </c>
      <c r="AN27">
        <f>SUMPRODUCT(Table1[Selected],Table1[LEE])</f>
        <v>0</v>
      </c>
      <c r="AO27">
        <v>3</v>
      </c>
    </row>
    <row r="28" spans="1:41" hidden="1" x14ac:dyDescent="0.3">
      <c r="A28" t="s">
        <v>98</v>
      </c>
      <c r="B28" t="s">
        <v>99</v>
      </c>
      <c r="C28" t="s">
        <v>99</v>
      </c>
      <c r="D28" t="s">
        <v>7</v>
      </c>
      <c r="E28">
        <v>0</v>
      </c>
      <c r="F28">
        <v>0</v>
      </c>
      <c r="G28">
        <v>0</v>
      </c>
      <c r="H28">
        <v>1</v>
      </c>
      <c r="I28" t="s">
        <v>11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81</v>
      </c>
      <c r="AF28">
        <v>25.38095235106136</v>
      </c>
      <c r="AG28">
        <v>19.843804890156928</v>
      </c>
      <c r="AH28">
        <v>31.009134006227868</v>
      </c>
      <c r="AI28">
        <v>7.9633559614612217</v>
      </c>
      <c r="AJ28">
        <v>0</v>
      </c>
      <c r="AK28">
        <v>0</v>
      </c>
      <c r="AM28" t="s">
        <v>19</v>
      </c>
      <c r="AN28">
        <f>SUMPRODUCT(Table1[Selected],Table1[LEI])</f>
        <v>0</v>
      </c>
      <c r="AO28">
        <v>3</v>
      </c>
    </row>
    <row r="29" spans="1:41" hidden="1" x14ac:dyDescent="0.3">
      <c r="A29" t="s">
        <v>100</v>
      </c>
      <c r="B29" t="s">
        <v>101</v>
      </c>
      <c r="C29" t="s">
        <v>102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4.7</v>
      </c>
      <c r="AE29">
        <v>83</v>
      </c>
      <c r="AF29">
        <v>11.382270103267183</v>
      </c>
      <c r="AG29">
        <v>16.976914143932433</v>
      </c>
      <c r="AH29">
        <v>19.643635249370092</v>
      </c>
      <c r="AI29">
        <v>3.284169083687237</v>
      </c>
      <c r="AJ29">
        <v>0</v>
      </c>
      <c r="AK29">
        <v>0</v>
      </c>
      <c r="AM29" t="s">
        <v>20</v>
      </c>
      <c r="AN29">
        <f>SUMPRODUCT(Table1[Selected],Table1[LIV])</f>
        <v>2</v>
      </c>
      <c r="AO29">
        <v>3</v>
      </c>
    </row>
    <row r="30" spans="1:41" hidden="1" x14ac:dyDescent="0.3">
      <c r="A30" t="s">
        <v>103</v>
      </c>
      <c r="B30" t="s">
        <v>104</v>
      </c>
      <c r="C30" t="s">
        <v>104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11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5.5</v>
      </c>
      <c r="AE30">
        <v>85</v>
      </c>
      <c r="AF30">
        <v>12.61568833114868</v>
      </c>
      <c r="AG30">
        <v>16.938950608985095</v>
      </c>
      <c r="AH30">
        <v>20.438668097687863</v>
      </c>
      <c r="AI30">
        <v>3.7497599070403425</v>
      </c>
      <c r="AJ30">
        <v>0</v>
      </c>
      <c r="AK30">
        <v>0</v>
      </c>
      <c r="AM30" t="s">
        <v>21</v>
      </c>
      <c r="AN30">
        <f>SUMPRODUCT(Table1[Selected],Table1[MCI])</f>
        <v>2</v>
      </c>
      <c r="AO30">
        <v>3</v>
      </c>
    </row>
    <row r="31" spans="1:41" hidden="1" x14ac:dyDescent="0.3">
      <c r="A31" t="s">
        <v>105</v>
      </c>
      <c r="B31" t="s">
        <v>106</v>
      </c>
      <c r="C31" t="s">
        <v>106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4.9000000000000004</v>
      </c>
      <c r="AE31">
        <v>86</v>
      </c>
      <c r="AF31">
        <v>8.2659731149793298</v>
      </c>
      <c r="AG31">
        <v>10.994665485187941</v>
      </c>
      <c r="AH31">
        <v>13.31785238377951</v>
      </c>
      <c r="AI31">
        <v>2.2848539579156144</v>
      </c>
      <c r="AJ31">
        <v>0</v>
      </c>
      <c r="AK31">
        <v>0</v>
      </c>
      <c r="AM31" t="s">
        <v>22</v>
      </c>
      <c r="AN31">
        <f>SUMPRODUCT(Table1[Selected],Table1[MUN])</f>
        <v>0</v>
      </c>
      <c r="AO31">
        <v>3</v>
      </c>
    </row>
    <row r="32" spans="1:41" hidden="1" x14ac:dyDescent="0.3">
      <c r="A32" t="s">
        <v>107</v>
      </c>
      <c r="B32" t="s">
        <v>108</v>
      </c>
      <c r="C32" t="s">
        <v>108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5.2</v>
      </c>
      <c r="AE32">
        <v>89</v>
      </c>
      <c r="AF32">
        <v>15.746782277894056</v>
      </c>
      <c r="AG32">
        <v>18.992796496029325</v>
      </c>
      <c r="AH32">
        <v>23.984117066350052</v>
      </c>
      <c r="AI32">
        <v>5.5876610593979805</v>
      </c>
      <c r="AJ32">
        <v>0</v>
      </c>
      <c r="AK32">
        <v>0</v>
      </c>
      <c r="AM32" t="s">
        <v>23</v>
      </c>
      <c r="AN32">
        <f>SUMPRODUCT(Table1[Selected],Table1[NEW])</f>
        <v>0</v>
      </c>
      <c r="AO32">
        <v>3</v>
      </c>
    </row>
    <row r="33" spans="1:41" hidden="1" x14ac:dyDescent="0.3">
      <c r="A33" t="s">
        <v>109</v>
      </c>
      <c r="B33" t="s">
        <v>110</v>
      </c>
      <c r="C33" t="s">
        <v>110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5.2</v>
      </c>
      <c r="AE33">
        <v>94</v>
      </c>
      <c r="AF33">
        <v>13.888830690304903</v>
      </c>
      <c r="AG33">
        <v>18.430262951962106</v>
      </c>
      <c r="AH33">
        <v>22.346361142666908</v>
      </c>
      <c r="AI33">
        <v>4.1262042576155782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hidden="1" x14ac:dyDescent="0.3">
      <c r="A34" t="s">
        <v>111</v>
      </c>
      <c r="B34" t="s">
        <v>112</v>
      </c>
      <c r="C34" t="s">
        <v>112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4.4000000000000004</v>
      </c>
      <c r="AE34">
        <v>103</v>
      </c>
      <c r="AF34">
        <v>21.666666666666668</v>
      </c>
      <c r="AG34">
        <v>19.884930246164888</v>
      </c>
      <c r="AH34">
        <v>28.56300227761303</v>
      </c>
      <c r="AI34">
        <v>3.9235393352137207</v>
      </c>
      <c r="AJ34">
        <v>0</v>
      </c>
      <c r="AK34">
        <v>0</v>
      </c>
      <c r="AM34" t="s">
        <v>25</v>
      </c>
      <c r="AN34">
        <f>SUMPRODUCT(Table1[Selected],Table1[SOU])</f>
        <v>0</v>
      </c>
      <c r="AO34">
        <v>3</v>
      </c>
    </row>
    <row r="35" spans="1:41" x14ac:dyDescent="0.3">
      <c r="A35" t="s">
        <v>147</v>
      </c>
      <c r="B35" t="s">
        <v>148</v>
      </c>
      <c r="C35" s="1" t="s">
        <v>148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13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5.7</v>
      </c>
      <c r="AE35">
        <v>174</v>
      </c>
      <c r="AF35">
        <v>18.758436228509844</v>
      </c>
      <c r="AG35">
        <v>31.183005499691856</v>
      </c>
      <c r="AH35">
        <v>29.715586512610258</v>
      </c>
      <c r="AI35">
        <v>5.3741871352294961</v>
      </c>
      <c r="AJ35">
        <v>0</v>
      </c>
      <c r="AK35">
        <v>1</v>
      </c>
      <c r="AM35" t="s">
        <v>26</v>
      </c>
      <c r="AN35">
        <f>SUMPRODUCT(Table1[Selected],Table1[TOT])</f>
        <v>0</v>
      </c>
      <c r="AO35">
        <v>3</v>
      </c>
    </row>
    <row r="36" spans="1:41" x14ac:dyDescent="0.3">
      <c r="A36" t="s">
        <v>257</v>
      </c>
      <c r="B36" t="s">
        <v>258</v>
      </c>
      <c r="C36" s="1" t="s">
        <v>258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12.8</v>
      </c>
      <c r="AE36">
        <v>433</v>
      </c>
      <c r="AF36">
        <v>38.990206807770683</v>
      </c>
      <c r="AG36">
        <v>38.987493441638726</v>
      </c>
      <c r="AH36">
        <v>32.471520703186798</v>
      </c>
      <c r="AI36">
        <v>4.9630789990723896</v>
      </c>
      <c r="AJ36">
        <v>1</v>
      </c>
      <c r="AK36">
        <v>1</v>
      </c>
      <c r="AM36" t="s">
        <v>27</v>
      </c>
      <c r="AN36">
        <f>SUMPRODUCT(Table1[Selected],Table1[WHU])</f>
        <v>0</v>
      </c>
      <c r="AO36">
        <v>3</v>
      </c>
    </row>
    <row r="37" spans="1:41" hidden="1" x14ac:dyDescent="0.3">
      <c r="A37" t="s">
        <v>118</v>
      </c>
      <c r="B37" t="s">
        <v>119</v>
      </c>
      <c r="C37" t="s">
        <v>119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4.0999999999999996</v>
      </c>
      <c r="AE37">
        <v>123</v>
      </c>
      <c r="AF37">
        <v>15.655585374676313</v>
      </c>
      <c r="AG37">
        <v>15.254721431573447</v>
      </c>
      <c r="AH37">
        <v>12.60247777120038</v>
      </c>
      <c r="AI37">
        <v>2.3620873080890128</v>
      </c>
      <c r="AJ37">
        <v>0</v>
      </c>
      <c r="AK37">
        <v>0</v>
      </c>
      <c r="AM37" t="s">
        <v>28</v>
      </c>
      <c r="AN37">
        <f>SUMPRODUCT(Table1[Selected],Table1[WOL])</f>
        <v>0</v>
      </c>
      <c r="AO37">
        <v>3</v>
      </c>
    </row>
    <row r="38" spans="1:41" x14ac:dyDescent="0.3">
      <c r="A38" t="s">
        <v>113</v>
      </c>
      <c r="B38" t="s">
        <v>114</v>
      </c>
      <c r="C38" s="1" t="s">
        <v>114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7.8</v>
      </c>
      <c r="AE38">
        <v>120</v>
      </c>
      <c r="AF38">
        <v>26.065354986740644</v>
      </c>
      <c r="AG38">
        <v>27.114769739816566</v>
      </c>
      <c r="AH38">
        <v>21.660169978301035</v>
      </c>
      <c r="AI38">
        <v>4.6269604939513451</v>
      </c>
      <c r="AJ38">
        <v>1</v>
      </c>
      <c r="AK38">
        <v>1</v>
      </c>
    </row>
    <row r="39" spans="1:41" hidden="1" x14ac:dyDescent="0.3">
      <c r="A39" t="s">
        <v>122</v>
      </c>
      <c r="B39" t="s">
        <v>123</v>
      </c>
      <c r="C39" t="s">
        <v>123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5.5</v>
      </c>
      <c r="AE39">
        <v>126</v>
      </c>
      <c r="AF39">
        <v>18.896263698245477</v>
      </c>
      <c r="AG39">
        <v>14.73581530629801</v>
      </c>
      <c r="AH39">
        <v>13.759205924441638</v>
      </c>
      <c r="AI39">
        <v>3.2287560035710943</v>
      </c>
      <c r="AJ39">
        <v>0</v>
      </c>
      <c r="AK39">
        <v>0</v>
      </c>
    </row>
    <row r="40" spans="1:41" hidden="1" x14ac:dyDescent="0.3">
      <c r="A40" t="s">
        <v>124</v>
      </c>
      <c r="B40" t="s">
        <v>125</v>
      </c>
      <c r="C40" t="s">
        <v>125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128</v>
      </c>
      <c r="AF40">
        <v>14.040396496034514</v>
      </c>
      <c r="AG40">
        <v>19.701190314406304</v>
      </c>
      <c r="AH40">
        <v>13.679810540759441</v>
      </c>
      <c r="AI40">
        <v>2.952941145440434</v>
      </c>
      <c r="AJ40">
        <v>0</v>
      </c>
      <c r="AK40">
        <v>0</v>
      </c>
    </row>
    <row r="41" spans="1:41" hidden="1" x14ac:dyDescent="0.3">
      <c r="A41" t="s">
        <v>126</v>
      </c>
      <c r="B41" t="s">
        <v>127</v>
      </c>
      <c r="C41" t="s">
        <v>127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5.3</v>
      </c>
      <c r="AE41">
        <v>129</v>
      </c>
      <c r="AF41">
        <v>30.580236196688489</v>
      </c>
      <c r="AG41">
        <v>16.011036529968965</v>
      </c>
      <c r="AH41">
        <v>19.172136009004028</v>
      </c>
      <c r="AI41">
        <v>2.6769159269094445</v>
      </c>
      <c r="AJ41">
        <v>0</v>
      </c>
      <c r="AK41">
        <v>0</v>
      </c>
    </row>
    <row r="42" spans="1:41" hidden="1" x14ac:dyDescent="0.3">
      <c r="A42" t="s">
        <v>128</v>
      </c>
      <c r="B42" t="s">
        <v>129</v>
      </c>
      <c r="C42" t="s">
        <v>129</v>
      </c>
      <c r="D42" t="s">
        <v>7</v>
      </c>
      <c r="E42">
        <v>0</v>
      </c>
      <c r="F42">
        <v>0</v>
      </c>
      <c r="G42">
        <v>0</v>
      </c>
      <c r="H42">
        <v>1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5.8</v>
      </c>
      <c r="AE42">
        <v>135</v>
      </c>
      <c r="AF42">
        <v>18.913756810563093</v>
      </c>
      <c r="AG42">
        <v>18.078116817478453</v>
      </c>
      <c r="AH42">
        <v>15.086495051087248</v>
      </c>
      <c r="AI42">
        <v>3.357422782656371</v>
      </c>
      <c r="AJ42">
        <v>0</v>
      </c>
      <c r="AK42">
        <v>0</v>
      </c>
    </row>
    <row r="43" spans="1:41" hidden="1" x14ac:dyDescent="0.3">
      <c r="A43" t="s">
        <v>130</v>
      </c>
      <c r="B43" t="s">
        <v>131</v>
      </c>
      <c r="C43" t="s">
        <v>131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5.0999999999999996</v>
      </c>
      <c r="AE43">
        <v>144</v>
      </c>
      <c r="AF43">
        <v>16.034155574342762</v>
      </c>
      <c r="AG43">
        <v>20.242547294465567</v>
      </c>
      <c r="AH43">
        <v>14.731331813974677</v>
      </c>
      <c r="AI43">
        <v>3.1859261336096365</v>
      </c>
      <c r="AJ43">
        <v>0</v>
      </c>
      <c r="AK43">
        <v>0</v>
      </c>
    </row>
    <row r="44" spans="1:41" hidden="1" x14ac:dyDescent="0.3">
      <c r="A44" t="s">
        <v>132</v>
      </c>
      <c r="B44" t="s">
        <v>133</v>
      </c>
      <c r="C44" t="s">
        <v>133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13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5.4</v>
      </c>
      <c r="AE44">
        <v>158</v>
      </c>
      <c r="AF44">
        <v>16.462682065985128</v>
      </c>
      <c r="AG44">
        <v>19.821790210936314</v>
      </c>
      <c r="AH44">
        <v>21.410687967017935</v>
      </c>
      <c r="AI44">
        <v>4.1023446558745791</v>
      </c>
      <c r="AJ44">
        <v>0</v>
      </c>
      <c r="AK44">
        <v>0</v>
      </c>
    </row>
    <row r="45" spans="1:41" hidden="1" x14ac:dyDescent="0.3">
      <c r="A45" t="s">
        <v>105</v>
      </c>
      <c r="B45" t="s">
        <v>134</v>
      </c>
      <c r="C45" t="s">
        <v>134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4.7</v>
      </c>
      <c r="AE45">
        <v>159</v>
      </c>
      <c r="AF45">
        <v>35.818138877034663</v>
      </c>
      <c r="AG45">
        <v>19.257297646444993</v>
      </c>
      <c r="AH45">
        <v>31.81522854162872</v>
      </c>
      <c r="AI45">
        <v>3.8813657641440913</v>
      </c>
      <c r="AJ45">
        <v>0</v>
      </c>
      <c r="AK45">
        <v>0</v>
      </c>
    </row>
    <row r="46" spans="1:41" x14ac:dyDescent="0.3">
      <c r="A46" t="s">
        <v>275</v>
      </c>
      <c r="B46" t="s">
        <v>276</v>
      </c>
      <c r="C46" s="1" t="s">
        <v>275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6.7</v>
      </c>
      <c r="AE46">
        <v>471</v>
      </c>
      <c r="AF46">
        <v>33.4</v>
      </c>
      <c r="AG46">
        <v>21.615647204680151</v>
      </c>
      <c r="AH46">
        <v>29.196779264868386</v>
      </c>
      <c r="AI46">
        <v>4.2702071997231323</v>
      </c>
      <c r="AJ46">
        <v>1</v>
      </c>
      <c r="AK46">
        <v>1</v>
      </c>
    </row>
    <row r="47" spans="1:41" hidden="1" x14ac:dyDescent="0.3">
      <c r="A47" t="s">
        <v>96</v>
      </c>
      <c r="B47" t="s">
        <v>137</v>
      </c>
      <c r="C47" t="s">
        <v>137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</v>
      </c>
      <c r="AE47">
        <v>161</v>
      </c>
      <c r="AF47">
        <v>30.708538602134134</v>
      </c>
      <c r="AG47">
        <v>15.332030954310937</v>
      </c>
      <c r="AH47">
        <v>26.547725192819421</v>
      </c>
      <c r="AI47">
        <v>3.1291251971748713</v>
      </c>
      <c r="AJ47">
        <v>0</v>
      </c>
      <c r="AK47">
        <v>0</v>
      </c>
    </row>
    <row r="48" spans="1:41" x14ac:dyDescent="0.3">
      <c r="A48" t="s">
        <v>259</v>
      </c>
      <c r="B48" t="s">
        <v>260</v>
      </c>
      <c r="C48" s="1" t="s">
        <v>260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</v>
      </c>
      <c r="AE48">
        <v>434</v>
      </c>
      <c r="AF48">
        <v>30.061504906484487</v>
      </c>
      <c r="AG48">
        <v>27.794695869405622</v>
      </c>
      <c r="AH48">
        <v>24.146916811815032</v>
      </c>
      <c r="AI48">
        <v>4.1188090787902976</v>
      </c>
      <c r="AJ48">
        <v>1</v>
      </c>
      <c r="AK48">
        <v>1</v>
      </c>
    </row>
    <row r="49" spans="1:37" hidden="1" x14ac:dyDescent="0.3">
      <c r="A49" t="s">
        <v>140</v>
      </c>
      <c r="B49" t="s">
        <v>141</v>
      </c>
      <c r="C49" t="s">
        <v>141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13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4.5</v>
      </c>
      <c r="AE49">
        <v>163</v>
      </c>
      <c r="AF49">
        <v>20.901918444490846</v>
      </c>
      <c r="AG49">
        <v>19.175814105183086</v>
      </c>
      <c r="AH49">
        <v>23.477430134534995</v>
      </c>
      <c r="AI49">
        <v>4.0164757784996903</v>
      </c>
      <c r="AJ49">
        <v>0</v>
      </c>
      <c r="AK49">
        <v>0</v>
      </c>
    </row>
    <row r="50" spans="1:37" hidden="1" x14ac:dyDescent="0.3">
      <c r="A50" t="s">
        <v>142</v>
      </c>
      <c r="B50" t="s">
        <v>143</v>
      </c>
      <c r="C50" t="s">
        <v>143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13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5.5</v>
      </c>
      <c r="AE50">
        <v>166</v>
      </c>
      <c r="AF50">
        <v>14.562499977712138</v>
      </c>
      <c r="AG50">
        <v>18.504981942984436</v>
      </c>
      <c r="AH50">
        <v>19.540222639244789</v>
      </c>
      <c r="AI50">
        <v>3.4725065419770296</v>
      </c>
      <c r="AJ50">
        <v>0</v>
      </c>
      <c r="AK50">
        <v>0</v>
      </c>
    </row>
    <row r="51" spans="1:37" hidden="1" x14ac:dyDescent="0.3">
      <c r="A51" t="s">
        <v>144</v>
      </c>
      <c r="B51" t="s">
        <v>145</v>
      </c>
      <c r="C51" t="s">
        <v>146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170</v>
      </c>
      <c r="AF51">
        <v>15.3519689599588</v>
      </c>
      <c r="AG51">
        <v>16.994257628661714</v>
      </c>
      <c r="AH51">
        <v>19.044135660751984</v>
      </c>
      <c r="AI51">
        <v>3.0150123974423781</v>
      </c>
      <c r="AJ51">
        <v>0</v>
      </c>
      <c r="AK51">
        <v>0</v>
      </c>
    </row>
    <row r="52" spans="1:37" x14ac:dyDescent="0.3">
      <c r="A52" t="s">
        <v>178</v>
      </c>
      <c r="B52" t="s">
        <v>179</v>
      </c>
      <c r="C52" s="1" t="s">
        <v>179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5.5</v>
      </c>
      <c r="AE52">
        <v>252</v>
      </c>
      <c r="AF52">
        <v>68.442307692307693</v>
      </c>
      <c r="AG52">
        <v>21.063754009979306</v>
      </c>
      <c r="AH52">
        <v>45.014399675378343</v>
      </c>
      <c r="AI52">
        <v>3.8262955497647244</v>
      </c>
      <c r="AJ52">
        <v>1</v>
      </c>
      <c r="AK52">
        <v>1</v>
      </c>
    </row>
    <row r="53" spans="1:37" hidden="1" x14ac:dyDescent="0.3">
      <c r="A53" t="s">
        <v>149</v>
      </c>
      <c r="B53" t="s">
        <v>150</v>
      </c>
      <c r="C53" t="s">
        <v>150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13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4.8</v>
      </c>
      <c r="AE53">
        <v>182</v>
      </c>
      <c r="AF53">
        <v>-0.3430236513101681</v>
      </c>
      <c r="AG53">
        <v>25.870999766679148</v>
      </c>
      <c r="AH53">
        <v>15.816270313142399</v>
      </c>
      <c r="AI53">
        <v>2.6760449110145745</v>
      </c>
      <c r="AJ53">
        <v>0</v>
      </c>
      <c r="AK53">
        <v>0</v>
      </c>
    </row>
    <row r="54" spans="1:37" hidden="1" x14ac:dyDescent="0.3">
      <c r="A54" t="s">
        <v>151</v>
      </c>
      <c r="B54" t="s">
        <v>152</v>
      </c>
      <c r="C54" t="s">
        <v>153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4.9000000000000004</v>
      </c>
      <c r="AE54">
        <v>192</v>
      </c>
      <c r="AF54">
        <v>10.483132236768711</v>
      </c>
      <c r="AG54">
        <v>16.088777204342882</v>
      </c>
      <c r="AH54">
        <v>14.514778198050857</v>
      </c>
      <c r="AI54">
        <v>3.460126431965616</v>
      </c>
      <c r="AJ54">
        <v>0</v>
      </c>
      <c r="AK54">
        <v>0</v>
      </c>
    </row>
    <row r="55" spans="1:37" hidden="1" x14ac:dyDescent="0.3">
      <c r="A55" t="s">
        <v>154</v>
      </c>
      <c r="B55" t="s">
        <v>155</v>
      </c>
      <c r="C55" t="s">
        <v>155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7.2</v>
      </c>
      <c r="AE55">
        <v>207</v>
      </c>
      <c r="AF55">
        <v>17.826446280991735</v>
      </c>
      <c r="AG55">
        <v>15.923004279972773</v>
      </c>
      <c r="AH55">
        <v>17.897392810371208</v>
      </c>
      <c r="AI55">
        <v>4.4379456601455551</v>
      </c>
      <c r="AJ55">
        <v>0</v>
      </c>
      <c r="AK55">
        <v>0</v>
      </c>
    </row>
    <row r="56" spans="1:37" hidden="1" x14ac:dyDescent="0.3">
      <c r="A56" t="s">
        <v>156</v>
      </c>
      <c r="B56" t="s">
        <v>157</v>
      </c>
      <c r="C56" t="s">
        <v>157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7.5</v>
      </c>
      <c r="AE56">
        <v>210</v>
      </c>
      <c r="AF56">
        <v>27.569620268679138</v>
      </c>
      <c r="AG56">
        <v>13.797332667155834</v>
      </c>
      <c r="AH56">
        <v>21.254814755782341</v>
      </c>
      <c r="AI56">
        <v>4.6427741183956037</v>
      </c>
      <c r="AJ56">
        <v>0</v>
      </c>
      <c r="AK56">
        <v>0</v>
      </c>
    </row>
    <row r="57" spans="1:37" hidden="1" x14ac:dyDescent="0.3">
      <c r="A57" t="s">
        <v>158</v>
      </c>
      <c r="B57" t="s">
        <v>159</v>
      </c>
      <c r="C57" t="s">
        <v>159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9.6999999999999993</v>
      </c>
      <c r="AE57">
        <v>217</v>
      </c>
      <c r="AF57">
        <v>21.66754764214086</v>
      </c>
      <c r="AG57">
        <v>15.846600868609309</v>
      </c>
      <c r="AH57">
        <v>19.672868569297748</v>
      </c>
      <c r="AI57">
        <v>5.0363168023480576</v>
      </c>
      <c r="AJ57">
        <v>0</v>
      </c>
      <c r="AK57">
        <v>0</v>
      </c>
    </row>
    <row r="58" spans="1:37" hidden="1" x14ac:dyDescent="0.3">
      <c r="A58" t="s">
        <v>160</v>
      </c>
      <c r="B58" t="s">
        <v>161</v>
      </c>
      <c r="C58" t="s">
        <v>161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4.4000000000000004</v>
      </c>
      <c r="AE58">
        <v>234</v>
      </c>
      <c r="AF58">
        <v>17.656031270051649</v>
      </c>
      <c r="AG58">
        <v>21.652094779263692</v>
      </c>
      <c r="AH58">
        <v>19.478916404140577</v>
      </c>
      <c r="AI58">
        <v>3.8095172048606507</v>
      </c>
      <c r="AJ58">
        <v>0</v>
      </c>
      <c r="AK58">
        <v>0</v>
      </c>
    </row>
    <row r="59" spans="1:37" hidden="1" x14ac:dyDescent="0.3">
      <c r="A59" t="s">
        <v>162</v>
      </c>
      <c r="B59" t="s">
        <v>163</v>
      </c>
      <c r="C59" t="s">
        <v>164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5.2</v>
      </c>
      <c r="AE59">
        <v>241</v>
      </c>
      <c r="AF59">
        <v>15.569623412425102</v>
      </c>
      <c r="AG59">
        <v>15.983727069921521</v>
      </c>
      <c r="AH59">
        <v>15.668737138337224</v>
      </c>
      <c r="AI59">
        <v>3.0519900440207994</v>
      </c>
      <c r="AJ59">
        <v>0</v>
      </c>
      <c r="AK59">
        <v>0</v>
      </c>
    </row>
    <row r="60" spans="1:37" hidden="1" x14ac:dyDescent="0.3">
      <c r="A60" t="s">
        <v>165</v>
      </c>
      <c r="B60" t="s">
        <v>166</v>
      </c>
      <c r="C60" t="s">
        <v>166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7.2</v>
      </c>
      <c r="AE60">
        <v>242</v>
      </c>
      <c r="AF60">
        <v>20.033112582781456</v>
      </c>
      <c r="AG60">
        <v>20.723317196367617</v>
      </c>
      <c r="AH60">
        <v>20.236979191215468</v>
      </c>
      <c r="AI60">
        <v>4.2205394467459048</v>
      </c>
      <c r="AJ60">
        <v>0</v>
      </c>
      <c r="AK60">
        <v>0</v>
      </c>
    </row>
    <row r="61" spans="1:37" hidden="1" x14ac:dyDescent="0.3">
      <c r="A61" t="s">
        <v>167</v>
      </c>
      <c r="B61" t="s">
        <v>168</v>
      </c>
      <c r="C61" t="s">
        <v>168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4.7</v>
      </c>
      <c r="AE61">
        <v>243</v>
      </c>
      <c r="AF61">
        <v>13.463995150071783</v>
      </c>
      <c r="AG61">
        <v>16.120628797227685</v>
      </c>
      <c r="AH61">
        <v>14.664592930759049</v>
      </c>
      <c r="AI61">
        <v>3.0921072657937998</v>
      </c>
      <c r="AJ61">
        <v>0</v>
      </c>
      <c r="AK61">
        <v>0</v>
      </c>
    </row>
    <row r="62" spans="1:37" x14ac:dyDescent="0.3">
      <c r="A62" t="s">
        <v>115</v>
      </c>
      <c r="B62" t="s">
        <v>116</v>
      </c>
      <c r="C62" s="1" t="s">
        <v>117</v>
      </c>
      <c r="D62" t="s">
        <v>4</v>
      </c>
      <c r="E62">
        <v>1</v>
      </c>
      <c r="F62">
        <v>0</v>
      </c>
      <c r="G62">
        <v>0</v>
      </c>
      <c r="H62">
        <v>0</v>
      </c>
      <c r="I62" t="s">
        <v>12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4.9000000000000004</v>
      </c>
      <c r="AE62">
        <v>121</v>
      </c>
      <c r="AF62">
        <v>27.882352941176471</v>
      </c>
      <c r="AG62">
        <v>22.332211211153787</v>
      </c>
      <c r="AH62">
        <v>20.534904224158581</v>
      </c>
      <c r="AI62">
        <v>3.7753763568750873</v>
      </c>
      <c r="AJ62">
        <v>1</v>
      </c>
      <c r="AK62">
        <v>1</v>
      </c>
    </row>
    <row r="63" spans="1:37" hidden="1" x14ac:dyDescent="0.3">
      <c r="A63" t="s">
        <v>171</v>
      </c>
      <c r="B63" t="s">
        <v>172</v>
      </c>
      <c r="C63" t="s">
        <v>172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247</v>
      </c>
      <c r="AF63">
        <v>14.49990603402922</v>
      </c>
      <c r="AG63">
        <v>15.566779285883673</v>
      </c>
      <c r="AH63">
        <v>14.922631684643132</v>
      </c>
      <c r="AI63">
        <v>3.2033785234877565</v>
      </c>
      <c r="AJ63">
        <v>0</v>
      </c>
      <c r="AK63">
        <v>0</v>
      </c>
    </row>
    <row r="64" spans="1:37" hidden="1" x14ac:dyDescent="0.3">
      <c r="A64" t="s">
        <v>151</v>
      </c>
      <c r="B64" t="s">
        <v>173</v>
      </c>
      <c r="C64" t="s">
        <v>173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4.4000000000000004</v>
      </c>
      <c r="AE64">
        <v>248</v>
      </c>
      <c r="AF64">
        <v>14.150030259651112</v>
      </c>
      <c r="AG64">
        <v>16.746695653728196</v>
      </c>
      <c r="AH64">
        <v>15.317057732991898</v>
      </c>
      <c r="AI64">
        <v>3.0849984145545006</v>
      </c>
      <c r="AJ64">
        <v>0</v>
      </c>
      <c r="AK64">
        <v>0</v>
      </c>
    </row>
    <row r="65" spans="1:37" hidden="1" x14ac:dyDescent="0.3">
      <c r="A65" t="s">
        <v>174</v>
      </c>
      <c r="B65" t="s">
        <v>175</v>
      </c>
      <c r="C65" t="s">
        <v>175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5.4</v>
      </c>
      <c r="AE65">
        <v>250</v>
      </c>
      <c r="AF65">
        <v>16.407255780455493</v>
      </c>
      <c r="AG65">
        <v>19.806770338316301</v>
      </c>
      <c r="AH65">
        <v>17.948949340451541</v>
      </c>
      <c r="AI65">
        <v>3.7423716813984464</v>
      </c>
      <c r="AJ65">
        <v>0</v>
      </c>
      <c r="AK65">
        <v>0</v>
      </c>
    </row>
    <row r="66" spans="1:37" hidden="1" x14ac:dyDescent="0.3">
      <c r="A66" t="s">
        <v>176</v>
      </c>
      <c r="B66" t="s">
        <v>177</v>
      </c>
      <c r="C66" t="s">
        <v>177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4.4000000000000004</v>
      </c>
      <c r="AE66">
        <v>251</v>
      </c>
      <c r="AF66">
        <v>17.750495322829444</v>
      </c>
      <c r="AG66">
        <v>15.916379384544147</v>
      </c>
      <c r="AH66">
        <v>16.744873585829318</v>
      </c>
      <c r="AI66">
        <v>3.7157679708562061</v>
      </c>
      <c r="AJ66">
        <v>0</v>
      </c>
      <c r="AK66">
        <v>0</v>
      </c>
    </row>
    <row r="67" spans="1:37" x14ac:dyDescent="0.3">
      <c r="A67" t="s">
        <v>52</v>
      </c>
      <c r="B67" t="s">
        <v>53</v>
      </c>
      <c r="C67" s="1" t="s">
        <v>53</v>
      </c>
      <c r="D67" t="s">
        <v>4</v>
      </c>
      <c r="E67">
        <v>1</v>
      </c>
      <c r="F67">
        <v>0</v>
      </c>
      <c r="G67">
        <v>0</v>
      </c>
      <c r="H67">
        <v>0</v>
      </c>
      <c r="I67" t="s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4.9000000000000004</v>
      </c>
      <c r="AE67">
        <v>13</v>
      </c>
      <c r="AF67">
        <v>18.015267155453785</v>
      </c>
      <c r="AG67">
        <v>17.83021397654657</v>
      </c>
      <c r="AH67">
        <v>16.898376058685237</v>
      </c>
      <c r="AI67">
        <v>3.5587532967903543</v>
      </c>
      <c r="AJ67">
        <v>1</v>
      </c>
      <c r="AK67">
        <v>1</v>
      </c>
    </row>
    <row r="68" spans="1:37" hidden="1" x14ac:dyDescent="0.3">
      <c r="A68" t="s">
        <v>180</v>
      </c>
      <c r="B68" t="s">
        <v>181</v>
      </c>
      <c r="C68" t="s">
        <v>182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259</v>
      </c>
      <c r="AF68">
        <v>10.444783612673731</v>
      </c>
      <c r="AG68">
        <v>17.080579032580626</v>
      </c>
      <c r="AH68">
        <v>13.59517717571207</v>
      </c>
      <c r="AI68">
        <v>3.0611550214936298</v>
      </c>
      <c r="AJ68">
        <v>0</v>
      </c>
      <c r="AK68">
        <v>0</v>
      </c>
    </row>
    <row r="69" spans="1:37" hidden="1" x14ac:dyDescent="0.3">
      <c r="A69" t="s">
        <v>183</v>
      </c>
      <c r="B69" t="s">
        <v>184</v>
      </c>
      <c r="C69" t="s">
        <v>184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4.3</v>
      </c>
      <c r="AE69">
        <v>273</v>
      </c>
      <c r="AF69">
        <v>14.074203987858947</v>
      </c>
      <c r="AG69">
        <v>16.243235069951492</v>
      </c>
      <c r="AH69">
        <v>14.249643767347504</v>
      </c>
      <c r="AI69">
        <v>2.7994206904104346</v>
      </c>
      <c r="AJ69">
        <v>0</v>
      </c>
      <c r="AK69">
        <v>0</v>
      </c>
    </row>
    <row r="70" spans="1:37" hidden="1" x14ac:dyDescent="0.3">
      <c r="A70" t="s">
        <v>162</v>
      </c>
      <c r="B70" t="s">
        <v>185</v>
      </c>
      <c r="C70" t="s">
        <v>185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4.4000000000000004</v>
      </c>
      <c r="AE70">
        <v>277</v>
      </c>
      <c r="AF70">
        <v>17.60736190137273</v>
      </c>
      <c r="AG70">
        <v>17.941239284755145</v>
      </c>
      <c r="AH70">
        <v>16.802296666072944</v>
      </c>
      <c r="AI70">
        <v>3.5389131185963536</v>
      </c>
      <c r="AJ70">
        <v>0</v>
      </c>
      <c r="AK70">
        <v>0</v>
      </c>
    </row>
    <row r="71" spans="1:37" hidden="1" x14ac:dyDescent="0.3">
      <c r="A71" t="s">
        <v>186</v>
      </c>
      <c r="B71" t="s">
        <v>187</v>
      </c>
      <c r="C71" t="s">
        <v>187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5.0999999999999996</v>
      </c>
      <c r="AE71">
        <v>281</v>
      </c>
      <c r="AF71">
        <v>13.073207496708324</v>
      </c>
      <c r="AG71">
        <v>15.792155945001694</v>
      </c>
      <c r="AH71">
        <v>13.539351373620409</v>
      </c>
      <c r="AI71">
        <v>2.8628957904752008</v>
      </c>
      <c r="AJ71">
        <v>0</v>
      </c>
      <c r="AK71">
        <v>0</v>
      </c>
    </row>
    <row r="72" spans="1:37" hidden="1" x14ac:dyDescent="0.3">
      <c r="A72" t="s">
        <v>188</v>
      </c>
      <c r="B72" t="s">
        <v>189</v>
      </c>
      <c r="C72" t="s">
        <v>189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5.2</v>
      </c>
      <c r="AE72">
        <v>284</v>
      </c>
      <c r="AF72">
        <v>13.501787904155165</v>
      </c>
      <c r="AG72">
        <v>16.50710782563328</v>
      </c>
      <c r="AH72">
        <v>14.068131954326919</v>
      </c>
      <c r="AI72">
        <v>2.9651348599101985</v>
      </c>
      <c r="AJ72">
        <v>0</v>
      </c>
      <c r="AK72">
        <v>0</v>
      </c>
    </row>
    <row r="73" spans="1:37" hidden="1" x14ac:dyDescent="0.3">
      <c r="A73" t="s">
        <v>190</v>
      </c>
      <c r="B73" t="s">
        <v>191</v>
      </c>
      <c r="C73" t="s">
        <v>191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4.0999999999999996</v>
      </c>
      <c r="AE73">
        <v>289</v>
      </c>
      <c r="AF73">
        <v>12.07927403557542</v>
      </c>
      <c r="AG73">
        <v>15.102178866244865</v>
      </c>
      <c r="AH73">
        <v>12.729844625743215</v>
      </c>
      <c r="AI73">
        <v>2.6265382308689231</v>
      </c>
      <c r="AJ73">
        <v>0</v>
      </c>
      <c r="AK73">
        <v>0</v>
      </c>
    </row>
    <row r="74" spans="1:37" hidden="1" x14ac:dyDescent="0.3">
      <c r="A74" t="s">
        <v>192</v>
      </c>
      <c r="B74" t="s">
        <v>193</v>
      </c>
      <c r="C74" s="1" t="s">
        <v>193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4.2</v>
      </c>
      <c r="AE74">
        <v>293</v>
      </c>
      <c r="AF74">
        <v>15.584152997199206</v>
      </c>
      <c r="AG74">
        <v>15.860098843525964</v>
      </c>
      <c r="AH74">
        <v>14.863171079995691</v>
      </c>
      <c r="AI74">
        <v>3.1119604093759587</v>
      </c>
      <c r="AJ74">
        <v>1</v>
      </c>
      <c r="AK74">
        <v>0</v>
      </c>
    </row>
    <row r="75" spans="1:37" hidden="1" x14ac:dyDescent="0.3">
      <c r="A75" t="s">
        <v>194</v>
      </c>
      <c r="B75" t="s">
        <v>195</v>
      </c>
      <c r="C75" t="s">
        <v>195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4.8</v>
      </c>
      <c r="AE75">
        <v>294</v>
      </c>
      <c r="AF75">
        <v>15.303030303030303</v>
      </c>
      <c r="AG75">
        <v>17.608026996652864</v>
      </c>
      <c r="AH75">
        <v>15.470790948130489</v>
      </c>
      <c r="AI75">
        <v>3.2932115940857791</v>
      </c>
      <c r="AJ75">
        <v>0</v>
      </c>
      <c r="AK75">
        <v>0</v>
      </c>
    </row>
    <row r="76" spans="1:37" hidden="1" x14ac:dyDescent="0.3">
      <c r="A76" t="s">
        <v>196</v>
      </c>
      <c r="B76" t="s">
        <v>197</v>
      </c>
      <c r="C76" t="s">
        <v>197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5.0999999999999996</v>
      </c>
      <c r="AE76">
        <v>296</v>
      </c>
      <c r="AF76">
        <v>31.832214765100673</v>
      </c>
      <c r="AG76">
        <v>15.329973976592267</v>
      </c>
      <c r="AH76">
        <v>23.011937542146516</v>
      </c>
      <c r="AI76">
        <v>3.5701966341641764</v>
      </c>
      <c r="AJ76">
        <v>0</v>
      </c>
      <c r="AK76">
        <v>0</v>
      </c>
    </row>
    <row r="77" spans="1:37" hidden="1" x14ac:dyDescent="0.3">
      <c r="A77" t="s">
        <v>198</v>
      </c>
      <c r="B77" t="s">
        <v>199</v>
      </c>
      <c r="C77" t="s">
        <v>199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4.8</v>
      </c>
      <c r="AE77">
        <v>300</v>
      </c>
      <c r="AF77">
        <v>14.184458089948059</v>
      </c>
      <c r="AG77">
        <v>17.689210682499407</v>
      </c>
      <c r="AH77">
        <v>14.929042096741597</v>
      </c>
      <c r="AI77">
        <v>3.5002447742378018</v>
      </c>
      <c r="AJ77">
        <v>0</v>
      </c>
      <c r="AK77">
        <v>0</v>
      </c>
    </row>
    <row r="78" spans="1:37" hidden="1" x14ac:dyDescent="0.3">
      <c r="A78" t="s">
        <v>200</v>
      </c>
      <c r="B78" t="s">
        <v>201</v>
      </c>
      <c r="C78" t="s">
        <v>201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4.8</v>
      </c>
      <c r="AE78">
        <v>302</v>
      </c>
      <c r="AF78">
        <v>12.247326011134376</v>
      </c>
      <c r="AG78">
        <v>13.649003415107057</v>
      </c>
      <c r="AH78">
        <v>12.190832631721296</v>
      </c>
      <c r="AI78">
        <v>2.5253426929155176</v>
      </c>
      <c r="AJ78">
        <v>0</v>
      </c>
      <c r="AK78">
        <v>0</v>
      </c>
    </row>
    <row r="79" spans="1:37" hidden="1" x14ac:dyDescent="0.3">
      <c r="A79" t="s">
        <v>202</v>
      </c>
      <c r="B79" t="s">
        <v>203</v>
      </c>
      <c r="C79" t="s">
        <v>203</v>
      </c>
      <c r="D79" t="s">
        <v>4</v>
      </c>
      <c r="E79">
        <v>1</v>
      </c>
      <c r="F79">
        <v>0</v>
      </c>
      <c r="G79">
        <v>0</v>
      </c>
      <c r="H79">
        <v>0</v>
      </c>
      <c r="I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4.5999999999999996</v>
      </c>
      <c r="AE79">
        <v>309</v>
      </c>
      <c r="AF79">
        <v>20.61888834557325</v>
      </c>
      <c r="AG79">
        <v>23.658196330066627</v>
      </c>
      <c r="AH79">
        <v>15.917439839108123</v>
      </c>
      <c r="AI79">
        <v>2.8330815359503978</v>
      </c>
      <c r="AJ79">
        <v>0</v>
      </c>
      <c r="AK79">
        <v>0</v>
      </c>
    </row>
    <row r="80" spans="1:37" hidden="1" x14ac:dyDescent="0.3">
      <c r="A80" t="s">
        <v>204</v>
      </c>
      <c r="B80" t="s">
        <v>205</v>
      </c>
      <c r="C80" t="s">
        <v>205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4.5999999999999996</v>
      </c>
      <c r="AE80">
        <v>312</v>
      </c>
      <c r="AF80">
        <v>15.967213114754097</v>
      </c>
      <c r="AG80">
        <v>17.766669034240351</v>
      </c>
      <c r="AH80">
        <v>12.10585312631034</v>
      </c>
      <c r="AI80">
        <v>2.1866205684161168</v>
      </c>
      <c r="AJ80">
        <v>0</v>
      </c>
      <c r="AK80">
        <v>0</v>
      </c>
    </row>
    <row r="81" spans="1:37" hidden="1" x14ac:dyDescent="0.3">
      <c r="A81" t="s">
        <v>206</v>
      </c>
      <c r="B81" t="s">
        <v>207</v>
      </c>
      <c r="C81" t="s">
        <v>207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5.4</v>
      </c>
      <c r="AE81">
        <v>316</v>
      </c>
      <c r="AF81">
        <v>21.11111115813685</v>
      </c>
      <c r="AG81">
        <v>20.436910288988265</v>
      </c>
      <c r="AH81">
        <v>14.790516310825552</v>
      </c>
      <c r="AI81">
        <v>2.5446824400546184</v>
      </c>
      <c r="AJ81">
        <v>0</v>
      </c>
      <c r="AK81">
        <v>0</v>
      </c>
    </row>
    <row r="82" spans="1:37" hidden="1" x14ac:dyDescent="0.3">
      <c r="A82" t="s">
        <v>208</v>
      </c>
      <c r="B82" t="s">
        <v>209</v>
      </c>
      <c r="C82" t="s">
        <v>209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6.6</v>
      </c>
      <c r="AE82">
        <v>321</v>
      </c>
      <c r="AF82">
        <v>21.404255317011405</v>
      </c>
      <c r="AG82">
        <v>21.361809142436545</v>
      </c>
      <c r="AH82">
        <v>15.251068243400759</v>
      </c>
      <c r="AI82">
        <v>2.7094230575758593</v>
      </c>
      <c r="AJ82">
        <v>0</v>
      </c>
      <c r="AK82">
        <v>0</v>
      </c>
    </row>
    <row r="83" spans="1:37" hidden="1" x14ac:dyDescent="0.3">
      <c r="A83" t="s">
        <v>210</v>
      </c>
      <c r="B83" t="s">
        <v>211</v>
      </c>
      <c r="C83" t="s">
        <v>211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4.3</v>
      </c>
      <c r="AE83">
        <v>322</v>
      </c>
      <c r="AF83">
        <v>16.927272708786326</v>
      </c>
      <c r="AG83">
        <v>17.377432330885828</v>
      </c>
      <c r="AH83">
        <v>12.253636919648468</v>
      </c>
      <c r="AI83">
        <v>2.1879791765159302</v>
      </c>
      <c r="AJ83">
        <v>0</v>
      </c>
      <c r="AK83">
        <v>0</v>
      </c>
    </row>
    <row r="84" spans="1:37" hidden="1" x14ac:dyDescent="0.3">
      <c r="A84" t="s">
        <v>212</v>
      </c>
      <c r="B84" t="s">
        <v>213</v>
      </c>
      <c r="C84" t="s">
        <v>213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4.4000000000000004</v>
      </c>
      <c r="AE84">
        <v>326</v>
      </c>
      <c r="AF84">
        <v>14.499984444981008</v>
      </c>
      <c r="AG84">
        <v>17.683439259098339</v>
      </c>
      <c r="AH84">
        <v>11.6101105160194</v>
      </c>
      <c r="AI84">
        <v>2.1675212032103803</v>
      </c>
      <c r="AJ84">
        <v>0</v>
      </c>
      <c r="AK84">
        <v>0</v>
      </c>
    </row>
    <row r="85" spans="1:37" hidden="1" x14ac:dyDescent="0.3">
      <c r="A85" t="s">
        <v>214</v>
      </c>
      <c r="B85" t="s">
        <v>215</v>
      </c>
      <c r="C85" t="s">
        <v>215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4.4000000000000004</v>
      </c>
      <c r="AE85">
        <v>328</v>
      </c>
      <c r="AF85">
        <v>1.1057230974404371</v>
      </c>
      <c r="AG85">
        <v>16.671079300312758</v>
      </c>
      <c r="AH85">
        <v>6.9839771634027876</v>
      </c>
      <c r="AI85">
        <v>2.0901326587866325</v>
      </c>
      <c r="AJ85">
        <v>0</v>
      </c>
      <c r="AK85">
        <v>0</v>
      </c>
    </row>
    <row r="86" spans="1:37" hidden="1" x14ac:dyDescent="0.3">
      <c r="A86" t="s">
        <v>216</v>
      </c>
      <c r="B86" t="s">
        <v>217</v>
      </c>
      <c r="C86" t="s">
        <v>218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4.9000000000000004</v>
      </c>
      <c r="AE86">
        <v>331</v>
      </c>
      <c r="AF86">
        <v>19.826670239982004</v>
      </c>
      <c r="AG86">
        <v>21.161256654741184</v>
      </c>
      <c r="AH86">
        <v>14.673834128517445</v>
      </c>
      <c r="AI86">
        <v>2.9624804677552765</v>
      </c>
      <c r="AJ86">
        <v>0</v>
      </c>
      <c r="AK86">
        <v>0</v>
      </c>
    </row>
    <row r="87" spans="1:37" hidden="1" x14ac:dyDescent="0.3">
      <c r="A87" t="s">
        <v>219</v>
      </c>
      <c r="B87" t="s">
        <v>220</v>
      </c>
      <c r="C87" t="s">
        <v>219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4.3</v>
      </c>
      <c r="AE87">
        <v>333</v>
      </c>
      <c r="AF87">
        <v>23.561421836875375</v>
      </c>
      <c r="AG87">
        <v>26.000596679196015</v>
      </c>
      <c r="AH87">
        <v>17.777529066070066</v>
      </c>
      <c r="AI87">
        <v>3.4446584980296269</v>
      </c>
      <c r="AJ87">
        <v>0</v>
      </c>
      <c r="AK87">
        <v>0</v>
      </c>
    </row>
    <row r="88" spans="1:37" hidden="1" x14ac:dyDescent="0.3">
      <c r="A88" t="s">
        <v>221</v>
      </c>
      <c r="B88" t="s">
        <v>222</v>
      </c>
      <c r="C88" t="s">
        <v>222</v>
      </c>
      <c r="D88" t="s">
        <v>4</v>
      </c>
      <c r="E88">
        <v>1</v>
      </c>
      <c r="F88">
        <v>0</v>
      </c>
      <c r="G88">
        <v>0</v>
      </c>
      <c r="H88">
        <v>0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3.9</v>
      </c>
      <c r="AE88">
        <v>355</v>
      </c>
      <c r="AF88">
        <v>19.489966255801981</v>
      </c>
      <c r="AG88">
        <v>18.915831676853575</v>
      </c>
      <c r="AH88">
        <v>12.796425946764661</v>
      </c>
      <c r="AI88">
        <v>2.1793677731621952</v>
      </c>
      <c r="AJ88">
        <v>0</v>
      </c>
      <c r="AK88">
        <v>0</v>
      </c>
    </row>
    <row r="89" spans="1:37" hidden="1" x14ac:dyDescent="0.3">
      <c r="A89" t="s">
        <v>223</v>
      </c>
      <c r="B89" t="s">
        <v>224</v>
      </c>
      <c r="C89" t="s">
        <v>224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9.1</v>
      </c>
      <c r="AE89">
        <v>356</v>
      </c>
      <c r="AF89">
        <v>10.089616539710846</v>
      </c>
      <c r="AG89">
        <v>15.011154701949406</v>
      </c>
      <c r="AH89">
        <v>8.3024438651550696</v>
      </c>
      <c r="AI89">
        <v>1.4381837746362245</v>
      </c>
      <c r="AJ89">
        <v>0</v>
      </c>
      <c r="AK89">
        <v>0</v>
      </c>
    </row>
    <row r="90" spans="1:37" hidden="1" x14ac:dyDescent="0.3">
      <c r="A90" t="s">
        <v>225</v>
      </c>
      <c r="B90" t="s">
        <v>226</v>
      </c>
      <c r="C90" t="s">
        <v>226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4.4000000000000004</v>
      </c>
      <c r="AE90">
        <v>359</v>
      </c>
      <c r="AF90">
        <v>15.55409218267047</v>
      </c>
      <c r="AG90">
        <v>16.001152460739775</v>
      </c>
      <c r="AH90">
        <v>10.503329956867976</v>
      </c>
      <c r="AI90">
        <v>1.7055220077500151</v>
      </c>
      <c r="AJ90">
        <v>0</v>
      </c>
      <c r="AK90">
        <v>0</v>
      </c>
    </row>
    <row r="91" spans="1:37" hidden="1" x14ac:dyDescent="0.3">
      <c r="A91" t="s">
        <v>227</v>
      </c>
      <c r="B91" t="s">
        <v>228</v>
      </c>
      <c r="C91" t="s">
        <v>228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6.1</v>
      </c>
      <c r="AE91">
        <v>360</v>
      </c>
      <c r="AF91">
        <v>35.626460847021455</v>
      </c>
      <c r="AG91">
        <v>17.304381345317811</v>
      </c>
      <c r="AH91">
        <v>17.837523072966007</v>
      </c>
      <c r="AI91">
        <v>2.067974285248567</v>
      </c>
      <c r="AJ91">
        <v>0</v>
      </c>
      <c r="AK91">
        <v>0</v>
      </c>
    </row>
    <row r="92" spans="1:37" hidden="1" x14ac:dyDescent="0.3">
      <c r="A92" t="s">
        <v>192</v>
      </c>
      <c r="B92" t="s">
        <v>229</v>
      </c>
      <c r="C92" t="s">
        <v>229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8.1999999999999993</v>
      </c>
      <c r="AE92">
        <v>362</v>
      </c>
      <c r="AF92">
        <v>20.225994768385206</v>
      </c>
      <c r="AG92">
        <v>25.3120454327075</v>
      </c>
      <c r="AH92">
        <v>15.106533982539224</v>
      </c>
      <c r="AI92">
        <v>2.6468225362389104</v>
      </c>
      <c r="AJ92">
        <v>0</v>
      </c>
      <c r="AK92">
        <v>0</v>
      </c>
    </row>
    <row r="93" spans="1:37" hidden="1" x14ac:dyDescent="0.3">
      <c r="A93" t="s">
        <v>230</v>
      </c>
      <c r="B93" t="s">
        <v>231</v>
      </c>
      <c r="C93" t="s">
        <v>231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5.9</v>
      </c>
      <c r="AE93">
        <v>363</v>
      </c>
      <c r="AF93">
        <v>14.413448621433814</v>
      </c>
      <c r="AG93">
        <v>17.249332432935415</v>
      </c>
      <c r="AH93">
        <v>10.511684497912341</v>
      </c>
      <c r="AI93">
        <v>1.6605020284510064</v>
      </c>
      <c r="AJ93">
        <v>0</v>
      </c>
      <c r="AK93">
        <v>0</v>
      </c>
    </row>
    <row r="94" spans="1:37" hidden="1" x14ac:dyDescent="0.3">
      <c r="A94" t="s">
        <v>232</v>
      </c>
      <c r="B94" t="s">
        <v>233</v>
      </c>
      <c r="C94" t="s">
        <v>233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6.7</v>
      </c>
      <c r="AE94">
        <v>365</v>
      </c>
      <c r="AF94">
        <v>19.970867583997542</v>
      </c>
      <c r="AG94">
        <v>21.735558036855718</v>
      </c>
      <c r="AH94">
        <v>13.868712442853194</v>
      </c>
      <c r="AI94">
        <v>2.3714746562285467</v>
      </c>
      <c r="AJ94">
        <v>0</v>
      </c>
      <c r="AK94">
        <v>0</v>
      </c>
    </row>
    <row r="95" spans="1:37" hidden="1" x14ac:dyDescent="0.3">
      <c r="A95" t="s">
        <v>234</v>
      </c>
      <c r="B95" t="s">
        <v>235</v>
      </c>
      <c r="C95" t="s">
        <v>235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4.9000000000000004</v>
      </c>
      <c r="AE95">
        <v>367</v>
      </c>
      <c r="AF95">
        <v>14.941915721331034</v>
      </c>
      <c r="AG95">
        <v>15.729487324200122</v>
      </c>
      <c r="AH95">
        <v>10.205080861688412</v>
      </c>
      <c r="AI95">
        <v>1.7539648296344574</v>
      </c>
      <c r="AJ95">
        <v>0</v>
      </c>
      <c r="AK95">
        <v>0</v>
      </c>
    </row>
    <row r="96" spans="1:37" hidden="1" x14ac:dyDescent="0.3">
      <c r="A96" t="s">
        <v>236</v>
      </c>
      <c r="B96" t="s">
        <v>237</v>
      </c>
      <c r="C96" t="s">
        <v>237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372</v>
      </c>
      <c r="AF96">
        <v>16.204545403950672</v>
      </c>
      <c r="AG96">
        <v>16.188675257240284</v>
      </c>
      <c r="AH96">
        <v>10.787712062271073</v>
      </c>
      <c r="AI96">
        <v>1.7528934468051951</v>
      </c>
      <c r="AJ96">
        <v>0</v>
      </c>
      <c r="AK96">
        <v>0</v>
      </c>
    </row>
    <row r="97" spans="1:37" hidden="1" x14ac:dyDescent="0.3">
      <c r="A97" t="s">
        <v>238</v>
      </c>
      <c r="B97" t="s">
        <v>239</v>
      </c>
      <c r="C97" t="s">
        <v>239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4.2</v>
      </c>
      <c r="AE97">
        <v>377</v>
      </c>
      <c r="AF97">
        <v>11.389548705589975</v>
      </c>
      <c r="AG97">
        <v>17.497153776121472</v>
      </c>
      <c r="AH97">
        <v>9.5495949921741428</v>
      </c>
      <c r="AI97">
        <v>1.6531918140929145</v>
      </c>
      <c r="AJ97">
        <v>0</v>
      </c>
      <c r="AK97">
        <v>0</v>
      </c>
    </row>
    <row r="98" spans="1:37" hidden="1" x14ac:dyDescent="0.3">
      <c r="A98" t="s">
        <v>240</v>
      </c>
      <c r="B98" t="s">
        <v>241</v>
      </c>
      <c r="C98" t="s">
        <v>241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4.5</v>
      </c>
      <c r="AE98">
        <v>386</v>
      </c>
      <c r="AF98">
        <v>12.037037037037038</v>
      </c>
      <c r="AG98">
        <v>12.323231480365335</v>
      </c>
      <c r="AH98">
        <v>11.940269972752414</v>
      </c>
      <c r="AI98">
        <v>2.2449907063033017</v>
      </c>
      <c r="AJ98">
        <v>0</v>
      </c>
      <c r="AK98">
        <v>0</v>
      </c>
    </row>
    <row r="99" spans="1:37" hidden="1" x14ac:dyDescent="0.3">
      <c r="A99" t="s">
        <v>242</v>
      </c>
      <c r="B99" t="s">
        <v>243</v>
      </c>
      <c r="C99" t="s">
        <v>242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6.3</v>
      </c>
      <c r="AE99">
        <v>389</v>
      </c>
      <c r="AF99">
        <v>17.798444246632954</v>
      </c>
      <c r="AG99">
        <v>17.93215825879232</v>
      </c>
      <c r="AH99">
        <v>17.490005295342129</v>
      </c>
      <c r="AI99">
        <v>3.5611807505881967</v>
      </c>
      <c r="AJ99">
        <v>0</v>
      </c>
      <c r="AK99">
        <v>0</v>
      </c>
    </row>
    <row r="100" spans="1:37" hidden="1" x14ac:dyDescent="0.3">
      <c r="A100" t="s">
        <v>244</v>
      </c>
      <c r="B100" t="s">
        <v>210</v>
      </c>
      <c r="C100" t="s">
        <v>210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5.7</v>
      </c>
      <c r="AE100">
        <v>396</v>
      </c>
      <c r="AF100">
        <v>22.615384586516864</v>
      </c>
      <c r="AG100">
        <v>19.924670490025935</v>
      </c>
      <c r="AH100">
        <v>20.589356212584853</v>
      </c>
      <c r="AI100">
        <v>3.7121457745446493</v>
      </c>
      <c r="AJ100">
        <v>0</v>
      </c>
      <c r="AK100">
        <v>0</v>
      </c>
    </row>
    <row r="101" spans="1:37" hidden="1" x14ac:dyDescent="0.3">
      <c r="A101" t="s">
        <v>132</v>
      </c>
      <c r="B101" t="s">
        <v>245</v>
      </c>
      <c r="C101" t="s">
        <v>245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4.5</v>
      </c>
      <c r="AE101">
        <v>398</v>
      </c>
      <c r="AF101">
        <v>22.271320579637685</v>
      </c>
      <c r="AG101">
        <v>12.835269724818653</v>
      </c>
      <c r="AH101">
        <v>16.399488268214967</v>
      </c>
      <c r="AI101">
        <v>2.3062695400286946</v>
      </c>
      <c r="AJ101">
        <v>0</v>
      </c>
      <c r="AK101">
        <v>0</v>
      </c>
    </row>
    <row r="102" spans="1:37" hidden="1" x14ac:dyDescent="0.3">
      <c r="A102" t="s">
        <v>246</v>
      </c>
      <c r="B102" t="s">
        <v>247</v>
      </c>
      <c r="C102" t="s">
        <v>247</v>
      </c>
      <c r="D102" t="s">
        <v>4</v>
      </c>
      <c r="E102">
        <v>1</v>
      </c>
      <c r="F102">
        <v>0</v>
      </c>
      <c r="G102">
        <v>0</v>
      </c>
      <c r="H102">
        <v>0</v>
      </c>
      <c r="I102" t="s">
        <v>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4.5</v>
      </c>
      <c r="AE102">
        <v>401</v>
      </c>
      <c r="AF102">
        <v>17.244667814056221</v>
      </c>
      <c r="AG102">
        <v>15.1417950570444</v>
      </c>
      <c r="AH102">
        <v>15.670562100205361</v>
      </c>
      <c r="AI102">
        <v>3.0645429759977185</v>
      </c>
      <c r="AJ102">
        <v>0</v>
      </c>
      <c r="AK102">
        <v>0</v>
      </c>
    </row>
    <row r="103" spans="1:37" hidden="1" x14ac:dyDescent="0.3">
      <c r="A103" t="s">
        <v>151</v>
      </c>
      <c r="B103" t="s">
        <v>248</v>
      </c>
      <c r="C103" t="s">
        <v>249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4.8</v>
      </c>
      <c r="AE103">
        <v>408</v>
      </c>
      <c r="AF103">
        <v>7.9569148845362712</v>
      </c>
      <c r="AG103">
        <v>15.893980916909479</v>
      </c>
      <c r="AH103">
        <v>12.318890320670153</v>
      </c>
      <c r="AI103">
        <v>2.0181292774175184</v>
      </c>
      <c r="AJ103">
        <v>0</v>
      </c>
      <c r="AK103">
        <v>0</v>
      </c>
    </row>
    <row r="104" spans="1:37" hidden="1" x14ac:dyDescent="0.3">
      <c r="A104" t="s">
        <v>250</v>
      </c>
      <c r="B104" t="s">
        <v>251</v>
      </c>
      <c r="C104" t="s">
        <v>251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5.3</v>
      </c>
      <c r="AE104">
        <v>409</v>
      </c>
      <c r="AF104">
        <v>18.857142847206202</v>
      </c>
      <c r="AG104">
        <v>15.698880458253264</v>
      </c>
      <c r="AH104">
        <v>16.645287067027276</v>
      </c>
      <c r="AI104">
        <v>2.7069607384376564</v>
      </c>
      <c r="AJ104">
        <v>0</v>
      </c>
      <c r="AK104">
        <v>0</v>
      </c>
    </row>
    <row r="105" spans="1:37" hidden="1" x14ac:dyDescent="0.3">
      <c r="A105" t="s">
        <v>252</v>
      </c>
      <c r="B105" t="s">
        <v>253</v>
      </c>
      <c r="C105" t="s">
        <v>254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6.5</v>
      </c>
      <c r="AE105">
        <v>430</v>
      </c>
      <c r="AF105">
        <v>34.425373187456529</v>
      </c>
      <c r="AG105">
        <v>27.699817536032732</v>
      </c>
      <c r="AH105">
        <v>26.031712792185857</v>
      </c>
      <c r="AI105">
        <v>4.098440924711876</v>
      </c>
      <c r="AJ105">
        <v>0</v>
      </c>
      <c r="AK105">
        <v>0</v>
      </c>
    </row>
    <row r="106" spans="1:37" hidden="1" x14ac:dyDescent="0.3">
      <c r="A106" t="s">
        <v>255</v>
      </c>
      <c r="B106" t="s">
        <v>256</v>
      </c>
      <c r="C106" t="s">
        <v>255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5.4</v>
      </c>
      <c r="AE106">
        <v>431</v>
      </c>
      <c r="AF106">
        <v>26.193020390509453</v>
      </c>
      <c r="AG106">
        <v>30.159510949756388</v>
      </c>
      <c r="AH106">
        <v>23.371028153374048</v>
      </c>
      <c r="AI106">
        <v>3.9613471161244211</v>
      </c>
      <c r="AJ106">
        <v>0</v>
      </c>
      <c r="AK106">
        <v>0</v>
      </c>
    </row>
    <row r="107" spans="1:37" x14ac:dyDescent="0.3">
      <c r="A107" t="s">
        <v>94</v>
      </c>
      <c r="B107" t="s">
        <v>95</v>
      </c>
      <c r="C107" s="1" t="s">
        <v>95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4.3</v>
      </c>
      <c r="AE107">
        <v>65</v>
      </c>
      <c r="AF107">
        <v>95.168674758276211</v>
      </c>
      <c r="AG107">
        <v>14.490456772088358</v>
      </c>
      <c r="AH107">
        <v>65.90025327754239</v>
      </c>
      <c r="AI107">
        <v>3.5176352878881021</v>
      </c>
      <c r="AJ107">
        <v>1</v>
      </c>
      <c r="AK107">
        <v>1</v>
      </c>
    </row>
    <row r="108" spans="1:37" x14ac:dyDescent="0.3">
      <c r="A108" t="s">
        <v>138</v>
      </c>
      <c r="B108" t="s">
        <v>139</v>
      </c>
      <c r="C108" s="1" t="s">
        <v>139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13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4.5999999999999996</v>
      </c>
      <c r="AE108">
        <v>162</v>
      </c>
      <c r="AF108">
        <v>15.67901241327106</v>
      </c>
      <c r="AG108">
        <v>17.65416071411304</v>
      </c>
      <c r="AH108">
        <v>19.63413339339909</v>
      </c>
      <c r="AI108">
        <v>3.5072346435230646</v>
      </c>
      <c r="AJ108">
        <v>1</v>
      </c>
      <c r="AK108">
        <v>1</v>
      </c>
    </row>
    <row r="109" spans="1:37" hidden="1" x14ac:dyDescent="0.3">
      <c r="A109" t="s">
        <v>261</v>
      </c>
      <c r="B109" t="s">
        <v>262</v>
      </c>
      <c r="C109" t="s">
        <v>262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7.3</v>
      </c>
      <c r="AE109">
        <v>435</v>
      </c>
      <c r="AF109">
        <v>31.854457217174851</v>
      </c>
      <c r="AG109">
        <v>27.884464496713477</v>
      </c>
      <c r="AH109">
        <v>24.971831440745653</v>
      </c>
      <c r="AI109">
        <v>4.3647069549379989</v>
      </c>
      <c r="AJ109">
        <v>0</v>
      </c>
      <c r="AK109">
        <v>0</v>
      </c>
    </row>
    <row r="110" spans="1:37" hidden="1" x14ac:dyDescent="0.3">
      <c r="A110" t="s">
        <v>232</v>
      </c>
      <c r="B110" t="s">
        <v>263</v>
      </c>
      <c r="C110" t="s">
        <v>263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4.8</v>
      </c>
      <c r="AE110">
        <v>444</v>
      </c>
      <c r="AF110">
        <v>11.904910017974302</v>
      </c>
      <c r="AG110">
        <v>16.736613263742768</v>
      </c>
      <c r="AH110">
        <v>11.810833322495505</v>
      </c>
      <c r="AI110">
        <v>2.1246417718113797</v>
      </c>
      <c r="AJ110">
        <v>0</v>
      </c>
      <c r="AK110">
        <v>0</v>
      </c>
    </row>
    <row r="111" spans="1:37" hidden="1" x14ac:dyDescent="0.3">
      <c r="A111" t="s">
        <v>264</v>
      </c>
      <c r="B111" t="s">
        <v>265</v>
      </c>
      <c r="C111" t="s">
        <v>264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8.6999999999999993</v>
      </c>
      <c r="AE111">
        <v>446</v>
      </c>
      <c r="AF111">
        <v>25.752373489714092</v>
      </c>
      <c r="AG111">
        <v>28.873876048419181</v>
      </c>
      <c r="AH111">
        <v>22.67246787138447</v>
      </c>
      <c r="AI111">
        <v>4.0521839673231845</v>
      </c>
      <c r="AJ111">
        <v>0</v>
      </c>
      <c r="AK111">
        <v>0</v>
      </c>
    </row>
    <row r="112" spans="1:37" hidden="1" x14ac:dyDescent="0.3">
      <c r="A112" t="s">
        <v>266</v>
      </c>
      <c r="B112" t="s">
        <v>267</v>
      </c>
      <c r="C112" t="s">
        <v>267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7.3</v>
      </c>
      <c r="AE112">
        <v>461</v>
      </c>
      <c r="AF112">
        <v>20.630757143028873</v>
      </c>
      <c r="AG112">
        <v>19.800224796206322</v>
      </c>
      <c r="AH112">
        <v>21.543373842476811</v>
      </c>
      <c r="AI112">
        <v>4.1768505803944196</v>
      </c>
      <c r="AJ112">
        <v>0</v>
      </c>
      <c r="AK112">
        <v>0</v>
      </c>
    </row>
    <row r="113" spans="1:37" hidden="1" x14ac:dyDescent="0.3">
      <c r="A113" t="s">
        <v>268</v>
      </c>
      <c r="B113" t="s">
        <v>269</v>
      </c>
      <c r="C113" t="s">
        <v>269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12.1</v>
      </c>
      <c r="AE113">
        <v>462</v>
      </c>
      <c r="AF113">
        <v>29.02001321755225</v>
      </c>
      <c r="AG113">
        <v>14.540248701978221</v>
      </c>
      <c r="AH113">
        <v>23.0604141238043</v>
      </c>
      <c r="AI113">
        <v>4.1085974718911391</v>
      </c>
      <c r="AJ113">
        <v>0</v>
      </c>
      <c r="AK113">
        <v>0</v>
      </c>
    </row>
    <row r="114" spans="1:37" hidden="1" x14ac:dyDescent="0.3">
      <c r="A114" t="s">
        <v>244</v>
      </c>
      <c r="B114" t="s">
        <v>270</v>
      </c>
      <c r="C114" t="s">
        <v>270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7.1</v>
      </c>
      <c r="AE114">
        <v>465</v>
      </c>
      <c r="AF114">
        <v>35.476190476190474</v>
      </c>
      <c r="AG114">
        <v>23.256805332971773</v>
      </c>
      <c r="AH114">
        <v>31.173572978204611</v>
      </c>
      <c r="AI114">
        <v>5.7034663055039925</v>
      </c>
      <c r="AJ114">
        <v>0</v>
      </c>
      <c r="AK114">
        <v>0</v>
      </c>
    </row>
    <row r="115" spans="1:37" hidden="1" x14ac:dyDescent="0.3">
      <c r="A115" t="s">
        <v>271</v>
      </c>
      <c r="B115" t="s">
        <v>272</v>
      </c>
      <c r="C115" t="s">
        <v>271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5.4</v>
      </c>
      <c r="AE115">
        <v>467</v>
      </c>
      <c r="AF115">
        <v>22.154510308819944</v>
      </c>
      <c r="AG115">
        <v>19.642118012289878</v>
      </c>
      <c r="AH115">
        <v>22.252742822421475</v>
      </c>
      <c r="AI115">
        <v>4.1867162851556863</v>
      </c>
      <c r="AJ115">
        <v>0</v>
      </c>
      <c r="AK115">
        <v>0</v>
      </c>
    </row>
    <row r="116" spans="1:37" hidden="1" x14ac:dyDescent="0.3">
      <c r="A116" t="s">
        <v>273</v>
      </c>
      <c r="B116" t="s">
        <v>274</v>
      </c>
      <c r="C116" t="s">
        <v>274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5.0999999999999996</v>
      </c>
      <c r="AE116">
        <v>468</v>
      </c>
      <c r="AF116">
        <v>15.948449557272976</v>
      </c>
      <c r="AG116">
        <v>17.044916329067537</v>
      </c>
      <c r="AH116">
        <v>17.599929942504218</v>
      </c>
      <c r="AI116">
        <v>3.6781125455616195</v>
      </c>
      <c r="AJ116">
        <v>0</v>
      </c>
      <c r="AK116">
        <v>0</v>
      </c>
    </row>
    <row r="117" spans="1:37" x14ac:dyDescent="0.3">
      <c r="A117" t="s">
        <v>169</v>
      </c>
      <c r="B117" t="s">
        <v>170</v>
      </c>
      <c r="C117" s="1" t="s">
        <v>170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4.5</v>
      </c>
      <c r="AE117">
        <v>246</v>
      </c>
      <c r="AF117">
        <v>96.121951242708022</v>
      </c>
      <c r="AG117">
        <v>16.811198263510885</v>
      </c>
      <c r="AH117">
        <v>57.024662291070278</v>
      </c>
      <c r="AI117">
        <v>3.3533298336152662</v>
      </c>
      <c r="AJ117">
        <v>0</v>
      </c>
      <c r="AK117">
        <v>1</v>
      </c>
    </row>
    <row r="118" spans="1:37" hidden="1" x14ac:dyDescent="0.3">
      <c r="A118" t="s">
        <v>277</v>
      </c>
      <c r="B118" t="s">
        <v>278</v>
      </c>
      <c r="C118" t="s">
        <v>278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473</v>
      </c>
      <c r="AF118">
        <v>20.395162959054268</v>
      </c>
      <c r="AG118">
        <v>24.569417482989358</v>
      </c>
      <c r="AH118">
        <v>24.01550111263245</v>
      </c>
      <c r="AI118">
        <v>4.7704913932147441</v>
      </c>
      <c r="AJ118">
        <v>0</v>
      </c>
      <c r="AK118">
        <v>0</v>
      </c>
    </row>
    <row r="119" spans="1:37" hidden="1" x14ac:dyDescent="0.3">
      <c r="A119" t="s">
        <v>242</v>
      </c>
      <c r="B119" t="s">
        <v>279</v>
      </c>
      <c r="C119" t="s">
        <v>280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5.6</v>
      </c>
      <c r="AE119">
        <v>474</v>
      </c>
      <c r="AF119">
        <v>17.329552368136088</v>
      </c>
      <c r="AG119">
        <v>16.899709172494894</v>
      </c>
      <c r="AH119">
        <v>18.241854448524077</v>
      </c>
      <c r="AI119">
        <v>3.3246891614709799</v>
      </c>
      <c r="AJ119">
        <v>0</v>
      </c>
      <c r="AK119">
        <v>0</v>
      </c>
    </row>
    <row r="120" spans="1:37" x14ac:dyDescent="0.3">
      <c r="A120" t="s">
        <v>120</v>
      </c>
      <c r="B120" t="s">
        <v>121</v>
      </c>
      <c r="C120" s="1" t="s">
        <v>121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4.5999999999999996</v>
      </c>
      <c r="AE120">
        <v>125</v>
      </c>
      <c r="AF120">
        <v>75.186440677966104</v>
      </c>
      <c r="AG120">
        <v>17.986301737105912</v>
      </c>
      <c r="AH120">
        <v>38.694647206050945</v>
      </c>
      <c r="AI120">
        <v>3.0018146775823071</v>
      </c>
      <c r="AJ120">
        <v>0</v>
      </c>
      <c r="AK120">
        <v>1</v>
      </c>
    </row>
    <row r="121" spans="1:37" hidden="1" x14ac:dyDescent="0.3">
      <c r="A121" t="s">
        <v>283</v>
      </c>
      <c r="B121" t="s">
        <v>284</v>
      </c>
      <c r="C121" t="s">
        <v>284</v>
      </c>
      <c r="D121" t="s">
        <v>7</v>
      </c>
      <c r="E121">
        <v>0</v>
      </c>
      <c r="F121">
        <v>0</v>
      </c>
      <c r="G121">
        <v>0</v>
      </c>
      <c r="H121">
        <v>1</v>
      </c>
      <c r="I121" t="s">
        <v>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478</v>
      </c>
      <c r="AF121">
        <v>9.2366956671311691</v>
      </c>
      <c r="AG121">
        <v>23.510336209971719</v>
      </c>
      <c r="AH121">
        <v>17.614478023345107</v>
      </c>
      <c r="AI121">
        <v>2.7564320813258294</v>
      </c>
      <c r="AJ121">
        <v>0</v>
      </c>
      <c r="AK121">
        <v>0</v>
      </c>
    </row>
    <row r="122" spans="1:37" hidden="1" x14ac:dyDescent="0.3">
      <c r="A122" t="s">
        <v>115</v>
      </c>
      <c r="B122" t="s">
        <v>285</v>
      </c>
      <c r="C122" t="s">
        <v>286</v>
      </c>
      <c r="D122" t="s">
        <v>4</v>
      </c>
      <c r="E122">
        <v>1</v>
      </c>
      <c r="F122">
        <v>0</v>
      </c>
      <c r="G122">
        <v>0</v>
      </c>
      <c r="H122">
        <v>0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493</v>
      </c>
      <c r="AF122">
        <v>18.063197731462115</v>
      </c>
      <c r="AG122">
        <v>26.149222038951319</v>
      </c>
      <c r="AH122">
        <v>28.368514230807968</v>
      </c>
      <c r="AI122">
        <v>5.8591033723700816</v>
      </c>
      <c r="AJ122">
        <v>0</v>
      </c>
      <c r="AK122">
        <v>0</v>
      </c>
    </row>
    <row r="123" spans="1:37" hidden="1" x14ac:dyDescent="0.3">
      <c r="A123" t="s">
        <v>240</v>
      </c>
      <c r="B123" t="s">
        <v>287</v>
      </c>
      <c r="C123" t="s">
        <v>287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5.0999999999999996</v>
      </c>
      <c r="AE123">
        <v>498</v>
      </c>
      <c r="AF123">
        <v>15.07533210531148</v>
      </c>
      <c r="AG123">
        <v>19.482386248554143</v>
      </c>
      <c r="AH123">
        <v>21.998290033617032</v>
      </c>
      <c r="AI123">
        <v>4.4881498176609043</v>
      </c>
      <c r="AJ123">
        <v>0</v>
      </c>
      <c r="AK123">
        <v>0</v>
      </c>
    </row>
    <row r="124" spans="1:37" hidden="1" x14ac:dyDescent="0.3">
      <c r="A124" t="s">
        <v>288</v>
      </c>
      <c r="B124" t="s">
        <v>289</v>
      </c>
      <c r="C124" t="s">
        <v>290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9.6</v>
      </c>
      <c r="AE124">
        <v>499</v>
      </c>
      <c r="AF124">
        <v>22.044611154558872</v>
      </c>
      <c r="AG124">
        <v>24.805520669451436</v>
      </c>
      <c r="AH124">
        <v>29.528650755291284</v>
      </c>
      <c r="AI124">
        <v>6.3861384085349746</v>
      </c>
      <c r="AJ124">
        <v>0</v>
      </c>
      <c r="AK124">
        <v>0</v>
      </c>
    </row>
    <row r="125" spans="1:37" hidden="1" x14ac:dyDescent="0.3">
      <c r="A125" t="s">
        <v>291</v>
      </c>
      <c r="B125" t="s">
        <v>292</v>
      </c>
      <c r="C125" s="1" t="s">
        <v>292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7.2</v>
      </c>
      <c r="AE125">
        <v>501</v>
      </c>
      <c r="AF125">
        <v>24.370266790304491</v>
      </c>
      <c r="AG125">
        <v>28.465674487707034</v>
      </c>
      <c r="AH125">
        <v>0</v>
      </c>
      <c r="AI125">
        <v>0</v>
      </c>
      <c r="AJ125">
        <v>1</v>
      </c>
      <c r="AK125">
        <v>0</v>
      </c>
    </row>
    <row r="126" spans="1:37" hidden="1" x14ac:dyDescent="0.3">
      <c r="A126" t="s">
        <v>293</v>
      </c>
      <c r="B126" t="s">
        <v>71</v>
      </c>
      <c r="C126" s="1" t="s">
        <v>71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4.5</v>
      </c>
      <c r="AE126">
        <v>516</v>
      </c>
      <c r="AF126">
        <v>8.4854271957642453</v>
      </c>
      <c r="AG126">
        <v>22.568660182628712</v>
      </c>
      <c r="AH126">
        <f>20.6958869167809*0.25</f>
        <v>5.173971729195225</v>
      </c>
      <c r="AI126">
        <f>2.76560410745821*0.25</f>
        <v>0.69140102686455251</v>
      </c>
      <c r="AJ126">
        <v>1</v>
      </c>
      <c r="AK126">
        <v>0</v>
      </c>
    </row>
    <row r="127" spans="1:37" hidden="1" x14ac:dyDescent="0.3">
      <c r="A127" t="s">
        <v>110</v>
      </c>
      <c r="B127" t="s">
        <v>294</v>
      </c>
      <c r="C127" t="s">
        <v>294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5.0999999999999996</v>
      </c>
      <c r="AE127">
        <v>529</v>
      </c>
      <c r="AF127">
        <v>11.851817764219872</v>
      </c>
      <c r="AG127">
        <v>14.005202500927492</v>
      </c>
      <c r="AH127">
        <v>10.392483732172289</v>
      </c>
      <c r="AI127">
        <v>2.1800729755008024</v>
      </c>
      <c r="AJ127">
        <v>0</v>
      </c>
      <c r="AK127">
        <v>0</v>
      </c>
    </row>
    <row r="128" spans="1:37" hidden="1" x14ac:dyDescent="0.3">
      <c r="A128" t="s">
        <v>295</v>
      </c>
      <c r="B128" t="s">
        <v>296</v>
      </c>
      <c r="C128" t="s">
        <v>296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6.9</v>
      </c>
      <c r="AE128">
        <v>535</v>
      </c>
      <c r="AF128">
        <v>22.264048844903204</v>
      </c>
      <c r="AG128">
        <v>22.650117204378212</v>
      </c>
      <c r="AH128">
        <v>18.014016668341263</v>
      </c>
      <c r="AI128">
        <v>3.7780908598120684</v>
      </c>
      <c r="AJ128">
        <v>0</v>
      </c>
      <c r="AK128">
        <v>0</v>
      </c>
    </row>
    <row r="129" spans="1:37" hidden="1" x14ac:dyDescent="0.3">
      <c r="A129" t="s">
        <v>297</v>
      </c>
      <c r="B129" t="s">
        <v>298</v>
      </c>
      <c r="C129" t="s">
        <v>298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6.2</v>
      </c>
      <c r="AE129">
        <v>536</v>
      </c>
      <c r="AF129">
        <v>24.399056387612106</v>
      </c>
      <c r="AG129">
        <v>26.317673233844509</v>
      </c>
      <c r="AH129">
        <v>20.358057149313495</v>
      </c>
      <c r="AI129">
        <v>4.0193537812726357</v>
      </c>
      <c r="AJ129">
        <v>0</v>
      </c>
      <c r="AK129">
        <v>0</v>
      </c>
    </row>
    <row r="130" spans="1:37" hidden="1" x14ac:dyDescent="0.3">
      <c r="A130" t="s">
        <v>299</v>
      </c>
      <c r="B130" t="s">
        <v>300</v>
      </c>
      <c r="C130" t="s">
        <v>300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4.5</v>
      </c>
      <c r="AE130">
        <v>537</v>
      </c>
      <c r="AF130">
        <v>14.548686451722658</v>
      </c>
      <c r="AG130">
        <v>18.297710992550005</v>
      </c>
      <c r="AH130">
        <v>13.21312543299047</v>
      </c>
      <c r="AI130">
        <v>2.8443265261852613</v>
      </c>
      <c r="AJ130">
        <v>0</v>
      </c>
      <c r="AK130">
        <v>0</v>
      </c>
    </row>
    <row r="131" spans="1:37" hidden="1" x14ac:dyDescent="0.3">
      <c r="A131" t="s">
        <v>301</v>
      </c>
      <c r="B131" t="s">
        <v>302</v>
      </c>
      <c r="C131" t="s">
        <v>302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5.0999999999999996</v>
      </c>
      <c r="AE131">
        <v>545</v>
      </c>
      <c r="AF131">
        <v>44.946039500466917</v>
      </c>
      <c r="AG131">
        <v>20.411751733166628</v>
      </c>
      <c r="AH131">
        <v>25.929645131024184</v>
      </c>
      <c r="AI131">
        <v>3.1393023934179505</v>
      </c>
      <c r="AJ131">
        <v>0</v>
      </c>
      <c r="AK131">
        <v>0</v>
      </c>
    </row>
    <row r="132" spans="1:37" hidden="1" x14ac:dyDescent="0.3">
      <c r="A132" t="s">
        <v>303</v>
      </c>
      <c r="B132" t="s">
        <v>304</v>
      </c>
      <c r="C132" t="s">
        <v>305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5.4</v>
      </c>
      <c r="AE132">
        <v>548</v>
      </c>
      <c r="AF132">
        <v>37.199999998973198</v>
      </c>
      <c r="AG132">
        <v>30.389678108657233</v>
      </c>
      <c r="AH132">
        <v>27.025038327359059</v>
      </c>
      <c r="AI132">
        <v>4.8278995396947808</v>
      </c>
      <c r="AJ132">
        <v>0</v>
      </c>
      <c r="AK132">
        <v>0</v>
      </c>
    </row>
    <row r="133" spans="1:37" hidden="1" x14ac:dyDescent="0.3">
      <c r="A133" t="s">
        <v>306</v>
      </c>
      <c r="B133" t="s">
        <v>307</v>
      </c>
      <c r="C133" t="s">
        <v>308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4.3</v>
      </c>
      <c r="AE133">
        <v>549</v>
      </c>
      <c r="AF133">
        <v>11.161427381771546</v>
      </c>
      <c r="AG133">
        <v>15.015233482729613</v>
      </c>
      <c r="AH133">
        <v>10.539884252462445</v>
      </c>
      <c r="AI133">
        <v>2.2977359449323314</v>
      </c>
      <c r="AJ133">
        <v>0</v>
      </c>
      <c r="AK133">
        <v>0</v>
      </c>
    </row>
    <row r="134" spans="1:37" hidden="1" x14ac:dyDescent="0.3">
      <c r="A134" t="s">
        <v>309</v>
      </c>
      <c r="B134" t="s">
        <v>310</v>
      </c>
      <c r="C134" t="s">
        <v>311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5.9</v>
      </c>
      <c r="AE134">
        <v>550</v>
      </c>
      <c r="AF134">
        <v>12.532238422790025</v>
      </c>
      <c r="AG134">
        <v>19.276465516383205</v>
      </c>
      <c r="AH134">
        <v>12.830906680052564</v>
      </c>
      <c r="AI134">
        <v>2.7930196352790149</v>
      </c>
      <c r="AJ134">
        <v>0</v>
      </c>
      <c r="AK134">
        <v>0</v>
      </c>
    </row>
    <row r="135" spans="1:37" hidden="1" x14ac:dyDescent="0.3">
      <c r="A135" t="s">
        <v>312</v>
      </c>
      <c r="B135" t="s">
        <v>313</v>
      </c>
      <c r="C135" t="s">
        <v>313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4.7</v>
      </c>
      <c r="AE135">
        <v>552</v>
      </c>
      <c r="AF135">
        <v>20.666666666666668</v>
      </c>
      <c r="AG135">
        <v>20.654851305115397</v>
      </c>
      <c r="AH135">
        <v>16.568939251470173</v>
      </c>
      <c r="AI135">
        <v>3.1885223532796956</v>
      </c>
      <c r="AJ135">
        <v>0</v>
      </c>
      <c r="AK135">
        <v>0</v>
      </c>
    </row>
    <row r="136" spans="1:37" hidden="1" x14ac:dyDescent="0.3">
      <c r="A136" t="s">
        <v>288</v>
      </c>
      <c r="B136" t="s">
        <v>314</v>
      </c>
      <c r="C136" t="s">
        <v>315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5.5</v>
      </c>
      <c r="AE136">
        <v>553</v>
      </c>
      <c r="AF136">
        <v>19.99999996514795</v>
      </c>
      <c r="AG136">
        <v>20.175201437087708</v>
      </c>
      <c r="AH136">
        <v>16.111405153710553</v>
      </c>
      <c r="AI136">
        <v>3.2343388786710539</v>
      </c>
      <c r="AJ136">
        <v>0</v>
      </c>
      <c r="AK136">
        <v>0</v>
      </c>
    </row>
    <row r="137" spans="1:37" hidden="1" x14ac:dyDescent="0.3">
      <c r="A137" t="s">
        <v>316</v>
      </c>
      <c r="B137" t="s">
        <v>317</v>
      </c>
      <c r="C137" t="s">
        <v>317</v>
      </c>
      <c r="D137" t="s">
        <v>4</v>
      </c>
      <c r="E137">
        <v>1</v>
      </c>
      <c r="F137">
        <v>0</v>
      </c>
      <c r="G137">
        <v>0</v>
      </c>
      <c r="H137">
        <v>0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5.4</v>
      </c>
      <c r="AE137">
        <v>555</v>
      </c>
      <c r="AF137">
        <v>21.25</v>
      </c>
      <c r="AG137">
        <v>22.24752324081129</v>
      </c>
      <c r="AH137">
        <v>17.452887615762805</v>
      </c>
      <c r="AI137">
        <v>3.6705265181174704</v>
      </c>
      <c r="AJ137">
        <v>0</v>
      </c>
      <c r="AK137">
        <v>0</v>
      </c>
    </row>
    <row r="138" spans="1:37" hidden="1" x14ac:dyDescent="0.3">
      <c r="A138" t="s">
        <v>318</v>
      </c>
      <c r="B138" t="s">
        <v>319</v>
      </c>
      <c r="C138" t="s">
        <v>319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4.5</v>
      </c>
      <c r="AE138">
        <v>556</v>
      </c>
      <c r="AF138">
        <v>18.655232777082233</v>
      </c>
      <c r="AG138">
        <v>21.554443555663024</v>
      </c>
      <c r="AH138">
        <v>16.156036622331577</v>
      </c>
      <c r="AI138">
        <v>3.4596357688398309</v>
      </c>
      <c r="AJ138">
        <v>0</v>
      </c>
      <c r="AK138">
        <v>0</v>
      </c>
    </row>
    <row r="139" spans="1:37" hidden="1" x14ac:dyDescent="0.3">
      <c r="A139" t="s">
        <v>320</v>
      </c>
      <c r="B139" t="s">
        <v>321</v>
      </c>
      <c r="C139" t="s">
        <v>321</v>
      </c>
      <c r="D139" t="s">
        <v>7</v>
      </c>
      <c r="E139">
        <v>0</v>
      </c>
      <c r="F139">
        <v>0</v>
      </c>
      <c r="G139">
        <v>0</v>
      </c>
      <c r="H139">
        <v>1</v>
      </c>
      <c r="I139" t="s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5.6</v>
      </c>
      <c r="AE139">
        <v>565</v>
      </c>
      <c r="AF139">
        <v>16.837841984555833</v>
      </c>
      <c r="AG139">
        <v>14.072312487280495</v>
      </c>
      <c r="AH139">
        <v>12.592148178787095</v>
      </c>
      <c r="AI139">
        <v>2.4587629070326176</v>
      </c>
      <c r="AJ139">
        <v>0</v>
      </c>
      <c r="AK139">
        <v>0</v>
      </c>
    </row>
    <row r="140" spans="1:37" hidden="1" x14ac:dyDescent="0.3">
      <c r="A140" t="s">
        <v>322</v>
      </c>
      <c r="B140" t="s">
        <v>323</v>
      </c>
      <c r="C140" t="s">
        <v>323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575</v>
      </c>
      <c r="AF140">
        <v>11.009824738441321</v>
      </c>
      <c r="AG140">
        <v>16.703907388454734</v>
      </c>
      <c r="AH140">
        <v>11.565653035482342</v>
      </c>
      <c r="AI140">
        <v>2.5533419490566898</v>
      </c>
      <c r="AJ140">
        <v>0</v>
      </c>
      <c r="AK140">
        <v>0</v>
      </c>
    </row>
    <row r="141" spans="1:37" hidden="1" x14ac:dyDescent="0.3">
      <c r="A141" t="s">
        <v>312</v>
      </c>
      <c r="B141" t="s">
        <v>324</v>
      </c>
      <c r="C141" t="s">
        <v>324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4.2</v>
      </c>
      <c r="AE141">
        <v>576</v>
      </c>
      <c r="AF141">
        <v>12.217391304347828</v>
      </c>
      <c r="AG141">
        <v>16.95213384440731</v>
      </c>
      <c r="AH141">
        <v>12.130751016124551</v>
      </c>
      <c r="AI141">
        <v>2.3070944400785836</v>
      </c>
      <c r="AJ141">
        <v>0</v>
      </c>
      <c r="AK141">
        <v>0</v>
      </c>
    </row>
    <row r="142" spans="1:37" hidden="1" x14ac:dyDescent="0.3">
      <c r="A142" t="s">
        <v>325</v>
      </c>
      <c r="B142" t="s">
        <v>326</v>
      </c>
      <c r="C142" t="s">
        <v>326</v>
      </c>
      <c r="D142" t="s">
        <v>7</v>
      </c>
      <c r="E142">
        <v>0</v>
      </c>
      <c r="F142">
        <v>0</v>
      </c>
      <c r="G142">
        <v>0</v>
      </c>
      <c r="H142">
        <v>1</v>
      </c>
      <c r="I142" t="s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5.7</v>
      </c>
      <c r="AE142">
        <v>582</v>
      </c>
      <c r="AF142">
        <v>17.896551724137932</v>
      </c>
      <c r="AG142">
        <v>20.198787802335538</v>
      </c>
      <c r="AH142">
        <v>15.711835769109582</v>
      </c>
      <c r="AI142">
        <v>3.0686760395996462</v>
      </c>
      <c r="AJ142">
        <v>0</v>
      </c>
      <c r="AK142">
        <v>0</v>
      </c>
    </row>
    <row r="143" spans="1:37" hidden="1" x14ac:dyDescent="0.3">
      <c r="A143" t="s">
        <v>327</v>
      </c>
      <c r="B143" t="s">
        <v>328</v>
      </c>
      <c r="C143" t="s">
        <v>328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5.5</v>
      </c>
      <c r="AE143">
        <v>589</v>
      </c>
      <c r="AF143">
        <v>11.014055804538332</v>
      </c>
      <c r="AG143">
        <v>14.528136446077983</v>
      </c>
      <c r="AH143">
        <v>10.600939012235362</v>
      </c>
      <c r="AI143">
        <v>2.1645114807633097</v>
      </c>
      <c r="AJ143">
        <v>0</v>
      </c>
      <c r="AK143">
        <v>0</v>
      </c>
    </row>
    <row r="144" spans="1:37" hidden="1" x14ac:dyDescent="0.3">
      <c r="A144" t="s">
        <v>192</v>
      </c>
      <c r="B144" t="s">
        <v>329</v>
      </c>
      <c r="C144" t="s">
        <v>329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6.3</v>
      </c>
      <c r="AE144">
        <v>620</v>
      </c>
      <c r="AF144">
        <v>18.71788753308137</v>
      </c>
      <c r="AG144">
        <v>21.133551984933689</v>
      </c>
      <c r="AH144">
        <v>16.701940610817537</v>
      </c>
      <c r="AI144">
        <v>3.571492125010479</v>
      </c>
      <c r="AJ144">
        <v>0</v>
      </c>
      <c r="AK144">
        <v>0</v>
      </c>
    </row>
    <row r="145" spans="1:37" hidden="1" x14ac:dyDescent="0.3">
      <c r="A145" t="s">
        <v>330</v>
      </c>
      <c r="B145" t="s">
        <v>331</v>
      </c>
      <c r="C145" t="s">
        <v>331</v>
      </c>
      <c r="D145" t="s">
        <v>7</v>
      </c>
      <c r="E145">
        <v>0</v>
      </c>
      <c r="F145">
        <v>0</v>
      </c>
      <c r="G145">
        <v>0</v>
      </c>
      <c r="H145">
        <v>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6.1</v>
      </c>
      <c r="AE145">
        <v>624</v>
      </c>
      <c r="AF145">
        <v>17.866712783385367</v>
      </c>
      <c r="AG145">
        <v>19.274393852262342</v>
      </c>
      <c r="AH145">
        <v>15.520040825619478</v>
      </c>
      <c r="AI145">
        <v>3.3788136440060432</v>
      </c>
      <c r="AJ145">
        <v>0</v>
      </c>
      <c r="AK145">
        <v>0</v>
      </c>
    </row>
    <row r="146" spans="1:37" hidden="1" x14ac:dyDescent="0.3">
      <c r="A146" t="s">
        <v>332</v>
      </c>
      <c r="B146" t="s">
        <v>333</v>
      </c>
      <c r="C146" t="s">
        <v>333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4.0999999999999996</v>
      </c>
      <c r="AE146">
        <v>630</v>
      </c>
      <c r="AF146">
        <v>10.242836951472034</v>
      </c>
      <c r="AG146">
        <v>13.19112400582717</v>
      </c>
      <c r="AH146">
        <v>9.904564725221821</v>
      </c>
      <c r="AI146">
        <v>2.1204337788498022</v>
      </c>
      <c r="AJ146">
        <v>0</v>
      </c>
      <c r="AK146">
        <v>0</v>
      </c>
    </row>
    <row r="147" spans="1:37" hidden="1" x14ac:dyDescent="0.3">
      <c r="A147" t="s">
        <v>334</v>
      </c>
      <c r="B147" t="s">
        <v>335</v>
      </c>
      <c r="C147" t="s">
        <v>335</v>
      </c>
      <c r="D147" t="s">
        <v>4</v>
      </c>
      <c r="E147">
        <v>1</v>
      </c>
      <c r="F147">
        <v>0</v>
      </c>
      <c r="G147">
        <v>0</v>
      </c>
      <c r="H147">
        <v>0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4.5</v>
      </c>
      <c r="AE147">
        <v>635</v>
      </c>
      <c r="AF147">
        <v>13.381978447265121</v>
      </c>
      <c r="AG147">
        <v>17.05468025040976</v>
      </c>
      <c r="AH147">
        <v>12.855778834407765</v>
      </c>
      <c r="AI147">
        <v>2.8132028256291846</v>
      </c>
      <c r="AJ147">
        <v>0</v>
      </c>
      <c r="AK147">
        <v>0</v>
      </c>
    </row>
    <row r="148" spans="1:37" hidden="1" x14ac:dyDescent="0.3">
      <c r="A148" t="s">
        <v>336</v>
      </c>
      <c r="B148" t="s">
        <v>337</v>
      </c>
      <c r="C148" t="s">
        <v>337</v>
      </c>
      <c r="D148" t="s">
        <v>4</v>
      </c>
      <c r="E148">
        <v>1</v>
      </c>
      <c r="F148">
        <v>0</v>
      </c>
      <c r="G148">
        <v>0</v>
      </c>
      <c r="H148">
        <v>0</v>
      </c>
      <c r="I148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5.4</v>
      </c>
      <c r="AE148">
        <v>651</v>
      </c>
      <c r="AF148">
        <v>21.354166666666664</v>
      </c>
      <c r="AG148">
        <v>21.763392952898247</v>
      </c>
      <c r="AH148">
        <v>17.27857904890746</v>
      </c>
      <c r="AI148">
        <v>3.7137997896350616</v>
      </c>
      <c r="AJ148">
        <v>0</v>
      </c>
      <c r="AK148">
        <v>0</v>
      </c>
    </row>
    <row r="149" spans="1:37" hidden="1" x14ac:dyDescent="0.3">
      <c r="A149" t="s">
        <v>338</v>
      </c>
      <c r="B149" t="s">
        <v>339</v>
      </c>
      <c r="C149" s="1" t="s">
        <v>339</v>
      </c>
      <c r="D149" t="s">
        <v>7</v>
      </c>
      <c r="E149">
        <v>0</v>
      </c>
      <c r="F149">
        <v>0</v>
      </c>
      <c r="G149">
        <v>0</v>
      </c>
      <c r="H149">
        <v>1</v>
      </c>
      <c r="I149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11.7</v>
      </c>
      <c r="AE149">
        <v>653</v>
      </c>
      <c r="AF149">
        <v>34.473591959007855</v>
      </c>
      <c r="AG149">
        <v>33.091056873837658</v>
      </c>
      <c r="AH149">
        <v>27.15301000832266</v>
      </c>
      <c r="AI149">
        <v>5.3224619918814717</v>
      </c>
      <c r="AJ149">
        <v>1</v>
      </c>
      <c r="AK149">
        <v>0</v>
      </c>
    </row>
    <row r="150" spans="1:37" hidden="1" x14ac:dyDescent="0.3">
      <c r="A150" t="s">
        <v>340</v>
      </c>
      <c r="B150" t="s">
        <v>341</v>
      </c>
      <c r="C150" t="s">
        <v>340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11.6</v>
      </c>
      <c r="AE150">
        <v>654</v>
      </c>
      <c r="AF150">
        <v>21.370370356060342</v>
      </c>
      <c r="AG150">
        <v>22.591372541057396</v>
      </c>
      <c r="AH150">
        <v>17.586009427530286</v>
      </c>
      <c r="AI150">
        <v>3.6589886634938233</v>
      </c>
      <c r="AJ150">
        <v>0</v>
      </c>
      <c r="AK150">
        <v>0</v>
      </c>
    </row>
    <row r="151" spans="1:37" hidden="1" x14ac:dyDescent="0.3">
      <c r="A151" t="s">
        <v>342</v>
      </c>
      <c r="B151" t="s">
        <v>343</v>
      </c>
      <c r="C151" t="s">
        <v>343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5.0999999999999996</v>
      </c>
      <c r="AE151">
        <v>656</v>
      </c>
      <c r="AF151">
        <v>15.372092624218674</v>
      </c>
      <c r="AG151">
        <v>17.856238075142116</v>
      </c>
      <c r="AH151">
        <v>13.232379315353484</v>
      </c>
      <c r="AI151">
        <v>2.8858736434379058</v>
      </c>
      <c r="AJ151">
        <v>0</v>
      </c>
      <c r="AK151">
        <v>0</v>
      </c>
    </row>
    <row r="152" spans="1:37" hidden="1" x14ac:dyDescent="0.3">
      <c r="A152" t="s">
        <v>130</v>
      </c>
      <c r="B152" t="s">
        <v>344</v>
      </c>
      <c r="C152" t="s">
        <v>344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4.8</v>
      </c>
      <c r="AE152">
        <v>658</v>
      </c>
      <c r="AF152">
        <v>15.029207131276197</v>
      </c>
      <c r="AG152">
        <v>18.257439839837815</v>
      </c>
      <c r="AH152">
        <v>13.227200310786738</v>
      </c>
      <c r="AI152">
        <v>2.8889791348098197</v>
      </c>
      <c r="AJ152">
        <v>0</v>
      </c>
      <c r="AK152">
        <v>0</v>
      </c>
    </row>
    <row r="153" spans="1:37" hidden="1" x14ac:dyDescent="0.3">
      <c r="A153" t="s">
        <v>345</v>
      </c>
      <c r="B153" t="s">
        <v>346</v>
      </c>
      <c r="C153" t="s">
        <v>346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5.4</v>
      </c>
      <c r="AE153">
        <v>659</v>
      </c>
      <c r="AF153">
        <v>14.953364291959925</v>
      </c>
      <c r="AG153">
        <v>17.594941775348804</v>
      </c>
      <c r="AH153">
        <v>12.953579338764701</v>
      </c>
      <c r="AI153">
        <v>2.9521897240930182</v>
      </c>
      <c r="AJ153">
        <v>0</v>
      </c>
      <c r="AK153">
        <v>0</v>
      </c>
    </row>
    <row r="154" spans="1:37" hidden="1" x14ac:dyDescent="0.3">
      <c r="A154" t="s">
        <v>347</v>
      </c>
      <c r="B154" t="s">
        <v>348</v>
      </c>
      <c r="C154" t="s">
        <v>349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4.8</v>
      </c>
      <c r="AE154">
        <v>671</v>
      </c>
      <c r="AF154">
        <v>17.162041352664442</v>
      </c>
      <c r="AG154">
        <v>22.608231413217094</v>
      </c>
      <c r="AH154">
        <v>15.742599189024563</v>
      </c>
      <c r="AI154">
        <v>3.4065037480275322</v>
      </c>
      <c r="AJ154">
        <v>0</v>
      </c>
      <c r="AK154">
        <v>0</v>
      </c>
    </row>
    <row r="155" spans="1:37" hidden="1" x14ac:dyDescent="0.3">
      <c r="A155" t="s">
        <v>350</v>
      </c>
      <c r="B155" t="s">
        <v>351</v>
      </c>
      <c r="C155" t="s">
        <v>351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7.8</v>
      </c>
      <c r="AE155">
        <v>672</v>
      </c>
      <c r="AF155">
        <v>38.255115714230122</v>
      </c>
      <c r="AG155">
        <v>19.756678886837719</v>
      </c>
      <c r="AH155">
        <v>23.978565940378765</v>
      </c>
      <c r="AI155">
        <v>3.5254864184086157</v>
      </c>
      <c r="AJ155">
        <v>0</v>
      </c>
      <c r="AK155">
        <v>0</v>
      </c>
    </row>
    <row r="156" spans="1:37" hidden="1" x14ac:dyDescent="0.3">
      <c r="A156" t="s">
        <v>113</v>
      </c>
      <c r="B156" t="s">
        <v>352</v>
      </c>
      <c r="C156" t="s">
        <v>352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5.3</v>
      </c>
      <c r="AE156">
        <v>674</v>
      </c>
      <c r="AF156">
        <v>15.555555555555555</v>
      </c>
      <c r="AG156">
        <v>18.824600995785691</v>
      </c>
      <c r="AH156">
        <v>13.664235884670857</v>
      </c>
      <c r="AI156">
        <v>3.0028282721699577</v>
      </c>
      <c r="AJ156">
        <v>0</v>
      </c>
      <c r="AK156">
        <v>0</v>
      </c>
    </row>
    <row r="157" spans="1:37" hidden="1" x14ac:dyDescent="0.3">
      <c r="A157" t="s">
        <v>221</v>
      </c>
      <c r="B157" t="s">
        <v>353</v>
      </c>
      <c r="C157" t="s">
        <v>353</v>
      </c>
      <c r="D157" t="s">
        <v>7</v>
      </c>
      <c r="E157">
        <v>0</v>
      </c>
      <c r="F157">
        <v>0</v>
      </c>
      <c r="G157">
        <v>0</v>
      </c>
      <c r="H157">
        <v>1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6.4</v>
      </c>
      <c r="AE157">
        <v>687</v>
      </c>
      <c r="AF157">
        <v>19.246448891543103</v>
      </c>
      <c r="AG157">
        <v>18.90383527411722</v>
      </c>
      <c r="AH157">
        <v>17.358385246857662</v>
      </c>
      <c r="AI157">
        <v>2.8520482213476153</v>
      </c>
      <c r="AJ157">
        <v>0</v>
      </c>
      <c r="AK157">
        <v>0</v>
      </c>
    </row>
    <row r="158" spans="1:37" hidden="1" x14ac:dyDescent="0.3">
      <c r="A158" t="s">
        <v>354</v>
      </c>
      <c r="B158" t="s">
        <v>355</v>
      </c>
      <c r="C158" t="s">
        <v>355</v>
      </c>
      <c r="D158" t="s">
        <v>4</v>
      </c>
      <c r="E158">
        <v>1</v>
      </c>
      <c r="F158">
        <v>0</v>
      </c>
      <c r="G158">
        <v>0</v>
      </c>
      <c r="H158">
        <v>0</v>
      </c>
      <c r="I158" t="s">
        <v>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4.9000000000000004</v>
      </c>
      <c r="AE158">
        <v>688</v>
      </c>
      <c r="AF158">
        <v>37.976250040709772</v>
      </c>
      <c r="AG158">
        <v>21.479059668782298</v>
      </c>
      <c r="AH158">
        <v>27.113910412577468</v>
      </c>
      <c r="AI158">
        <v>3.1332629244183394</v>
      </c>
      <c r="AJ158">
        <v>0</v>
      </c>
      <c r="AK158">
        <v>0</v>
      </c>
    </row>
    <row r="159" spans="1:37" hidden="1" x14ac:dyDescent="0.3">
      <c r="A159" t="s">
        <v>52</v>
      </c>
      <c r="B159" t="s">
        <v>356</v>
      </c>
      <c r="C159" t="s">
        <v>356</v>
      </c>
      <c r="D159" t="s">
        <v>5</v>
      </c>
      <c r="E159">
        <v>0</v>
      </c>
      <c r="F159">
        <v>1</v>
      </c>
      <c r="G159">
        <v>0</v>
      </c>
      <c r="H159">
        <v>0</v>
      </c>
      <c r="I159" t="s">
        <v>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4.7</v>
      </c>
      <c r="AE159">
        <v>690</v>
      </c>
      <c r="AF159">
        <v>19.272243316501321</v>
      </c>
      <c r="AG159">
        <v>17.840925020409617</v>
      </c>
      <c r="AH159">
        <v>16.89074378933789</v>
      </c>
      <c r="AI159">
        <v>3.3411155522480893</v>
      </c>
      <c r="AJ159">
        <v>0</v>
      </c>
      <c r="AK159">
        <v>0</v>
      </c>
    </row>
    <row r="160" spans="1:37" hidden="1" x14ac:dyDescent="0.3">
      <c r="A160" t="s">
        <v>357</v>
      </c>
      <c r="B160" t="s">
        <v>358</v>
      </c>
      <c r="C160" t="s">
        <v>358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7</v>
      </c>
      <c r="AE160">
        <v>691</v>
      </c>
      <c r="AF160">
        <v>20.185451066717903</v>
      </c>
      <c r="AG160">
        <v>16.55037161425134</v>
      </c>
      <c r="AH160">
        <v>16.727587246231405</v>
      </c>
      <c r="AI160">
        <v>2.6710701666324113</v>
      </c>
      <c r="AJ160">
        <v>0</v>
      </c>
      <c r="AK160">
        <v>0</v>
      </c>
    </row>
    <row r="161" spans="1:37" hidden="1" x14ac:dyDescent="0.3">
      <c r="A161" t="s">
        <v>359</v>
      </c>
      <c r="B161" t="s">
        <v>360</v>
      </c>
      <c r="C161" t="s">
        <v>360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5.5</v>
      </c>
      <c r="AE161">
        <v>696</v>
      </c>
      <c r="AF161">
        <v>21.021994851676656</v>
      </c>
      <c r="AG161">
        <v>21.093057244836714</v>
      </c>
      <c r="AH161">
        <v>19.160617749217408</v>
      </c>
      <c r="AI161">
        <v>3.1109325123629361</v>
      </c>
      <c r="AJ161">
        <v>0</v>
      </c>
      <c r="AK161">
        <v>0</v>
      </c>
    </row>
    <row r="162" spans="1:37" hidden="1" x14ac:dyDescent="0.3">
      <c r="A162" t="s">
        <v>361</v>
      </c>
      <c r="B162" t="s">
        <v>362</v>
      </c>
      <c r="C162" t="s">
        <v>362</v>
      </c>
      <c r="D162" t="s">
        <v>6</v>
      </c>
      <c r="E162">
        <v>0</v>
      </c>
      <c r="F162">
        <v>0</v>
      </c>
      <c r="G162">
        <v>1</v>
      </c>
      <c r="H162">
        <v>0</v>
      </c>
      <c r="I162" t="s">
        <v>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8</v>
      </c>
      <c r="AE162">
        <v>697</v>
      </c>
      <c r="AF162">
        <v>25.697570121343396</v>
      </c>
      <c r="AG162">
        <v>25.838111555741143</v>
      </c>
      <c r="AH162">
        <v>23.446409790310021</v>
      </c>
      <c r="AI162">
        <v>3.8889191726188432</v>
      </c>
      <c r="AJ162">
        <v>0</v>
      </c>
      <c r="AK162">
        <v>0</v>
      </c>
    </row>
    <row r="163" spans="1:37" hidden="1" x14ac:dyDescent="0.3">
      <c r="A163" t="s">
        <v>363</v>
      </c>
      <c r="B163" t="s">
        <v>364</v>
      </c>
      <c r="C163" t="s">
        <v>364</v>
      </c>
      <c r="D163" t="s">
        <v>6</v>
      </c>
      <c r="E163">
        <v>0</v>
      </c>
      <c r="F163">
        <v>0</v>
      </c>
      <c r="G163">
        <v>1</v>
      </c>
      <c r="H163">
        <v>0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4.7</v>
      </c>
      <c r="AE163">
        <v>699</v>
      </c>
      <c r="AF163">
        <v>14.171787864243342</v>
      </c>
      <c r="AG163">
        <v>17.02099828118779</v>
      </c>
      <c r="AH163">
        <v>14.180620349771937</v>
      </c>
      <c r="AI163">
        <v>2.458886491853848</v>
      </c>
      <c r="AJ163">
        <v>0</v>
      </c>
      <c r="AK163">
        <v>0</v>
      </c>
    </row>
    <row r="164" spans="1:37" hidden="1" x14ac:dyDescent="0.3">
      <c r="A164" t="s">
        <v>365</v>
      </c>
      <c r="B164" t="s">
        <v>366</v>
      </c>
      <c r="C164" t="s">
        <v>366</v>
      </c>
      <c r="D164" t="s">
        <v>6</v>
      </c>
      <c r="E164">
        <v>0</v>
      </c>
      <c r="F164">
        <v>0</v>
      </c>
      <c r="G164">
        <v>1</v>
      </c>
      <c r="H164">
        <v>0</v>
      </c>
      <c r="I164" t="s">
        <v>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5</v>
      </c>
      <c r="AE164">
        <v>700</v>
      </c>
      <c r="AF164">
        <v>19.495520284163025</v>
      </c>
      <c r="AG164">
        <v>15.6526639899519</v>
      </c>
      <c r="AH164">
        <v>16.006070206625985</v>
      </c>
      <c r="AI164">
        <v>2.5946290305924635</v>
      </c>
      <c r="AJ164">
        <v>0</v>
      </c>
      <c r="AK164">
        <v>0</v>
      </c>
    </row>
    <row r="165" spans="1:37" hidden="1" x14ac:dyDescent="0.3">
      <c r="A165" t="s">
        <v>367</v>
      </c>
      <c r="B165" t="s">
        <v>368</v>
      </c>
      <c r="C165" t="s">
        <v>369</v>
      </c>
      <c r="D165" t="s">
        <v>4</v>
      </c>
      <c r="E165">
        <v>1</v>
      </c>
      <c r="F165">
        <v>0</v>
      </c>
      <c r="G165">
        <v>0</v>
      </c>
      <c r="H165">
        <v>0</v>
      </c>
      <c r="I165" t="s">
        <v>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720</v>
      </c>
      <c r="AF165">
        <v>19.990582264777061</v>
      </c>
      <c r="AG165">
        <v>22.054075117398252</v>
      </c>
      <c r="AH165">
        <v>23.661111593561209</v>
      </c>
      <c r="AI165">
        <v>4.3715783276161586</v>
      </c>
      <c r="AJ165">
        <v>0</v>
      </c>
      <c r="AK165">
        <v>0</v>
      </c>
    </row>
    <row r="166" spans="1:37" hidden="1" x14ac:dyDescent="0.3">
      <c r="A166" t="s">
        <v>370</v>
      </c>
      <c r="B166" t="s">
        <v>371</v>
      </c>
      <c r="C166" t="s">
        <v>372</v>
      </c>
      <c r="D166" t="s">
        <v>6</v>
      </c>
      <c r="E166">
        <v>0</v>
      </c>
      <c r="F166">
        <v>0</v>
      </c>
      <c r="G166">
        <v>1</v>
      </c>
      <c r="H166">
        <v>0</v>
      </c>
      <c r="I166" t="s">
        <v>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5.2</v>
      </c>
      <c r="AE166">
        <v>721</v>
      </c>
      <c r="AF166">
        <v>21.752010247779751</v>
      </c>
      <c r="AG166">
        <v>19.912812233296393</v>
      </c>
      <c r="AH166">
        <v>23.438965428293784</v>
      </c>
      <c r="AI166">
        <v>5.0770900737813651</v>
      </c>
      <c r="AJ166">
        <v>0</v>
      </c>
      <c r="AK166">
        <v>0</v>
      </c>
    </row>
    <row r="167" spans="1:37" hidden="1" x14ac:dyDescent="0.3">
      <c r="A167" t="s">
        <v>373</v>
      </c>
      <c r="B167" t="s">
        <v>374</v>
      </c>
      <c r="C167" t="s">
        <v>375</v>
      </c>
      <c r="D167" t="s">
        <v>5</v>
      </c>
      <c r="E167">
        <v>0</v>
      </c>
      <c r="F167">
        <v>1</v>
      </c>
      <c r="G167">
        <v>0</v>
      </c>
      <c r="H167">
        <v>0</v>
      </c>
      <c r="I167" t="s">
        <v>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723</v>
      </c>
      <c r="AF167">
        <v>16.067569302269963</v>
      </c>
      <c r="AG167">
        <v>15.423587173077221</v>
      </c>
      <c r="AH167">
        <v>17.717278834530333</v>
      </c>
      <c r="AI167">
        <v>3.3849731017631752</v>
      </c>
      <c r="AJ167">
        <v>0</v>
      </c>
      <c r="AK167">
        <v>0</v>
      </c>
    </row>
    <row r="168" spans="1:37" hidden="1" x14ac:dyDescent="0.3">
      <c r="A168" t="s">
        <v>376</v>
      </c>
      <c r="B168" t="s">
        <v>377</v>
      </c>
      <c r="C168" t="s">
        <v>378</v>
      </c>
      <c r="D168" t="s">
        <v>6</v>
      </c>
      <c r="E168">
        <v>0</v>
      </c>
      <c r="F168">
        <v>0</v>
      </c>
      <c r="G168">
        <v>1</v>
      </c>
      <c r="H168">
        <v>0</v>
      </c>
      <c r="I168" t="s">
        <v>28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5.2</v>
      </c>
      <c r="AE168">
        <v>724</v>
      </c>
      <c r="AF168">
        <v>14.583333333333332</v>
      </c>
      <c r="AG168">
        <v>16.431929083342691</v>
      </c>
      <c r="AH168">
        <v>17.454898550983522</v>
      </c>
      <c r="AI168">
        <v>3.4338544179679129</v>
      </c>
      <c r="AJ168">
        <v>0</v>
      </c>
      <c r="AK168">
        <v>0</v>
      </c>
    </row>
    <row r="169" spans="1:37" hidden="1" x14ac:dyDescent="0.3">
      <c r="A169" t="s">
        <v>379</v>
      </c>
      <c r="B169" t="s">
        <v>380</v>
      </c>
      <c r="C169" t="s">
        <v>380</v>
      </c>
      <c r="D169" t="s">
        <v>5</v>
      </c>
      <c r="E169">
        <v>0</v>
      </c>
      <c r="F169">
        <v>1</v>
      </c>
      <c r="G169">
        <v>0</v>
      </c>
      <c r="H169">
        <v>0</v>
      </c>
      <c r="I169" t="s">
        <v>28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4.3</v>
      </c>
      <c r="AE169">
        <v>725</v>
      </c>
      <c r="AF169">
        <v>15.9375</v>
      </c>
      <c r="AG169">
        <v>17.617184558386217</v>
      </c>
      <c r="AH169">
        <v>18.883353325914797</v>
      </c>
      <c r="AI169">
        <v>3.7321459092887812</v>
      </c>
      <c r="AJ169">
        <v>0</v>
      </c>
      <c r="AK169">
        <v>0</v>
      </c>
    </row>
    <row r="170" spans="1:37" hidden="1" x14ac:dyDescent="0.3">
      <c r="A170" t="s">
        <v>381</v>
      </c>
      <c r="B170" t="s">
        <v>382</v>
      </c>
      <c r="C170" t="s">
        <v>381</v>
      </c>
      <c r="D170" t="s">
        <v>6</v>
      </c>
      <c r="E170">
        <v>0</v>
      </c>
      <c r="F170">
        <v>0</v>
      </c>
      <c r="G170">
        <v>1</v>
      </c>
      <c r="H170">
        <v>0</v>
      </c>
      <c r="I170" t="s">
        <v>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5.4</v>
      </c>
      <c r="AE170">
        <v>732</v>
      </c>
      <c r="AF170">
        <v>13.384615384615385</v>
      </c>
      <c r="AG170">
        <v>16.59668207587389</v>
      </c>
      <c r="AH170">
        <v>16.87607772715036</v>
      </c>
      <c r="AI170">
        <v>2.9969760546499025</v>
      </c>
      <c r="AJ170">
        <v>0</v>
      </c>
      <c r="AK170">
        <v>0</v>
      </c>
    </row>
    <row r="171" spans="1:37" hidden="1" x14ac:dyDescent="0.3">
      <c r="A171" t="s">
        <v>273</v>
      </c>
      <c r="B171" t="s">
        <v>383</v>
      </c>
      <c r="C171" t="s">
        <v>383</v>
      </c>
      <c r="D171" t="s">
        <v>5</v>
      </c>
      <c r="E171">
        <v>0</v>
      </c>
      <c r="F171">
        <v>1</v>
      </c>
      <c r="G171">
        <v>0</v>
      </c>
      <c r="H171">
        <v>0</v>
      </c>
      <c r="I171" t="s">
        <v>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4.3</v>
      </c>
      <c r="AE171">
        <v>736</v>
      </c>
      <c r="AF171">
        <v>12.837837837837839</v>
      </c>
      <c r="AG171">
        <v>14.180766643838812</v>
      </c>
      <c r="AH171">
        <v>15.205065037881397</v>
      </c>
      <c r="AI171">
        <v>3.0235649076052162</v>
      </c>
      <c r="AJ171">
        <v>0</v>
      </c>
      <c r="AK171">
        <v>0</v>
      </c>
    </row>
    <row r="172" spans="1:37" hidden="1" x14ac:dyDescent="0.3">
      <c r="A172" t="s">
        <v>384</v>
      </c>
      <c r="B172" t="s">
        <v>385</v>
      </c>
      <c r="C172" t="s">
        <v>386</v>
      </c>
      <c r="D172" t="s">
        <v>6</v>
      </c>
      <c r="E172">
        <v>0</v>
      </c>
      <c r="F172">
        <v>0</v>
      </c>
      <c r="G172">
        <v>1</v>
      </c>
      <c r="H172">
        <v>0</v>
      </c>
      <c r="I172" t="s">
        <v>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4.8</v>
      </c>
      <c r="AE172">
        <v>743</v>
      </c>
      <c r="AF172">
        <v>12.545583336443048</v>
      </c>
      <c r="AG172">
        <v>19.30503967882769</v>
      </c>
      <c r="AH172">
        <v>17.935526413788654</v>
      </c>
      <c r="AI172">
        <v>3.5884097796879235</v>
      </c>
      <c r="AJ172">
        <v>0</v>
      </c>
      <c r="AK172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2023-04-14T17:58:08Z</dcterms:created>
  <dcterms:modified xsi:type="dcterms:W3CDTF">2023-04-14T18:04:22Z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69a59eb0-c2fb-44c8-83e4-83993cb67f8d</vt:lpwstr>
  </property>
</Properties>
</file>