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003C72AB-B11B-48E5-B703-F058108A2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Data.Page'!$P$2:$P$112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2" l="1" a="1"/>
  <c r="S11" i="2" s="1"/>
  <c r="S14" i="2" s="1"/>
  <c r="S9" i="2"/>
  <c r="S8" i="2"/>
  <c r="S7" i="2"/>
  <c r="S6" i="2"/>
  <c r="T4" i="2"/>
  <c r="S4" i="2"/>
  <c r="S2" i="2"/>
  <c r="S16" i="2" l="1"/>
  <c r="N112" i="2"/>
  <c r="N110" i="2"/>
  <c r="N111" i="2"/>
  <c r="N10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<sst xmlns="http://schemas.openxmlformats.org/spreadsheetml/2006/main" count="581" uniqueCount="264">
  <si>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</si>
  <si>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</si>
  <si>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</si>
  <si>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</si>
  <si>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</si>
  <si>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</si>
  <si>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</si>
  <si>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</si>
  <si>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</si>
  <si>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</si>
  <si>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</si>
  <si>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</si>
  <si>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</si>
  <si>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</si>
  <si>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</si>
  <si>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</si>
  <si>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Granit</t>
  </si>
  <si>
    <t>Xhaka</t>
  </si>
  <si>
    <t>ARS</t>
  </si>
  <si>
    <t>Thomas</t>
  </si>
  <si>
    <t>Partey</t>
  </si>
  <si>
    <t>Martin</t>
  </si>
  <si>
    <t>Ødegaard</t>
  </si>
  <si>
    <t>Kieran</t>
  </si>
  <si>
    <t>Bukayo</t>
  </si>
  <si>
    <t>Saka</t>
  </si>
  <si>
    <t>Aaron</t>
  </si>
  <si>
    <t>Ramsdale</t>
  </si>
  <si>
    <t>William</t>
  </si>
  <si>
    <t>Saliba</t>
  </si>
  <si>
    <t>Gabriel</t>
  </si>
  <si>
    <t>Fernando de Jesus</t>
  </si>
  <si>
    <t>Jesus</t>
  </si>
  <si>
    <t>Oleksandr</t>
  </si>
  <si>
    <t>Zinchenko</t>
  </si>
  <si>
    <t>Danny</t>
  </si>
  <si>
    <t>Ings</t>
  </si>
  <si>
    <t>AVL</t>
  </si>
  <si>
    <t>Robin</t>
  </si>
  <si>
    <t>Ollie</t>
  </si>
  <si>
    <t>Watkins</t>
  </si>
  <si>
    <t>Emiliano</t>
  </si>
  <si>
    <t>Buendía Stati</t>
  </si>
  <si>
    <t>Buendía</t>
  </si>
  <si>
    <t>Leon</t>
  </si>
  <si>
    <t>Bailey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</si>
  <si>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</si>
  <si>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</si>
  <si>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</si>
  <si>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</si>
  <si>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</si>
  <si>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</si>
  <si>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</si>
  <si>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</si>
  <si>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</si>
  <si>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</si>
  <si>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Rico</t>
  </si>
  <si>
    <t>Henry</t>
  </si>
  <si>
    <t>Mathias</t>
  </si>
  <si>
    <t>Jensen</t>
  </si>
  <si>
    <t>Yoane</t>
  </si>
  <si>
    <t>Wissa</t>
  </si>
  <si>
    <t>Mads</t>
  </si>
  <si>
    <t>Roerslev Rasmussen</t>
  </si>
  <si>
    <t>Roerslev</t>
  </si>
  <si>
    <t>Bryan</t>
  </si>
  <si>
    <t>Mbeumo</t>
  </si>
  <si>
    <t>Ben</t>
  </si>
  <si>
    <t>Mee</t>
  </si>
  <si>
    <t>Adam</t>
  </si>
  <si>
    <t>Lallana</t>
  </si>
  <si>
    <t>BHA</t>
  </si>
  <si>
    <t>Welbeck</t>
  </si>
  <si>
    <t>Pascal</t>
  </si>
  <si>
    <t>Groß</t>
  </si>
  <si>
    <t>Lewis</t>
  </si>
  <si>
    <t>Dunk</t>
  </si>
  <si>
    <t>Webster</t>
  </si>
  <si>
    <t>Joël</t>
  </si>
  <si>
    <t>Veltman</t>
  </si>
  <si>
    <t>Leandro</t>
  </si>
  <si>
    <t>Trossard</t>
  </si>
  <si>
    <t>Robert</t>
  </si>
  <si>
    <t>Sánchez</t>
  </si>
  <si>
    <t>Alexis</t>
  </si>
  <si>
    <t>Mac Allister</t>
  </si>
  <si>
    <t>CHE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</si>
  <si>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</si>
  <si>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</si>
  <si>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</si>
  <si>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</si>
  <si>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</si>
  <si>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</si>
  <si>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</si>
  <si>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</si>
  <si>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Mason</t>
  </si>
  <si>
    <t>Mount</t>
  </si>
  <si>
    <t>Callum</t>
  </si>
  <si>
    <t>Reece</t>
  </si>
  <si>
    <t>James</t>
  </si>
  <si>
    <t>Edouard</t>
  </si>
  <si>
    <t>Mendy</t>
  </si>
  <si>
    <t>Conor</t>
  </si>
  <si>
    <t>Gallagher</t>
  </si>
  <si>
    <t>Raheem</t>
  </si>
  <si>
    <t>Sterling</t>
  </si>
  <si>
    <t>Vicente</t>
  </si>
  <si>
    <t>Guaita</t>
  </si>
  <si>
    <t>CRY</t>
  </si>
  <si>
    <t>Jordan</t>
  </si>
  <si>
    <t>Ayew</t>
  </si>
  <si>
    <t>Wilfried</t>
  </si>
  <si>
    <t>Zaha</t>
  </si>
  <si>
    <t>Odsonne</t>
  </si>
  <si>
    <t>Jean-Philippe</t>
  </si>
  <si>
    <t>Mateta</t>
  </si>
  <si>
    <t>Eberechi</t>
  </si>
  <si>
    <t>Eze</t>
  </si>
  <si>
    <t>Tyrick</t>
  </si>
  <si>
    <t>Mitchell</t>
  </si>
  <si>
    <t>EVE</t>
  </si>
  <si>
    <t>Pickford</t>
  </si>
  <si>
    <t>Allan</t>
  </si>
  <si>
    <t>Demarai</t>
  </si>
  <si>
    <t>Gray</t>
  </si>
  <si>
    <t>Anthony</t>
  </si>
  <si>
    <t>Nathan</t>
  </si>
  <si>
    <t>Jonny</t>
  </si>
  <si>
    <t>LEI</t>
  </si>
  <si>
    <t>Jamie</t>
  </si>
  <si>
    <t>Vardy</t>
  </si>
  <si>
    <t>Daniel</t>
  </si>
  <si>
    <t>Timothy</t>
  </si>
  <si>
    <t>Castagne</t>
  </si>
  <si>
    <t>Ayoze</t>
  </si>
  <si>
    <t>Pérez</t>
  </si>
  <si>
    <t>Maddison</t>
  </si>
  <si>
    <t>Harvey</t>
  </si>
  <si>
    <t>Wilfred</t>
  </si>
  <si>
    <t>Ndidi</t>
  </si>
  <si>
    <t>Kiernan</t>
  </si>
  <si>
    <t>Dewsbury-Hall</t>
  </si>
  <si>
    <t>LEE</t>
  </si>
  <si>
    <t>Rodrigo</t>
  </si>
  <si>
    <t>Moreno</t>
  </si>
  <si>
    <t>Diego</t>
  </si>
  <si>
    <t>Llorente</t>
  </si>
  <si>
    <t>Koch</t>
  </si>
  <si>
    <t>Jack</t>
  </si>
  <si>
    <t>Harrison</t>
  </si>
  <si>
    <t>Struijk</t>
  </si>
  <si>
    <t>Illan</t>
  </si>
  <si>
    <t>Meslier</t>
  </si>
  <si>
    <t>Milner</t>
  </si>
  <si>
    <t>LIV</t>
  </si>
  <si>
    <t>Henderson</t>
  </si>
  <si>
    <t>Virgil</t>
  </si>
  <si>
    <t>van Dijk</t>
  </si>
  <si>
    <t>Van Dijk</t>
  </si>
  <si>
    <t>Mohamed</t>
  </si>
  <si>
    <t>Salah</t>
  </si>
  <si>
    <t>Trent</t>
  </si>
  <si>
    <t>Alexander-Arnold</t>
  </si>
  <si>
    <t>Luis</t>
  </si>
  <si>
    <t>Díaz</t>
  </si>
  <si>
    <t>Luis Díaz</t>
  </si>
  <si>
    <t>Elliott</t>
  </si>
  <si>
    <t>Kyle</t>
  </si>
  <si>
    <t>Walker</t>
  </si>
  <si>
    <t>MCI</t>
  </si>
  <si>
    <t>Ilkay</t>
  </si>
  <si>
    <t>Gündogan</t>
  </si>
  <si>
    <t>Kevin</t>
  </si>
  <si>
    <t>De Bruyne</t>
  </si>
  <si>
    <t>Ederson</t>
  </si>
  <si>
    <t>Santana de Moraes</t>
  </si>
  <si>
    <t>Aké</t>
  </si>
  <si>
    <t>Phil</t>
  </si>
  <si>
    <t>Foden</t>
  </si>
  <si>
    <t>Hernandez</t>
  </si>
  <si>
    <t>Rodri</t>
  </si>
  <si>
    <t>MUN</t>
  </si>
  <si>
    <t>Harry</t>
  </si>
  <si>
    <t>Marcus</t>
  </si>
  <si>
    <t>Rashford</t>
  </si>
  <si>
    <t>Eric</t>
  </si>
  <si>
    <t>Jadon</t>
  </si>
  <si>
    <t>Sancho</t>
  </si>
  <si>
    <t>Williams</t>
  </si>
  <si>
    <t>Elanga</t>
  </si>
  <si>
    <t>Eriksen</t>
  </si>
  <si>
    <t>NEW</t>
  </si>
  <si>
    <t>Wilson</t>
  </si>
  <si>
    <t>Trippier</t>
  </si>
  <si>
    <t>Dan</t>
  </si>
  <si>
    <t>Burn</t>
  </si>
  <si>
    <t>Fabian</t>
  </si>
  <si>
    <t>Schär</t>
  </si>
  <si>
    <t>Saint-Maximin</t>
  </si>
  <si>
    <t>Joelinton Cássio</t>
  </si>
  <si>
    <t>Apolinário de Lira</t>
  </si>
  <si>
    <t>Joelinton</t>
  </si>
  <si>
    <t>Bruno</t>
  </si>
  <si>
    <t>Guimarães Rodriguez Moura</t>
  </si>
  <si>
    <t>Bruno Guimarães</t>
  </si>
  <si>
    <t>Nick</t>
  </si>
  <si>
    <t>Pope</t>
  </si>
  <si>
    <t>Neco</t>
  </si>
  <si>
    <t>N.Williams</t>
  </si>
  <si>
    <t>NFO</t>
  </si>
  <si>
    <t>Dean</t>
  </si>
  <si>
    <t>Jesse</t>
  </si>
  <si>
    <t>Lingard</t>
  </si>
  <si>
    <t>SOU</t>
  </si>
  <si>
    <t>Armstrong</t>
  </si>
  <si>
    <t>Ward-Prowse</t>
  </si>
  <si>
    <t>A.Armstrong</t>
  </si>
  <si>
    <t>Walker-Peters</t>
  </si>
  <si>
    <t>Che</t>
  </si>
  <si>
    <t>Adams</t>
  </si>
  <si>
    <t>Moussa</t>
  </si>
  <si>
    <t>Djenepo</t>
  </si>
  <si>
    <t>Hugo</t>
  </si>
  <si>
    <t>Lloris</t>
  </si>
  <si>
    <t>TOT</t>
  </si>
  <si>
    <t>Kane</t>
  </si>
  <si>
    <t>Dier</t>
  </si>
  <si>
    <t>Pierre-Emile</t>
  </si>
  <si>
    <t>Højbjerg</t>
  </si>
  <si>
    <t>Davinson</t>
  </si>
  <si>
    <t>Ryan</t>
  </si>
  <si>
    <t>Sessegnon</t>
  </si>
  <si>
    <t>R.Sessegnon</t>
  </si>
  <si>
    <t>Bentancur</t>
  </si>
  <si>
    <t>Dejan</t>
  </si>
  <si>
    <t>Kulusevski</t>
  </si>
  <si>
    <t>WHU</t>
  </si>
  <si>
    <t>Michail</t>
  </si>
  <si>
    <t>Antonio</t>
  </si>
  <si>
    <t>Jarrod</t>
  </si>
  <si>
    <t>Bowen</t>
  </si>
  <si>
    <t>Tomas</t>
  </si>
  <si>
    <t>Soucek</t>
  </si>
  <si>
    <t>WOL</t>
  </si>
  <si>
    <t>Jonathan</t>
  </si>
  <si>
    <t>Castro Otto</t>
  </si>
  <si>
    <t>José</t>
  </si>
  <si>
    <t>Malheiro de Sá</t>
  </si>
  <si>
    <t>Sá</t>
  </si>
  <si>
    <t>Leander</t>
  </si>
  <si>
    <t>Dendoncker</t>
  </si>
  <si>
    <t>Castelo Podence</t>
  </si>
  <si>
    <t>Podence</t>
  </si>
  <si>
    <t>Max</t>
  </si>
  <si>
    <t>Kilman</t>
  </si>
  <si>
    <t>Pedro</t>
  </si>
  <si>
    <t>Lomba Neto</t>
  </si>
  <si>
    <t>Neto</t>
  </si>
  <si>
    <t>Collins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</si>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</sst>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658E9-FCC7-4E9F-B4F2-6A33018E4C51}" name="Table1" displayName="Table1" ref="A1:P112" totalsRowShown="0">
  <autoFilter ref="A1:P112" xr:uid="{72E658E9-FCC7-4E9F-B4F2-6A33018E4C51}">
    <filterColumn colId="15">
      <filters>
        <filter val="1"/>
      </filters>
    </filterColumn>
  </autoFilter>
  <sortState xmlns:xlrd2="http://schemas.microsoft.com/office/spreadsheetml/2017/richdata2" ref="A25:P112">
    <sortCondition descending="1" ref="N1:N112"/>
  </sortState>
  <tableColumns count="16">
    <tableColumn id="1" xr3:uid="{B356A5E3-8A7A-4D97-8EAE-7C6206934EA7}" name="First Name"/>
    <tableColumn id="2" xr3:uid="{9631D077-D2D1-4C8F-8BD7-9E4E9E531390}" name="Surname"/>
    <tableColumn id="3" xr3:uid="{B1C85BAC-4B0D-43B7-92DA-BD0E3B0DEB74}" name="Web Name"/>
    <tableColumn id="4" xr3:uid="{8E8033CB-8878-4CAA-A653-D24FB977D352}" name="Position"/>
    <tableColumn id="5" xr3:uid="{7C8AB11D-FDF3-460F-B24C-832F0A4B2BEC}" name="GKP"/>
    <tableColumn id="6" xr3:uid="{AFA6EF7D-1069-4DFD-81D0-6DCF54EEDC49}" name="DEF"/>
    <tableColumn id="7" xr3:uid="{9ACB5238-333C-4AF0-913C-C35F83AAD4B1}" name="MID"/>
    <tableColumn id="8" xr3:uid="{68457B86-96B0-448F-992D-07ED4A99A865}" name="FWD"/>
    <tableColumn id="9" xr3:uid="{9F03A0FF-F50D-4E38-8E25-BA95FF0EE387}" name="Team"/>
    <tableColumn id="10" xr3:uid="{6F65A499-2937-4289-AE0F-6A8B1B50DF84}" name="Cost"/>
    <tableColumn id="11" xr3:uid="{A1976543-E741-480D-AF06-D6999287B911}" name="ID"/>
    <tableColumn id="12" xr3:uid="{0EA9C576-459E-411C-BB4C-B05306A3B8CA}" name="ARIMA"/>
    <tableColumn id="13" xr3:uid="{03A380C5-DBBD-4175-9044-2CA3F604F3F7}" name="LSTM"/>
    <tableColumn id="14" xr3:uid="{720A8841-B14C-415E-A37A-6C90C6D4AE88}" name="PPG"/>
    <tableColumn id="15" xr3:uid="{7CBE4F84-E0B2-41F7-A468-5B5E59E35227}" name="PREV"/>
    <tableColumn id="16" xr3:uid="{F64C196B-AF66-464B-AFC4-CDD11E21D8FB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workbookViewId="0">
      <selection activeCell="C100" sqref="C100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hidden="1" x14ac:dyDescent="0.3">
      <c r="A2" t="s">
        <v>16</v>
      </c>
      <c r="B2" t="s">
        <v>17</v>
      </c>
      <c r="C2" t="s">
        <v>17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18</v>
      </c>
      <c r="J2">
        <v>5</v>
      </c>
      <c r="K2">
        <v>2</v>
      </c>
      <c r="L2">
        <v>4.39999999764935</v>
      </c>
      <c r="M2">
        <v>10.853199562683599</v>
      </c>
      <c r="N2">
        <v>7.8589053616517299</v>
      </c>
      <c r="O2">
        <v>0</v>
      </c>
      <c r="P2">
        <v>0</v>
      </c>
      <c r="R2" s="1" t="s">
        <v>259</v>
      </c>
      <c r="S2">
        <f>SUMPRODUCT(Table1[Selected],Table1[PPG])</f>
        <v>135.43382737330512</v>
      </c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18</v>
      </c>
      <c r="J3">
        <v>5</v>
      </c>
      <c r="K3">
        <v>5</v>
      </c>
      <c r="L3">
        <v>1.6</v>
      </c>
      <c r="M3">
        <v>9.5601483902193891</v>
      </c>
      <c r="N3">
        <v>5.9569702299899498</v>
      </c>
      <c r="O3">
        <v>0</v>
      </c>
      <c r="P3">
        <v>0</v>
      </c>
      <c r="R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18</v>
      </c>
      <c r="J4">
        <v>6.5</v>
      </c>
      <c r="K4">
        <v>6</v>
      </c>
      <c r="L4">
        <v>-2.6000040615612798</v>
      </c>
      <c r="M4">
        <v>10.9647906623743</v>
      </c>
      <c r="N4">
        <v>4.9503831279900297</v>
      </c>
      <c r="O4">
        <v>0</v>
      </c>
      <c r="P4">
        <v>0</v>
      </c>
      <c r="R4" s="1" t="s">
        <v>260</v>
      </c>
      <c r="S4">
        <f>SUMPRODUCT(Table1[Selected],Table1[Cost])</f>
        <v>99.2</v>
      </c>
      <c r="T4">
        <f>99.2+0.2</f>
        <v>99.4</v>
      </c>
    </row>
    <row r="5" spans="1:20" hidden="1" x14ac:dyDescent="0.3">
      <c r="A5" t="s">
        <v>24</v>
      </c>
      <c r="B5" t="s">
        <v>25</v>
      </c>
      <c r="C5" t="s">
        <v>25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18</v>
      </c>
      <c r="J5">
        <v>7.9</v>
      </c>
      <c r="K5">
        <v>12</v>
      </c>
      <c r="L5">
        <v>3.2666673115550302</v>
      </c>
      <c r="M5">
        <v>11.0096821689317</v>
      </c>
      <c r="N5">
        <v>7.4644204231987397</v>
      </c>
      <c r="O5">
        <v>0</v>
      </c>
      <c r="P5">
        <v>0</v>
      </c>
      <c r="R5" s="1"/>
    </row>
    <row r="6" spans="1:20" hidden="1" x14ac:dyDescent="0.3">
      <c r="A6" t="s">
        <v>26</v>
      </c>
      <c r="B6" t="s">
        <v>27</v>
      </c>
      <c r="C6" t="s">
        <v>27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18</v>
      </c>
      <c r="J6">
        <v>5</v>
      </c>
      <c r="K6">
        <v>14</v>
      </c>
      <c r="L6">
        <v>2.1333331958177499</v>
      </c>
      <c r="M6">
        <v>11.1277635232564</v>
      </c>
      <c r="N6">
        <v>7.0487338455860202</v>
      </c>
      <c r="O6">
        <v>0</v>
      </c>
      <c r="P6">
        <v>0</v>
      </c>
      <c r="R6" s="1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28</v>
      </c>
      <c r="B7" t="s">
        <v>29</v>
      </c>
      <c r="C7" t="s">
        <v>29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18</v>
      </c>
      <c r="J7">
        <v>4.5999999999999996</v>
      </c>
      <c r="K7">
        <v>21</v>
      </c>
      <c r="L7">
        <v>-1.59999847272813</v>
      </c>
      <c r="M7">
        <v>10.037020380408199</v>
      </c>
      <c r="N7">
        <v>4.8624748972332403</v>
      </c>
      <c r="O7">
        <v>0</v>
      </c>
      <c r="P7">
        <v>0</v>
      </c>
      <c r="R7" s="1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30</v>
      </c>
      <c r="B8" t="s">
        <v>31</v>
      </c>
      <c r="C8" t="s">
        <v>32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18</v>
      </c>
      <c r="J8">
        <v>8.1999999999999993</v>
      </c>
      <c r="K8">
        <v>23</v>
      </c>
      <c r="L8">
        <v>5.2</v>
      </c>
      <c r="M8">
        <v>10.679016799412301</v>
      </c>
      <c r="N8">
        <v>8.1021837381271897</v>
      </c>
      <c r="O8">
        <v>0</v>
      </c>
      <c r="P8">
        <v>0</v>
      </c>
      <c r="R8" s="1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33</v>
      </c>
      <c r="B9" t="s">
        <v>34</v>
      </c>
      <c r="C9" t="s">
        <v>34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18</v>
      </c>
      <c r="J9">
        <v>5.2</v>
      </c>
      <c r="K9">
        <v>24</v>
      </c>
      <c r="L9">
        <v>4.0666670471322597</v>
      </c>
      <c r="M9">
        <v>11.0919551649877</v>
      </c>
      <c r="N9">
        <v>7.8492859168554601</v>
      </c>
      <c r="O9">
        <v>0</v>
      </c>
      <c r="P9">
        <v>0</v>
      </c>
      <c r="R9" s="1" t="s">
        <v>7</v>
      </c>
      <c r="S9">
        <f>SUMPRODUCT(Table1[Selected],Table1[FWD])</f>
        <v>3</v>
      </c>
      <c r="T9">
        <v>3</v>
      </c>
    </row>
    <row r="10" spans="1:20" hidden="1" x14ac:dyDescent="0.3">
      <c r="A10" t="s">
        <v>35</v>
      </c>
      <c r="B10" t="s">
        <v>36</v>
      </c>
      <c r="C10" t="s">
        <v>36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37</v>
      </c>
      <c r="J10">
        <v>7</v>
      </c>
      <c r="K10">
        <v>25</v>
      </c>
      <c r="L10">
        <v>1.9999999165560101</v>
      </c>
      <c r="M10">
        <v>10.006527108157099</v>
      </c>
      <c r="N10">
        <v>4.87381371201257</v>
      </c>
      <c r="O10">
        <v>0</v>
      </c>
      <c r="P10">
        <v>0</v>
      </c>
      <c r="R10" s="1"/>
    </row>
    <row r="11" spans="1:20" hidden="1" x14ac:dyDescent="0.3">
      <c r="A11" t="s">
        <v>39</v>
      </c>
      <c r="B11" t="s">
        <v>40</v>
      </c>
      <c r="C11" t="s">
        <v>40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37</v>
      </c>
      <c r="J11">
        <v>7.4</v>
      </c>
      <c r="K11">
        <v>34</v>
      </c>
      <c r="L11">
        <v>4.4000000000000004</v>
      </c>
      <c r="M11">
        <v>11.358395662109499</v>
      </c>
      <c r="N11">
        <v>6.25763972609849</v>
      </c>
      <c r="O11">
        <v>0</v>
      </c>
      <c r="P11">
        <v>0</v>
      </c>
      <c r="R11" s="1" t="s">
        <v>261</v>
      </c>
      <c r="S11" cm="1">
        <f t="array" ref="S11">SUMPRODUCT(Table1[Selected], -- (Table1[PREV] = 0))</f>
        <v>0</v>
      </c>
    </row>
    <row r="12" spans="1:20" hidden="1" x14ac:dyDescent="0.3">
      <c r="A12" t="s">
        <v>41</v>
      </c>
      <c r="B12" t="s">
        <v>42</v>
      </c>
      <c r="C12" t="s">
        <v>43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37</v>
      </c>
      <c r="J12">
        <v>6</v>
      </c>
      <c r="K12">
        <v>36</v>
      </c>
      <c r="L12">
        <v>4.40000029577413</v>
      </c>
      <c r="M12">
        <v>11.307070218272999</v>
      </c>
      <c r="N12">
        <v>6.2361349398347503</v>
      </c>
      <c r="O12">
        <v>0</v>
      </c>
      <c r="P12">
        <v>0</v>
      </c>
      <c r="R12" s="1" t="s">
        <v>262</v>
      </c>
      <c r="S12">
        <v>1</v>
      </c>
    </row>
    <row r="13" spans="1:20" hidden="1" x14ac:dyDescent="0.3">
      <c r="A13" t="s">
        <v>44</v>
      </c>
      <c r="B13" t="s">
        <v>45</v>
      </c>
      <c r="C13" t="s">
        <v>45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37</v>
      </c>
      <c r="J13">
        <v>4.9000000000000004</v>
      </c>
      <c r="K13">
        <v>38</v>
      </c>
      <c r="L13">
        <v>1.5999999953433801</v>
      </c>
      <c r="M13">
        <v>9.7759684380559104</v>
      </c>
      <c r="N13">
        <v>4.6409775276032503</v>
      </c>
      <c r="O13">
        <v>0</v>
      </c>
      <c r="P13">
        <v>0</v>
      </c>
      <c r="R13" s="1"/>
    </row>
    <row r="14" spans="1:20" hidden="1" x14ac:dyDescent="0.3">
      <c r="A14" t="s">
        <v>46</v>
      </c>
      <c r="B14" t="s">
        <v>47</v>
      </c>
      <c r="C14" t="s">
        <v>47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48</v>
      </c>
      <c r="J14">
        <v>4.5</v>
      </c>
      <c r="K14">
        <v>69</v>
      </c>
      <c r="L14">
        <v>4.8</v>
      </c>
      <c r="M14">
        <v>10.5923301828061</v>
      </c>
      <c r="N14">
        <v>3.9475661370555</v>
      </c>
      <c r="O14">
        <v>0</v>
      </c>
      <c r="P14">
        <v>0</v>
      </c>
      <c r="R14" s="1" t="s">
        <v>9</v>
      </c>
      <c r="S14">
        <f>(S11-S12)*4</f>
        <v>-4</v>
      </c>
    </row>
    <row r="15" spans="1:20" hidden="1" x14ac:dyDescent="0.3">
      <c r="A15" t="s">
        <v>49</v>
      </c>
      <c r="B15" t="s">
        <v>50</v>
      </c>
      <c r="C15" t="s">
        <v>50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48</v>
      </c>
      <c r="J15">
        <v>5.5</v>
      </c>
      <c r="K15">
        <v>70</v>
      </c>
      <c r="L15">
        <v>4.7999999937911797</v>
      </c>
      <c r="M15">
        <v>12.688292893430299</v>
      </c>
      <c r="N15">
        <v>4.7286927898501698</v>
      </c>
      <c r="O15">
        <v>0</v>
      </c>
      <c r="P15">
        <v>0</v>
      </c>
      <c r="R15" s="1"/>
    </row>
    <row r="16" spans="1:20" hidden="1" x14ac:dyDescent="0.3">
      <c r="A16" t="s">
        <v>51</v>
      </c>
      <c r="B16" t="s">
        <v>52</v>
      </c>
      <c r="C16" t="s">
        <v>52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48</v>
      </c>
      <c r="J16">
        <v>7.2</v>
      </c>
      <c r="K16">
        <v>71</v>
      </c>
      <c r="L16">
        <v>6.3999999930150802</v>
      </c>
      <c r="M16">
        <v>12.991923119788799</v>
      </c>
      <c r="N16">
        <v>4.8418501762866999</v>
      </c>
      <c r="O16">
        <v>0</v>
      </c>
      <c r="P16">
        <v>0</v>
      </c>
      <c r="R16" s="1" t="s">
        <v>263</v>
      </c>
      <c r="S16">
        <f>S2-S14</f>
        <v>139.43382737330512</v>
      </c>
    </row>
    <row r="17" spans="1:16" hidden="1" x14ac:dyDescent="0.3">
      <c r="A17" t="s">
        <v>53</v>
      </c>
      <c r="B17" t="s">
        <v>54</v>
      </c>
      <c r="C17" t="s">
        <v>55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48</v>
      </c>
      <c r="J17">
        <v>4.5</v>
      </c>
      <c r="K17">
        <v>72</v>
      </c>
      <c r="L17">
        <v>4.1999999929041998</v>
      </c>
      <c r="M17">
        <v>11.8718779086285</v>
      </c>
      <c r="N17">
        <v>4.4244299796689299</v>
      </c>
      <c r="O17">
        <v>0</v>
      </c>
      <c r="P17">
        <v>0</v>
      </c>
    </row>
    <row r="18" spans="1:16" hidden="1" x14ac:dyDescent="0.3">
      <c r="A18" t="s">
        <v>56</v>
      </c>
      <c r="B18" t="s">
        <v>57</v>
      </c>
      <c r="C18" t="s">
        <v>57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48</v>
      </c>
      <c r="J18">
        <v>4.5</v>
      </c>
      <c r="K18">
        <v>74</v>
      </c>
      <c r="L18">
        <v>7.3333328720146502</v>
      </c>
      <c r="M18">
        <v>12.774710694145799</v>
      </c>
      <c r="N18">
        <v>4.7608991106365997</v>
      </c>
      <c r="O18">
        <v>0</v>
      </c>
      <c r="P18">
        <v>0</v>
      </c>
    </row>
    <row r="19" spans="1:16" hidden="1" x14ac:dyDescent="0.3">
      <c r="A19" t="s">
        <v>58</v>
      </c>
      <c r="B19" t="s">
        <v>59</v>
      </c>
      <c r="C19" t="s">
        <v>59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48</v>
      </c>
      <c r="J19">
        <v>5.0999999999999996</v>
      </c>
      <c r="K19">
        <v>77</v>
      </c>
      <c r="L19">
        <v>2.86668823114436</v>
      </c>
      <c r="M19">
        <v>11.5082560664881</v>
      </c>
      <c r="N19">
        <v>4.2889148242730499</v>
      </c>
      <c r="O19">
        <v>0</v>
      </c>
      <c r="P19">
        <v>0</v>
      </c>
    </row>
    <row r="20" spans="1:16" hidden="1" x14ac:dyDescent="0.3">
      <c r="A20" t="s">
        <v>60</v>
      </c>
      <c r="B20" t="s">
        <v>61</v>
      </c>
      <c r="C20" t="s">
        <v>61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48</v>
      </c>
      <c r="J20">
        <v>5.4</v>
      </c>
      <c r="K20">
        <v>78</v>
      </c>
      <c r="L20">
        <v>5.59362676254303</v>
      </c>
      <c r="M20">
        <v>12.3850180782796</v>
      </c>
      <c r="N20">
        <v>4.6156678586169901</v>
      </c>
      <c r="O20">
        <v>0</v>
      </c>
      <c r="P20">
        <v>0</v>
      </c>
    </row>
    <row r="21" spans="1:16" hidden="1" x14ac:dyDescent="0.3">
      <c r="A21" t="s">
        <v>62</v>
      </c>
      <c r="B21" t="s">
        <v>63</v>
      </c>
      <c r="C21" t="s">
        <v>64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48</v>
      </c>
      <c r="J21">
        <v>4.5</v>
      </c>
      <c r="K21">
        <v>79</v>
      </c>
      <c r="L21">
        <v>1.26666887272965</v>
      </c>
      <c r="M21">
        <v>9.2001025554401892</v>
      </c>
      <c r="N21">
        <v>3.4287085729489699</v>
      </c>
      <c r="O21">
        <v>0</v>
      </c>
      <c r="P21">
        <v>0</v>
      </c>
    </row>
    <row r="22" spans="1:16" hidden="1" x14ac:dyDescent="0.3">
      <c r="A22" t="s">
        <v>65</v>
      </c>
      <c r="B22" t="s">
        <v>66</v>
      </c>
      <c r="C22" t="s">
        <v>66</v>
      </c>
      <c r="D22" t="s">
        <v>7</v>
      </c>
      <c r="E22">
        <v>0</v>
      </c>
      <c r="F22">
        <v>0</v>
      </c>
      <c r="G22">
        <v>0</v>
      </c>
      <c r="H22">
        <v>1</v>
      </c>
      <c r="I22" t="s">
        <v>48</v>
      </c>
      <c r="J22">
        <v>6</v>
      </c>
      <c r="K22">
        <v>83</v>
      </c>
      <c r="L22">
        <v>2.8666667800621402</v>
      </c>
      <c r="M22">
        <v>11.314087310785901</v>
      </c>
      <c r="N22">
        <v>4.2165517094857003</v>
      </c>
      <c r="O22">
        <v>0</v>
      </c>
      <c r="P22">
        <v>0</v>
      </c>
    </row>
    <row r="23" spans="1:16" hidden="1" x14ac:dyDescent="0.3">
      <c r="A23" t="s">
        <v>67</v>
      </c>
      <c r="B23" t="s">
        <v>68</v>
      </c>
      <c r="C23" t="s">
        <v>68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48</v>
      </c>
      <c r="J23">
        <v>4.5999999999999996</v>
      </c>
      <c r="K23">
        <v>88</v>
      </c>
      <c r="L23">
        <v>1.86663314497329</v>
      </c>
      <c r="M23">
        <v>8.2239005912973102</v>
      </c>
      <c r="N23">
        <v>3.0648961020317702</v>
      </c>
      <c r="O23">
        <v>0</v>
      </c>
      <c r="P23">
        <v>0</v>
      </c>
    </row>
    <row r="24" spans="1:16" hidden="1" x14ac:dyDescent="0.3">
      <c r="A24" t="s">
        <v>69</v>
      </c>
      <c r="B24" t="s">
        <v>70</v>
      </c>
      <c r="C24" t="s">
        <v>70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71</v>
      </c>
      <c r="J24">
        <v>5</v>
      </c>
      <c r="K24">
        <v>92</v>
      </c>
      <c r="L24">
        <v>1.7999999937911799</v>
      </c>
      <c r="M24">
        <v>9.8506242488306892</v>
      </c>
      <c r="N24">
        <v>5.7107936886684696</v>
      </c>
      <c r="O24">
        <v>0</v>
      </c>
      <c r="P24">
        <v>0</v>
      </c>
    </row>
    <row r="25" spans="1:16" x14ac:dyDescent="0.3">
      <c r="A25" t="s">
        <v>98</v>
      </c>
      <c r="B25" t="s">
        <v>99</v>
      </c>
      <c r="C25" t="s">
        <v>99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86</v>
      </c>
      <c r="J25">
        <v>6.1</v>
      </c>
      <c r="K25">
        <v>132</v>
      </c>
      <c r="L25">
        <v>6.7999999964912501</v>
      </c>
      <c r="M25">
        <v>13.4073016075429</v>
      </c>
      <c r="N25">
        <v>11.3099132482072</v>
      </c>
      <c r="O25">
        <v>1</v>
      </c>
      <c r="P25">
        <v>1</v>
      </c>
    </row>
    <row r="26" spans="1:16" x14ac:dyDescent="0.3">
      <c r="A26" t="s">
        <v>182</v>
      </c>
      <c r="B26" t="s">
        <v>225</v>
      </c>
      <c r="C26" t="s">
        <v>225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224</v>
      </c>
      <c r="J26">
        <v>11.4</v>
      </c>
      <c r="K26">
        <v>401</v>
      </c>
      <c r="L26">
        <v>7.1999999996728503</v>
      </c>
      <c r="M26">
        <v>14.4759567283377</v>
      </c>
      <c r="N26">
        <v>11.2589717356839</v>
      </c>
      <c r="O26">
        <v>1</v>
      </c>
      <c r="P26">
        <v>1</v>
      </c>
    </row>
    <row r="27" spans="1:16" hidden="1" x14ac:dyDescent="0.3">
      <c r="A27" t="s">
        <v>75</v>
      </c>
      <c r="B27" t="s">
        <v>76</v>
      </c>
      <c r="C27" t="s">
        <v>76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71</v>
      </c>
      <c r="J27">
        <v>4.5</v>
      </c>
      <c r="K27">
        <v>96</v>
      </c>
      <c r="L27">
        <v>3.9999974700543799</v>
      </c>
      <c r="M27">
        <v>12.7148829295803</v>
      </c>
      <c r="N27">
        <v>7.9843160107993301</v>
      </c>
      <c r="O27">
        <v>0</v>
      </c>
      <c r="P27">
        <v>0</v>
      </c>
    </row>
    <row r="28" spans="1:16" hidden="1" x14ac:dyDescent="0.3">
      <c r="A28" t="s">
        <v>69</v>
      </c>
      <c r="B28" t="s">
        <v>77</v>
      </c>
      <c r="C28" t="s">
        <v>77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71</v>
      </c>
      <c r="J28">
        <v>4.5</v>
      </c>
      <c r="K28">
        <v>98</v>
      </c>
      <c r="L28">
        <v>3.1999999953433802</v>
      </c>
      <c r="M28">
        <v>10.802373878101699</v>
      </c>
      <c r="N28">
        <v>6.7108393478356199</v>
      </c>
      <c r="O28">
        <v>0</v>
      </c>
      <c r="P28">
        <v>0</v>
      </c>
    </row>
    <row r="29" spans="1:16" x14ac:dyDescent="0.3">
      <c r="A29" t="s">
        <v>174</v>
      </c>
      <c r="B29" t="s">
        <v>175</v>
      </c>
      <c r="C29" t="s">
        <v>174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169</v>
      </c>
      <c r="J29">
        <v>5.5</v>
      </c>
      <c r="K29">
        <v>287</v>
      </c>
      <c r="L29">
        <v>4.4000016177832197</v>
      </c>
      <c r="M29">
        <v>11.395619273227799</v>
      </c>
      <c r="N29">
        <v>11.031491073495401</v>
      </c>
      <c r="O29">
        <v>1</v>
      </c>
      <c r="P29">
        <v>1</v>
      </c>
    </row>
    <row r="30" spans="1:16" hidden="1" x14ac:dyDescent="0.3">
      <c r="A30" t="s">
        <v>80</v>
      </c>
      <c r="B30" t="s">
        <v>81</v>
      </c>
      <c r="C30" t="s">
        <v>81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71</v>
      </c>
      <c r="J30">
        <v>6.5</v>
      </c>
      <c r="K30">
        <v>101</v>
      </c>
      <c r="L30">
        <v>6.4</v>
      </c>
      <c r="M30">
        <v>11.8367582514005</v>
      </c>
      <c r="N30">
        <v>8.41138247175763</v>
      </c>
      <c r="O30">
        <v>0</v>
      </c>
      <c r="P30">
        <v>0</v>
      </c>
    </row>
    <row r="31" spans="1:16" hidden="1" x14ac:dyDescent="0.3">
      <c r="A31" t="s">
        <v>82</v>
      </c>
      <c r="B31" t="s">
        <v>83</v>
      </c>
      <c r="C31" t="s">
        <v>83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71</v>
      </c>
      <c r="J31">
        <v>4.5</v>
      </c>
      <c r="K31">
        <v>102</v>
      </c>
      <c r="L31">
        <v>5.5999999966256997</v>
      </c>
      <c r="M31">
        <v>13.5257678046843</v>
      </c>
      <c r="N31">
        <v>8.9852323275671395</v>
      </c>
      <c r="O31">
        <v>0</v>
      </c>
      <c r="P31">
        <v>0</v>
      </c>
    </row>
    <row r="32" spans="1:16" hidden="1" x14ac:dyDescent="0.3">
      <c r="A32" t="s">
        <v>84</v>
      </c>
      <c r="B32" t="s">
        <v>85</v>
      </c>
      <c r="C32" t="s">
        <v>85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71</v>
      </c>
      <c r="J32">
        <v>5.5</v>
      </c>
      <c r="K32">
        <v>105</v>
      </c>
      <c r="L32">
        <v>10.000000249846799</v>
      </c>
      <c r="M32">
        <v>10.791084837531701</v>
      </c>
      <c r="N32">
        <v>9.1912483777451701</v>
      </c>
      <c r="O32">
        <v>0</v>
      </c>
      <c r="P32">
        <v>0</v>
      </c>
    </row>
    <row r="33" spans="1:16" hidden="1" x14ac:dyDescent="0.3">
      <c r="A33" t="s">
        <v>87</v>
      </c>
      <c r="B33" t="s">
        <v>88</v>
      </c>
      <c r="C33" t="s">
        <v>88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86</v>
      </c>
      <c r="J33">
        <v>5</v>
      </c>
      <c r="K33">
        <v>119</v>
      </c>
      <c r="L33">
        <v>3.39999619632282</v>
      </c>
      <c r="M33">
        <v>10.1666809245569</v>
      </c>
      <c r="N33">
        <v>7.8280303913731002</v>
      </c>
      <c r="O33">
        <v>0</v>
      </c>
      <c r="P33">
        <v>0</v>
      </c>
    </row>
    <row r="34" spans="1:16" hidden="1" x14ac:dyDescent="0.3">
      <c r="A34" t="s">
        <v>89</v>
      </c>
      <c r="B34" t="s">
        <v>90</v>
      </c>
      <c r="C34" t="s">
        <v>91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86</v>
      </c>
      <c r="J34">
        <v>5.5</v>
      </c>
      <c r="K34">
        <v>120</v>
      </c>
      <c r="L34">
        <v>3.1333339043507</v>
      </c>
      <c r="M34">
        <v>9.7587113729580697</v>
      </c>
      <c r="N34">
        <v>7.4584309423543296</v>
      </c>
      <c r="O34">
        <v>0</v>
      </c>
      <c r="P34">
        <v>0</v>
      </c>
    </row>
    <row r="35" spans="1:16" hidden="1" x14ac:dyDescent="0.3">
      <c r="A35" t="s">
        <v>92</v>
      </c>
      <c r="B35" t="s">
        <v>93</v>
      </c>
      <c r="C35" t="s">
        <v>94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86</v>
      </c>
      <c r="J35">
        <v>6</v>
      </c>
      <c r="K35">
        <v>121</v>
      </c>
      <c r="L35">
        <v>5.4666664535022598</v>
      </c>
      <c r="M35">
        <v>11.631236270778601</v>
      </c>
      <c r="N35">
        <v>9.62743189226385</v>
      </c>
      <c r="O35">
        <v>0</v>
      </c>
      <c r="P35">
        <v>0</v>
      </c>
    </row>
    <row r="36" spans="1:16" hidden="1" x14ac:dyDescent="0.3">
      <c r="A36" t="s">
        <v>95</v>
      </c>
      <c r="B36" t="s">
        <v>96</v>
      </c>
      <c r="C36" t="s">
        <v>96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86</v>
      </c>
      <c r="J36">
        <v>7.8</v>
      </c>
      <c r="K36">
        <v>129</v>
      </c>
      <c r="L36">
        <v>4.2377810275307999</v>
      </c>
      <c r="M36">
        <v>10.927429076855301</v>
      </c>
      <c r="N36">
        <v>8.6622939029278605</v>
      </c>
      <c r="O36">
        <v>0</v>
      </c>
      <c r="P36">
        <v>0</v>
      </c>
    </row>
    <row r="37" spans="1:16" x14ac:dyDescent="0.3">
      <c r="A37" t="s">
        <v>143</v>
      </c>
      <c r="B37" t="s">
        <v>179</v>
      </c>
      <c r="C37" t="s">
        <v>180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169</v>
      </c>
      <c r="J37">
        <v>6</v>
      </c>
      <c r="K37">
        <v>292</v>
      </c>
      <c r="L37">
        <v>3.5999999824083502</v>
      </c>
      <c r="M37">
        <v>11.5090583513712</v>
      </c>
      <c r="N37">
        <v>10.760869021999801</v>
      </c>
      <c r="O37">
        <v>1</v>
      </c>
      <c r="P37">
        <v>1</v>
      </c>
    </row>
    <row r="38" spans="1:16" x14ac:dyDescent="0.3">
      <c r="A38" t="s">
        <v>73</v>
      </c>
      <c r="B38" t="s">
        <v>74</v>
      </c>
      <c r="C38" t="s">
        <v>74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71</v>
      </c>
      <c r="J38">
        <v>5.7</v>
      </c>
      <c r="K38">
        <v>95</v>
      </c>
      <c r="L38">
        <v>7.7999999988503896</v>
      </c>
      <c r="M38">
        <v>14.3299363038017</v>
      </c>
      <c r="N38">
        <v>10.2020732273024</v>
      </c>
      <c r="O38">
        <v>1</v>
      </c>
      <c r="P38">
        <v>1</v>
      </c>
    </row>
    <row r="39" spans="1:16" hidden="1" x14ac:dyDescent="0.3">
      <c r="A39" t="s">
        <v>104</v>
      </c>
      <c r="B39" t="s">
        <v>105</v>
      </c>
      <c r="C39" t="s">
        <v>105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86</v>
      </c>
      <c r="J39">
        <v>9.9</v>
      </c>
      <c r="K39">
        <v>137</v>
      </c>
      <c r="L39">
        <v>4.2</v>
      </c>
      <c r="M39">
        <v>10.844063495769101</v>
      </c>
      <c r="N39">
        <v>8.5938870466379207</v>
      </c>
      <c r="O39">
        <v>0</v>
      </c>
      <c r="P39">
        <v>0</v>
      </c>
    </row>
    <row r="40" spans="1:16" hidden="1" x14ac:dyDescent="0.3">
      <c r="A40" t="s">
        <v>106</v>
      </c>
      <c r="B40" t="s">
        <v>107</v>
      </c>
      <c r="C40" t="s">
        <v>107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108</v>
      </c>
      <c r="J40">
        <v>4.5</v>
      </c>
      <c r="K40">
        <v>139</v>
      </c>
      <c r="L40">
        <v>2.33333382949241</v>
      </c>
      <c r="M40">
        <v>9.0529487313157109</v>
      </c>
      <c r="N40">
        <v>5.13871790612927</v>
      </c>
      <c r="O40">
        <v>0</v>
      </c>
      <c r="P40">
        <v>0</v>
      </c>
    </row>
    <row r="41" spans="1:16" hidden="1" x14ac:dyDescent="0.3">
      <c r="A41" t="s">
        <v>109</v>
      </c>
      <c r="B41" t="s">
        <v>110</v>
      </c>
      <c r="C41" t="s">
        <v>110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108</v>
      </c>
      <c r="J41">
        <v>5.5</v>
      </c>
      <c r="K41">
        <v>143</v>
      </c>
      <c r="L41">
        <v>2.73333392558974</v>
      </c>
      <c r="M41">
        <v>9.8920578325678008</v>
      </c>
      <c r="N41">
        <v>5.68229069541181</v>
      </c>
      <c r="O41">
        <v>0</v>
      </c>
      <c r="P41">
        <v>0</v>
      </c>
    </row>
    <row r="42" spans="1:16" hidden="1" x14ac:dyDescent="0.3">
      <c r="A42" t="s">
        <v>111</v>
      </c>
      <c r="B42" t="s">
        <v>112</v>
      </c>
      <c r="C42" t="s">
        <v>112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108</v>
      </c>
      <c r="J42">
        <v>7.1</v>
      </c>
      <c r="K42">
        <v>144</v>
      </c>
      <c r="L42">
        <v>7.1999999969400097</v>
      </c>
      <c r="M42">
        <v>14.156018375195901</v>
      </c>
      <c r="N42">
        <v>9.3356865851395892</v>
      </c>
      <c r="O42">
        <v>0</v>
      </c>
      <c r="P42">
        <v>0</v>
      </c>
    </row>
    <row r="43" spans="1:16" hidden="1" x14ac:dyDescent="0.3">
      <c r="A43" t="s">
        <v>113</v>
      </c>
      <c r="B43" t="s">
        <v>100</v>
      </c>
      <c r="C43" t="s">
        <v>100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108</v>
      </c>
      <c r="J43">
        <v>5.5</v>
      </c>
      <c r="K43">
        <v>149</v>
      </c>
      <c r="L43">
        <v>-0.59999437821868296</v>
      </c>
      <c r="M43">
        <v>9.5824062603149294</v>
      </c>
      <c r="N43">
        <v>4.3152685188370699</v>
      </c>
      <c r="O43">
        <v>0</v>
      </c>
      <c r="P43">
        <v>0</v>
      </c>
    </row>
    <row r="44" spans="1:16" hidden="1" x14ac:dyDescent="0.3">
      <c r="A44" t="s">
        <v>114</v>
      </c>
      <c r="B44" t="s">
        <v>115</v>
      </c>
      <c r="C44" t="s">
        <v>115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108</v>
      </c>
      <c r="J44">
        <v>5.4</v>
      </c>
      <c r="K44">
        <v>151</v>
      </c>
      <c r="L44">
        <v>2.8000013277017102</v>
      </c>
      <c r="M44">
        <v>10.562747189031001</v>
      </c>
      <c r="N44">
        <v>6.0241098017348396</v>
      </c>
      <c r="O44">
        <v>0</v>
      </c>
      <c r="P44">
        <v>0</v>
      </c>
    </row>
    <row r="45" spans="1:16" hidden="1" x14ac:dyDescent="0.3">
      <c r="A45" t="s">
        <v>116</v>
      </c>
      <c r="B45" t="s">
        <v>117</v>
      </c>
      <c r="C45" t="s">
        <v>117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108</v>
      </c>
      <c r="J45">
        <v>5.5</v>
      </c>
      <c r="K45">
        <v>152</v>
      </c>
      <c r="L45">
        <v>3.9333332361052502</v>
      </c>
      <c r="M45">
        <v>11.582932411460501</v>
      </c>
      <c r="N45">
        <v>6.9218831489397203</v>
      </c>
      <c r="O45">
        <v>0</v>
      </c>
      <c r="P45">
        <v>0</v>
      </c>
    </row>
    <row r="46" spans="1:16" hidden="1" x14ac:dyDescent="0.3">
      <c r="A46" t="s">
        <v>118</v>
      </c>
      <c r="B46" t="s">
        <v>119</v>
      </c>
      <c r="C46" t="s">
        <v>119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108</v>
      </c>
      <c r="J46">
        <v>4.5</v>
      </c>
      <c r="K46">
        <v>153</v>
      </c>
      <c r="L46">
        <v>5.3333330321262498</v>
      </c>
      <c r="M46">
        <v>10.0530577594549</v>
      </c>
      <c r="N46">
        <v>6.7104584216743497</v>
      </c>
      <c r="O46">
        <v>0</v>
      </c>
      <c r="P46">
        <v>0</v>
      </c>
    </row>
    <row r="47" spans="1:16" hidden="1" x14ac:dyDescent="0.3">
      <c r="A47" t="s">
        <v>109</v>
      </c>
      <c r="B47" t="s">
        <v>121</v>
      </c>
      <c r="C47" t="s">
        <v>121</v>
      </c>
      <c r="D47" t="s">
        <v>4</v>
      </c>
      <c r="E47">
        <v>1</v>
      </c>
      <c r="F47">
        <v>0</v>
      </c>
      <c r="G47">
        <v>0</v>
      </c>
      <c r="H47">
        <v>0</v>
      </c>
      <c r="I47" t="s">
        <v>120</v>
      </c>
      <c r="J47">
        <v>4.5</v>
      </c>
      <c r="K47">
        <v>166</v>
      </c>
      <c r="L47">
        <v>3.7999999941179601</v>
      </c>
      <c r="M47">
        <v>11.592701038263501</v>
      </c>
      <c r="N47">
        <v>7.2444041502505199</v>
      </c>
      <c r="O47">
        <v>0</v>
      </c>
      <c r="P47">
        <v>0</v>
      </c>
    </row>
    <row r="48" spans="1:16" hidden="1" x14ac:dyDescent="0.3">
      <c r="A48" t="s">
        <v>123</v>
      </c>
      <c r="B48" t="s">
        <v>124</v>
      </c>
      <c r="C48" t="s">
        <v>124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120</v>
      </c>
      <c r="J48">
        <v>5.5</v>
      </c>
      <c r="K48">
        <v>170</v>
      </c>
      <c r="L48">
        <v>0.93333316662835097</v>
      </c>
      <c r="M48">
        <v>11.1980337481862</v>
      </c>
      <c r="N48">
        <v>5.9993359034052798</v>
      </c>
      <c r="O48">
        <v>0</v>
      </c>
      <c r="P48">
        <v>0</v>
      </c>
    </row>
    <row r="49" spans="1:16" hidden="1" x14ac:dyDescent="0.3">
      <c r="A49" t="s">
        <v>129</v>
      </c>
      <c r="B49" t="s">
        <v>130</v>
      </c>
      <c r="C49" t="s">
        <v>130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128</v>
      </c>
      <c r="J49">
        <v>9.4</v>
      </c>
      <c r="K49">
        <v>215</v>
      </c>
      <c r="L49">
        <v>4.8</v>
      </c>
      <c r="M49">
        <v>11.543842191766799</v>
      </c>
      <c r="N49">
        <v>6.3792066492648196</v>
      </c>
      <c r="O49">
        <v>0</v>
      </c>
      <c r="P49">
        <v>0</v>
      </c>
    </row>
    <row r="50" spans="1:16" hidden="1" x14ac:dyDescent="0.3">
      <c r="A50" t="s">
        <v>132</v>
      </c>
      <c r="B50" t="s">
        <v>133</v>
      </c>
      <c r="C50" t="s">
        <v>133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128</v>
      </c>
      <c r="J50">
        <v>4.5</v>
      </c>
      <c r="K50">
        <v>217</v>
      </c>
      <c r="L50">
        <v>3.7999999968605902</v>
      </c>
      <c r="M50">
        <v>10.8703850456418</v>
      </c>
      <c r="N50">
        <v>5.7840748931547203</v>
      </c>
      <c r="O50">
        <v>0</v>
      </c>
      <c r="P50">
        <v>0</v>
      </c>
    </row>
    <row r="51" spans="1:16" hidden="1" x14ac:dyDescent="0.3">
      <c r="A51" t="s">
        <v>134</v>
      </c>
      <c r="B51" t="s">
        <v>135</v>
      </c>
      <c r="C51" t="s">
        <v>135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128</v>
      </c>
      <c r="J51">
        <v>4.9000000000000004</v>
      </c>
      <c r="K51">
        <v>219</v>
      </c>
      <c r="L51">
        <v>-1.5333330623243999</v>
      </c>
      <c r="M51">
        <v>9.2061250295951602</v>
      </c>
      <c r="N51">
        <v>3.4269803017443801</v>
      </c>
      <c r="O51">
        <v>0</v>
      </c>
      <c r="P51">
        <v>0</v>
      </c>
    </row>
    <row r="52" spans="1:16" hidden="1" x14ac:dyDescent="0.3">
      <c r="A52" t="s">
        <v>99</v>
      </c>
      <c r="B52" t="s">
        <v>136</v>
      </c>
      <c r="C52" t="s">
        <v>136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128</v>
      </c>
      <c r="J52">
        <v>8</v>
      </c>
      <c r="K52">
        <v>220</v>
      </c>
      <c r="L52">
        <v>7.9333328151381002</v>
      </c>
      <c r="M52">
        <v>14.7841946643849</v>
      </c>
      <c r="N52">
        <v>8.7229621562600403</v>
      </c>
      <c r="O52">
        <v>0</v>
      </c>
      <c r="P52">
        <v>0</v>
      </c>
    </row>
    <row r="53" spans="1:16" hidden="1" x14ac:dyDescent="0.3">
      <c r="A53" t="s">
        <v>138</v>
      </c>
      <c r="B53" t="s">
        <v>139</v>
      </c>
      <c r="C53" t="s">
        <v>139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128</v>
      </c>
      <c r="J53">
        <v>5</v>
      </c>
      <c r="K53">
        <v>223</v>
      </c>
      <c r="L53">
        <v>1.6431231301073701</v>
      </c>
      <c r="M53">
        <v>9.1141909236712593</v>
      </c>
      <c r="N53">
        <v>4.3717608235170102</v>
      </c>
      <c r="O53">
        <v>0</v>
      </c>
      <c r="P53">
        <v>0</v>
      </c>
    </row>
    <row r="54" spans="1:16" hidden="1" x14ac:dyDescent="0.3">
      <c r="A54" t="s">
        <v>140</v>
      </c>
      <c r="B54" t="s">
        <v>141</v>
      </c>
      <c r="C54" t="s">
        <v>141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128</v>
      </c>
      <c r="J54">
        <v>5</v>
      </c>
      <c r="K54">
        <v>224</v>
      </c>
      <c r="L54">
        <v>5.53333315623484</v>
      </c>
      <c r="M54">
        <v>10.888289699791301</v>
      </c>
      <c r="N54">
        <v>6.3284749242012897</v>
      </c>
      <c r="O54">
        <v>0</v>
      </c>
      <c r="P54">
        <v>0</v>
      </c>
    </row>
    <row r="55" spans="1:16" hidden="1" x14ac:dyDescent="0.3">
      <c r="A55" t="s">
        <v>143</v>
      </c>
      <c r="B55" t="s">
        <v>144</v>
      </c>
      <c r="C55" t="s">
        <v>143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142</v>
      </c>
      <c r="J55">
        <v>6.4</v>
      </c>
      <c r="K55">
        <v>237</v>
      </c>
      <c r="L55">
        <v>7.9999962044299204</v>
      </c>
      <c r="M55">
        <v>13.258824481295701</v>
      </c>
      <c r="N55">
        <v>7.9177617481399496</v>
      </c>
      <c r="O55">
        <v>0</v>
      </c>
      <c r="P55">
        <v>0</v>
      </c>
    </row>
    <row r="56" spans="1:16" hidden="1" x14ac:dyDescent="0.3">
      <c r="A56" t="s">
        <v>145</v>
      </c>
      <c r="B56" t="s">
        <v>146</v>
      </c>
      <c r="C56" t="s">
        <v>146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142</v>
      </c>
      <c r="J56">
        <v>4.5</v>
      </c>
      <c r="K56">
        <v>238</v>
      </c>
      <c r="L56">
        <v>-0.466667187493155</v>
      </c>
      <c r="M56">
        <v>10.637424065503801</v>
      </c>
      <c r="N56">
        <v>4.2559463697009203</v>
      </c>
      <c r="O56">
        <v>0</v>
      </c>
      <c r="P56">
        <v>0</v>
      </c>
    </row>
    <row r="57" spans="1:16" hidden="1" x14ac:dyDescent="0.3">
      <c r="A57" t="s">
        <v>38</v>
      </c>
      <c r="B57" t="s">
        <v>147</v>
      </c>
      <c r="C57" t="s">
        <v>147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142</v>
      </c>
      <c r="J57">
        <v>4.5</v>
      </c>
      <c r="K57">
        <v>239</v>
      </c>
      <c r="L57">
        <v>0.200001485635007</v>
      </c>
      <c r="M57">
        <v>10.300562065527901</v>
      </c>
      <c r="N57">
        <v>4.3196634881272704</v>
      </c>
      <c r="O57">
        <v>0</v>
      </c>
      <c r="P57">
        <v>0</v>
      </c>
    </row>
    <row r="58" spans="1:16" hidden="1" x14ac:dyDescent="0.3">
      <c r="A58" t="s">
        <v>148</v>
      </c>
      <c r="B58" t="s">
        <v>149</v>
      </c>
      <c r="C58" t="s">
        <v>149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142</v>
      </c>
      <c r="J58">
        <v>6</v>
      </c>
      <c r="K58">
        <v>241</v>
      </c>
      <c r="L58">
        <v>5.4</v>
      </c>
      <c r="M58">
        <v>11.494346239107999</v>
      </c>
      <c r="N58">
        <v>6.3965707654055004</v>
      </c>
      <c r="O58">
        <v>0</v>
      </c>
      <c r="P58">
        <v>0</v>
      </c>
    </row>
    <row r="59" spans="1:16" hidden="1" x14ac:dyDescent="0.3">
      <c r="A59" t="s">
        <v>73</v>
      </c>
      <c r="B59" t="s">
        <v>150</v>
      </c>
      <c r="C59" t="s">
        <v>150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142</v>
      </c>
      <c r="J59">
        <v>4.5</v>
      </c>
      <c r="K59">
        <v>242</v>
      </c>
      <c r="L59">
        <v>4.3999999966133698</v>
      </c>
      <c r="M59">
        <v>11.9745101425892</v>
      </c>
      <c r="N59">
        <v>6.2906063829943797</v>
      </c>
      <c r="O59">
        <v>0</v>
      </c>
      <c r="P59">
        <v>0</v>
      </c>
    </row>
    <row r="60" spans="1:16" hidden="1" x14ac:dyDescent="0.3">
      <c r="A60" t="s">
        <v>151</v>
      </c>
      <c r="B60" t="s">
        <v>152</v>
      </c>
      <c r="C60" t="s">
        <v>152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142</v>
      </c>
      <c r="J60">
        <v>4.5</v>
      </c>
      <c r="K60">
        <v>245</v>
      </c>
      <c r="L60">
        <v>0.73333354971859399</v>
      </c>
      <c r="M60">
        <v>10.551472796788801</v>
      </c>
      <c r="N60">
        <v>4.5857957255013799</v>
      </c>
      <c r="O60">
        <v>0</v>
      </c>
      <c r="P60">
        <v>0</v>
      </c>
    </row>
    <row r="61" spans="1:16" hidden="1" x14ac:dyDescent="0.3">
      <c r="A61" t="s">
        <v>99</v>
      </c>
      <c r="B61" t="s">
        <v>153</v>
      </c>
      <c r="C61" t="s">
        <v>153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154</v>
      </c>
      <c r="J61">
        <v>4.5</v>
      </c>
      <c r="K61">
        <v>258</v>
      </c>
      <c r="L61">
        <v>1.9999999925494101</v>
      </c>
      <c r="M61">
        <v>9.8297675871389298</v>
      </c>
      <c r="N61">
        <v>7.8582079421059197</v>
      </c>
      <c r="O61">
        <v>0</v>
      </c>
      <c r="P61">
        <v>0</v>
      </c>
    </row>
    <row r="62" spans="1:16" hidden="1" x14ac:dyDescent="0.3">
      <c r="A62" t="s">
        <v>159</v>
      </c>
      <c r="B62" t="s">
        <v>160</v>
      </c>
      <c r="C62" t="s">
        <v>160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154</v>
      </c>
      <c r="J62">
        <v>13</v>
      </c>
      <c r="K62">
        <v>264</v>
      </c>
      <c r="L62">
        <v>2.7333362049097998</v>
      </c>
      <c r="M62">
        <v>11.765168434166901</v>
      </c>
      <c r="N62">
        <v>9.5501766912111101</v>
      </c>
      <c r="O62">
        <v>0</v>
      </c>
      <c r="P62">
        <v>0</v>
      </c>
    </row>
    <row r="63" spans="1:16" hidden="1" x14ac:dyDescent="0.3">
      <c r="A63" t="s">
        <v>163</v>
      </c>
      <c r="B63" t="s">
        <v>164</v>
      </c>
      <c r="C63" t="s">
        <v>165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154</v>
      </c>
      <c r="J63">
        <v>8</v>
      </c>
      <c r="K63">
        <v>270</v>
      </c>
      <c r="L63">
        <v>2.9999998783467601</v>
      </c>
      <c r="M63">
        <v>10.7501116444878</v>
      </c>
      <c r="N63">
        <v>8.9404322546097195</v>
      </c>
      <c r="O63">
        <v>0</v>
      </c>
      <c r="P63">
        <v>0</v>
      </c>
    </row>
    <row r="64" spans="1:16" hidden="1" x14ac:dyDescent="0.3">
      <c r="A64" t="s">
        <v>137</v>
      </c>
      <c r="B64" t="s">
        <v>166</v>
      </c>
      <c r="C64" t="s">
        <v>166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154</v>
      </c>
      <c r="J64">
        <v>5</v>
      </c>
      <c r="K64">
        <v>271</v>
      </c>
      <c r="L64">
        <v>1.8</v>
      </c>
      <c r="M64">
        <v>9.6605288783511902</v>
      </c>
      <c r="N64">
        <v>7.6523323800858103</v>
      </c>
      <c r="O64">
        <v>0</v>
      </c>
      <c r="P64">
        <v>0</v>
      </c>
    </row>
    <row r="65" spans="1:16" hidden="1" x14ac:dyDescent="0.3">
      <c r="A65" t="s">
        <v>167</v>
      </c>
      <c r="B65" t="s">
        <v>168</v>
      </c>
      <c r="C65" t="s">
        <v>168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169</v>
      </c>
      <c r="J65">
        <v>5.0999999999999996</v>
      </c>
      <c r="K65">
        <v>280</v>
      </c>
      <c r="L65">
        <v>0.99999170761406297</v>
      </c>
      <c r="M65">
        <v>9.94011059058694</v>
      </c>
      <c r="N65">
        <v>8.3429424107333698</v>
      </c>
      <c r="O65">
        <v>0</v>
      </c>
      <c r="P65">
        <v>0</v>
      </c>
    </row>
    <row r="66" spans="1:16" hidden="1" x14ac:dyDescent="0.3">
      <c r="A66" t="s">
        <v>170</v>
      </c>
      <c r="B66" t="s">
        <v>171</v>
      </c>
      <c r="C66" t="s">
        <v>171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169</v>
      </c>
      <c r="J66">
        <v>7.6</v>
      </c>
      <c r="K66">
        <v>281</v>
      </c>
      <c r="L66">
        <v>3.9999989548902</v>
      </c>
      <c r="M66">
        <v>12.220925507827401</v>
      </c>
      <c r="N66">
        <v>11.506409105566901</v>
      </c>
      <c r="O66">
        <v>0</v>
      </c>
      <c r="P66">
        <v>0</v>
      </c>
    </row>
    <row r="67" spans="1:16" hidden="1" x14ac:dyDescent="0.3">
      <c r="A67" t="s">
        <v>172</v>
      </c>
      <c r="B67" t="s">
        <v>173</v>
      </c>
      <c r="C67" t="s">
        <v>173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169</v>
      </c>
      <c r="J67">
        <v>12.2</v>
      </c>
      <c r="K67">
        <v>282</v>
      </c>
      <c r="L67">
        <v>10.199999998591499</v>
      </c>
      <c r="M67">
        <v>12.936966961762799</v>
      </c>
      <c r="N67">
        <v>14.8702510400399</v>
      </c>
      <c r="O67">
        <v>0</v>
      </c>
      <c r="P67">
        <v>0</v>
      </c>
    </row>
    <row r="68" spans="1:16" x14ac:dyDescent="0.3">
      <c r="A68" t="s">
        <v>185</v>
      </c>
      <c r="B68" t="s">
        <v>226</v>
      </c>
      <c r="C68" t="s">
        <v>226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224</v>
      </c>
      <c r="J68">
        <v>5</v>
      </c>
      <c r="K68">
        <v>404</v>
      </c>
      <c r="L68">
        <v>6.6000012027261796</v>
      </c>
      <c r="M68">
        <v>13.041894905170899</v>
      </c>
      <c r="N68">
        <v>10.1931578537307</v>
      </c>
      <c r="O68">
        <v>1</v>
      </c>
      <c r="P68">
        <v>1</v>
      </c>
    </row>
    <row r="69" spans="1:16" hidden="1" x14ac:dyDescent="0.3">
      <c r="A69" t="s">
        <v>126</v>
      </c>
      <c r="B69" t="s">
        <v>176</v>
      </c>
      <c r="C69" t="s">
        <v>176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169</v>
      </c>
      <c r="J69">
        <v>5</v>
      </c>
      <c r="K69">
        <v>288</v>
      </c>
      <c r="L69">
        <v>2.9999999953322201</v>
      </c>
      <c r="M69">
        <v>10.5422815224521</v>
      </c>
      <c r="N69">
        <v>9.7227675154340005</v>
      </c>
      <c r="O69">
        <v>0</v>
      </c>
      <c r="P69">
        <v>0</v>
      </c>
    </row>
    <row r="70" spans="1:16" x14ac:dyDescent="0.3">
      <c r="A70" t="s">
        <v>177</v>
      </c>
      <c r="B70" t="s">
        <v>178</v>
      </c>
      <c r="C70" t="s">
        <v>178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169</v>
      </c>
      <c r="J70">
        <v>8</v>
      </c>
      <c r="K70">
        <v>291</v>
      </c>
      <c r="L70">
        <v>2.4000019709910601</v>
      </c>
      <c r="M70">
        <v>11.0952019876368</v>
      </c>
      <c r="N70">
        <v>9.8912512877495509</v>
      </c>
      <c r="O70">
        <v>1</v>
      </c>
      <c r="P70">
        <v>1</v>
      </c>
    </row>
    <row r="71" spans="1:16" x14ac:dyDescent="0.3">
      <c r="A71" t="s">
        <v>239</v>
      </c>
      <c r="B71" t="s">
        <v>240</v>
      </c>
      <c r="C71" t="s">
        <v>240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236</v>
      </c>
      <c r="J71">
        <v>8.3000000000000007</v>
      </c>
      <c r="K71">
        <v>434</v>
      </c>
      <c r="L71">
        <v>6.6</v>
      </c>
      <c r="M71">
        <v>12.7240656775753</v>
      </c>
      <c r="N71">
        <v>9.8879603721681502</v>
      </c>
      <c r="O71">
        <v>1</v>
      </c>
      <c r="P71">
        <v>1</v>
      </c>
    </row>
    <row r="72" spans="1:16" hidden="1" x14ac:dyDescent="0.3">
      <c r="A72" t="s">
        <v>183</v>
      </c>
      <c r="B72" t="s">
        <v>184</v>
      </c>
      <c r="C72" t="s">
        <v>184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181</v>
      </c>
      <c r="J72">
        <v>6.3</v>
      </c>
      <c r="K72">
        <v>312</v>
      </c>
      <c r="L72">
        <v>-2.4000046328425002</v>
      </c>
      <c r="M72">
        <v>10.1253083558575</v>
      </c>
      <c r="N72">
        <v>3.5076057534366898</v>
      </c>
      <c r="O72">
        <v>0</v>
      </c>
      <c r="P72">
        <v>0</v>
      </c>
    </row>
    <row r="73" spans="1:16" hidden="1" x14ac:dyDescent="0.3">
      <c r="A73" t="s">
        <v>186</v>
      </c>
      <c r="B73" t="s">
        <v>187</v>
      </c>
      <c r="C73" t="s">
        <v>187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181</v>
      </c>
      <c r="J73">
        <v>7.3</v>
      </c>
      <c r="K73">
        <v>316</v>
      </c>
      <c r="L73">
        <v>-2.4000046328425002</v>
      </c>
      <c r="M73">
        <v>9.7062093325086902</v>
      </c>
      <c r="N73">
        <v>3.3242489858298399</v>
      </c>
      <c r="O73">
        <v>0</v>
      </c>
      <c r="P73">
        <v>0</v>
      </c>
    </row>
    <row r="74" spans="1:16" hidden="1" x14ac:dyDescent="0.3">
      <c r="A74" t="s">
        <v>125</v>
      </c>
      <c r="B74" t="s">
        <v>189</v>
      </c>
      <c r="C74" t="s">
        <v>189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181</v>
      </c>
      <c r="J74">
        <v>4.9000000000000004</v>
      </c>
      <c r="K74">
        <v>320</v>
      </c>
      <c r="L74">
        <v>2.5999999971343901</v>
      </c>
      <c r="M74">
        <v>10.620697079971199</v>
      </c>
      <c r="N74">
        <v>5.6456697585893796</v>
      </c>
      <c r="O74">
        <v>0</v>
      </c>
      <c r="P74">
        <v>0</v>
      </c>
    </row>
    <row r="75" spans="1:16" hidden="1" x14ac:dyDescent="0.3">
      <c r="A75" t="s">
        <v>49</v>
      </c>
      <c r="B75" t="s">
        <v>190</v>
      </c>
      <c r="C75" t="s">
        <v>190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181</v>
      </c>
      <c r="J75">
        <v>6.4</v>
      </c>
      <c r="K75">
        <v>323</v>
      </c>
      <c r="L75">
        <v>2.3333323304447999</v>
      </c>
      <c r="M75">
        <v>10.893487866097299</v>
      </c>
      <c r="N75">
        <v>5.66254510268302</v>
      </c>
      <c r="O75">
        <v>0</v>
      </c>
      <c r="P75">
        <v>0</v>
      </c>
    </row>
    <row r="76" spans="1:16" hidden="1" x14ac:dyDescent="0.3">
      <c r="A76" t="s">
        <v>97</v>
      </c>
      <c r="B76" t="s">
        <v>192</v>
      </c>
      <c r="C76" t="s">
        <v>192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191</v>
      </c>
      <c r="J76">
        <v>7.4</v>
      </c>
      <c r="K76">
        <v>334</v>
      </c>
      <c r="L76">
        <v>1.9333321475801599</v>
      </c>
      <c r="M76">
        <v>11.1787296412323</v>
      </c>
      <c r="N76">
        <v>6.2524347048573601</v>
      </c>
      <c r="O76">
        <v>0</v>
      </c>
      <c r="P76">
        <v>0</v>
      </c>
    </row>
    <row r="77" spans="1:16" hidden="1" x14ac:dyDescent="0.3">
      <c r="A77" t="s">
        <v>23</v>
      </c>
      <c r="B77" t="s">
        <v>193</v>
      </c>
      <c r="C77" t="s">
        <v>193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191</v>
      </c>
      <c r="J77">
        <v>5.0999999999999996</v>
      </c>
      <c r="K77">
        <v>335</v>
      </c>
      <c r="L77">
        <v>5.1996508688126601</v>
      </c>
      <c r="M77">
        <v>12.019000139829901</v>
      </c>
      <c r="N77">
        <v>7.7850580938345297</v>
      </c>
      <c r="O77">
        <v>0</v>
      </c>
      <c r="P77">
        <v>0</v>
      </c>
    </row>
    <row r="78" spans="1:16" hidden="1" x14ac:dyDescent="0.3">
      <c r="A78" t="s">
        <v>194</v>
      </c>
      <c r="B78" t="s">
        <v>195</v>
      </c>
      <c r="C78" t="s">
        <v>195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191</v>
      </c>
      <c r="J78">
        <v>4.5</v>
      </c>
      <c r="K78">
        <v>336</v>
      </c>
      <c r="L78">
        <v>3.8</v>
      </c>
      <c r="M78">
        <v>11.2684252691376</v>
      </c>
      <c r="N78">
        <v>6.9328903836098803</v>
      </c>
      <c r="O78">
        <v>0</v>
      </c>
      <c r="P78">
        <v>0</v>
      </c>
    </row>
    <row r="79" spans="1:16" hidden="1" x14ac:dyDescent="0.3">
      <c r="A79" t="s">
        <v>196</v>
      </c>
      <c r="B79" t="s">
        <v>197</v>
      </c>
      <c r="C79" t="s">
        <v>197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191</v>
      </c>
      <c r="J79">
        <v>4.7</v>
      </c>
      <c r="K79">
        <v>341</v>
      </c>
      <c r="L79">
        <v>7.1333178816968799</v>
      </c>
      <c r="M79">
        <v>9.8535315858547108</v>
      </c>
      <c r="N79">
        <v>7.3597749441500904</v>
      </c>
      <c r="O79">
        <v>0</v>
      </c>
      <c r="P79">
        <v>0</v>
      </c>
    </row>
    <row r="80" spans="1:16" hidden="1" x14ac:dyDescent="0.3">
      <c r="A80" t="s">
        <v>122</v>
      </c>
      <c r="B80" t="s">
        <v>198</v>
      </c>
      <c r="C80" t="s">
        <v>198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191</v>
      </c>
      <c r="J80">
        <v>6.4</v>
      </c>
      <c r="K80">
        <v>342</v>
      </c>
      <c r="L80">
        <v>-1.2666769439924701</v>
      </c>
      <c r="M80">
        <v>11.033156127661201</v>
      </c>
      <c r="N80">
        <v>5.09003558080492</v>
      </c>
      <c r="O80">
        <v>0</v>
      </c>
      <c r="P80">
        <v>0</v>
      </c>
    </row>
    <row r="81" spans="1:16" hidden="1" x14ac:dyDescent="0.3">
      <c r="A81" t="s">
        <v>199</v>
      </c>
      <c r="B81" t="s">
        <v>200</v>
      </c>
      <c r="C81" t="s">
        <v>201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191</v>
      </c>
      <c r="J81">
        <v>6</v>
      </c>
      <c r="K81">
        <v>345</v>
      </c>
      <c r="L81">
        <v>2.6666663040324399</v>
      </c>
      <c r="M81">
        <v>11.238805249243301</v>
      </c>
      <c r="N81">
        <v>6.5321863908742799</v>
      </c>
      <c r="O81">
        <v>0</v>
      </c>
      <c r="P81">
        <v>0</v>
      </c>
    </row>
    <row r="82" spans="1:16" hidden="1" x14ac:dyDescent="0.3">
      <c r="A82" t="s">
        <v>202</v>
      </c>
      <c r="B82" t="s">
        <v>203</v>
      </c>
      <c r="C82" t="s">
        <v>204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191</v>
      </c>
      <c r="J82">
        <v>5.9</v>
      </c>
      <c r="K82">
        <v>347</v>
      </c>
      <c r="L82">
        <v>6.7333250838529404</v>
      </c>
      <c r="M82">
        <v>10.9452296733895</v>
      </c>
      <c r="N82">
        <v>7.7699021007317901</v>
      </c>
      <c r="O82">
        <v>0</v>
      </c>
      <c r="P82">
        <v>0</v>
      </c>
    </row>
    <row r="83" spans="1:16" hidden="1" x14ac:dyDescent="0.3">
      <c r="A83" t="s">
        <v>205</v>
      </c>
      <c r="B83" t="s">
        <v>206</v>
      </c>
      <c r="C83" t="s">
        <v>206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191</v>
      </c>
      <c r="J83">
        <v>5</v>
      </c>
      <c r="K83">
        <v>348</v>
      </c>
      <c r="L83">
        <v>-1.4764197906913501</v>
      </c>
      <c r="M83">
        <v>12.877353306032401</v>
      </c>
      <c r="N83">
        <v>5.9415125037898502</v>
      </c>
      <c r="O83">
        <v>0</v>
      </c>
      <c r="P83">
        <v>0</v>
      </c>
    </row>
    <row r="84" spans="1:16" hidden="1" x14ac:dyDescent="0.3">
      <c r="A84" t="s">
        <v>207</v>
      </c>
      <c r="B84" t="s">
        <v>188</v>
      </c>
      <c r="C84" t="s">
        <v>208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209</v>
      </c>
      <c r="J84">
        <v>4.0999999999999996</v>
      </c>
      <c r="K84">
        <v>352</v>
      </c>
      <c r="L84">
        <v>0.60000237365068299</v>
      </c>
      <c r="M84">
        <v>9.0503584217553907</v>
      </c>
      <c r="N84">
        <v>4.81953078016923</v>
      </c>
      <c r="O84">
        <v>0</v>
      </c>
      <c r="P84">
        <v>0</v>
      </c>
    </row>
    <row r="85" spans="1:16" hidden="1" x14ac:dyDescent="0.3">
      <c r="A85" t="s">
        <v>210</v>
      </c>
      <c r="B85" t="s">
        <v>155</v>
      </c>
      <c r="C85" t="s">
        <v>155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209</v>
      </c>
      <c r="J85">
        <v>4.5999999999999996</v>
      </c>
      <c r="K85">
        <v>364</v>
      </c>
      <c r="L85">
        <v>4.2</v>
      </c>
      <c r="M85">
        <v>10.6363045391307</v>
      </c>
      <c r="N85">
        <v>6.9870920291037804</v>
      </c>
      <c r="O85">
        <v>0</v>
      </c>
      <c r="P85">
        <v>0</v>
      </c>
    </row>
    <row r="86" spans="1:16" hidden="1" x14ac:dyDescent="0.3">
      <c r="A86" t="s">
        <v>211</v>
      </c>
      <c r="B86" t="s">
        <v>212</v>
      </c>
      <c r="C86" t="s">
        <v>212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209</v>
      </c>
      <c r="J86">
        <v>5.9</v>
      </c>
      <c r="K86">
        <v>370</v>
      </c>
      <c r="L86">
        <v>2.2000000000000002</v>
      </c>
      <c r="M86">
        <v>10.030942277660101</v>
      </c>
      <c r="N86">
        <v>5.92279801436566</v>
      </c>
      <c r="O86">
        <v>0</v>
      </c>
      <c r="P86">
        <v>0</v>
      </c>
    </row>
    <row r="87" spans="1:16" hidden="1" x14ac:dyDescent="0.3">
      <c r="A87" t="s">
        <v>99</v>
      </c>
      <c r="B87" t="s">
        <v>215</v>
      </c>
      <c r="C87" t="s">
        <v>215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213</v>
      </c>
      <c r="J87">
        <v>6.5</v>
      </c>
      <c r="K87">
        <v>383</v>
      </c>
      <c r="L87">
        <v>3.1333351364550501</v>
      </c>
      <c r="M87">
        <v>12.0039481455171</v>
      </c>
      <c r="N87">
        <v>7.0034409086881002</v>
      </c>
      <c r="O87">
        <v>0</v>
      </c>
      <c r="P87">
        <v>0</v>
      </c>
    </row>
    <row r="88" spans="1:16" hidden="1" x14ac:dyDescent="0.3">
      <c r="A88" t="s">
        <v>69</v>
      </c>
      <c r="B88" t="s">
        <v>214</v>
      </c>
      <c r="C88" t="s">
        <v>216</v>
      </c>
      <c r="D88" t="s">
        <v>7</v>
      </c>
      <c r="E88">
        <v>0</v>
      </c>
      <c r="F88">
        <v>0</v>
      </c>
      <c r="G88">
        <v>0</v>
      </c>
      <c r="H88">
        <v>1</v>
      </c>
      <c r="I88" t="s">
        <v>213</v>
      </c>
      <c r="J88">
        <v>5.5</v>
      </c>
      <c r="K88">
        <v>384</v>
      </c>
      <c r="L88">
        <v>1.66885563344526</v>
      </c>
      <c r="M88">
        <v>10.066610653890599</v>
      </c>
      <c r="N88">
        <v>5.4927709081933198</v>
      </c>
      <c r="O88">
        <v>0</v>
      </c>
      <c r="P88">
        <v>0</v>
      </c>
    </row>
    <row r="89" spans="1:16" hidden="1" x14ac:dyDescent="0.3">
      <c r="A89" t="s">
        <v>167</v>
      </c>
      <c r="B89" t="s">
        <v>217</v>
      </c>
      <c r="C89" t="s">
        <v>217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213</v>
      </c>
      <c r="J89">
        <v>4.5</v>
      </c>
      <c r="K89">
        <v>385</v>
      </c>
      <c r="L89">
        <v>1.0666587877432701</v>
      </c>
      <c r="M89">
        <v>9.7281022435435602</v>
      </c>
      <c r="N89">
        <v>5.0914240459800197</v>
      </c>
      <c r="O89">
        <v>0</v>
      </c>
      <c r="P89">
        <v>0</v>
      </c>
    </row>
    <row r="90" spans="1:16" hidden="1" x14ac:dyDescent="0.3">
      <c r="A90" t="s">
        <v>218</v>
      </c>
      <c r="B90" t="s">
        <v>219</v>
      </c>
      <c r="C90" t="s">
        <v>219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213</v>
      </c>
      <c r="J90">
        <v>6.4</v>
      </c>
      <c r="K90">
        <v>387</v>
      </c>
      <c r="L90">
        <v>10.3333307084045</v>
      </c>
      <c r="M90">
        <v>9.6993082489655205</v>
      </c>
      <c r="N90">
        <v>8.7539149317949896</v>
      </c>
      <c r="O90">
        <v>0</v>
      </c>
      <c r="P90">
        <v>0</v>
      </c>
    </row>
    <row r="91" spans="1:16" hidden="1" x14ac:dyDescent="0.3">
      <c r="A91" t="s">
        <v>220</v>
      </c>
      <c r="B91" t="s">
        <v>221</v>
      </c>
      <c r="C91" t="s">
        <v>221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213</v>
      </c>
      <c r="J91">
        <v>5</v>
      </c>
      <c r="K91">
        <v>391</v>
      </c>
      <c r="L91">
        <v>1.5999998585994399</v>
      </c>
      <c r="M91">
        <v>9.6696561608605993</v>
      </c>
      <c r="N91">
        <v>5.2749663810628498</v>
      </c>
      <c r="O91">
        <v>0</v>
      </c>
      <c r="P91">
        <v>0</v>
      </c>
    </row>
    <row r="92" spans="1:16" hidden="1" x14ac:dyDescent="0.3">
      <c r="A92" t="s">
        <v>222</v>
      </c>
      <c r="B92" t="s">
        <v>223</v>
      </c>
      <c r="C92" t="s">
        <v>223</v>
      </c>
      <c r="D92" t="s">
        <v>4</v>
      </c>
      <c r="E92">
        <v>1</v>
      </c>
      <c r="F92">
        <v>0</v>
      </c>
      <c r="G92">
        <v>0</v>
      </c>
      <c r="H92">
        <v>0</v>
      </c>
      <c r="I92" t="s">
        <v>224</v>
      </c>
      <c r="J92">
        <v>5.5</v>
      </c>
      <c r="K92">
        <v>399</v>
      </c>
      <c r="L92">
        <v>4.9999999974114004</v>
      </c>
      <c r="M92">
        <v>12.3356853503381</v>
      </c>
      <c r="N92">
        <v>9.0975442468627996</v>
      </c>
      <c r="O92">
        <v>0</v>
      </c>
      <c r="P92">
        <v>0</v>
      </c>
    </row>
    <row r="93" spans="1:16" x14ac:dyDescent="0.3">
      <c r="A93" t="s">
        <v>35</v>
      </c>
      <c r="B93" t="s">
        <v>72</v>
      </c>
      <c r="C93" t="s">
        <v>72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71</v>
      </c>
      <c r="J93">
        <v>6.5</v>
      </c>
      <c r="K93">
        <v>94</v>
      </c>
      <c r="L93">
        <v>6.3333332494053298</v>
      </c>
      <c r="M93">
        <v>12.823228266166501</v>
      </c>
      <c r="N93">
        <v>8.89299813998832</v>
      </c>
      <c r="O93">
        <v>1</v>
      </c>
      <c r="P93">
        <v>1</v>
      </c>
    </row>
    <row r="94" spans="1:16" x14ac:dyDescent="0.3">
      <c r="A94" t="s">
        <v>78</v>
      </c>
      <c r="B94" t="s">
        <v>79</v>
      </c>
      <c r="C94" t="s">
        <v>79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71</v>
      </c>
      <c r="J94">
        <v>4.5</v>
      </c>
      <c r="K94">
        <v>99</v>
      </c>
      <c r="L94">
        <v>5.3333335080706599</v>
      </c>
      <c r="M94">
        <v>12.7145415013559</v>
      </c>
      <c r="N94">
        <v>8.4716319543856091</v>
      </c>
      <c r="O94">
        <v>1</v>
      </c>
      <c r="P94">
        <v>1</v>
      </c>
    </row>
    <row r="95" spans="1:16" hidden="1" x14ac:dyDescent="0.3">
      <c r="A95" t="s">
        <v>227</v>
      </c>
      <c r="B95" t="s">
        <v>228</v>
      </c>
      <c r="C95" t="s">
        <v>228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224</v>
      </c>
      <c r="J95">
        <v>5.5</v>
      </c>
      <c r="K95">
        <v>407</v>
      </c>
      <c r="L95">
        <v>3.8666663410233899</v>
      </c>
      <c r="M95">
        <v>11.7004714329066</v>
      </c>
      <c r="N95">
        <v>8.2458730308831498</v>
      </c>
      <c r="O95">
        <v>0</v>
      </c>
      <c r="P95">
        <v>0</v>
      </c>
    </row>
    <row r="96" spans="1:16" hidden="1" x14ac:dyDescent="0.3">
      <c r="A96" t="s">
        <v>229</v>
      </c>
      <c r="B96" t="s">
        <v>83</v>
      </c>
      <c r="C96" t="s">
        <v>83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224</v>
      </c>
      <c r="J96">
        <v>4.4000000000000004</v>
      </c>
      <c r="K96">
        <v>409</v>
      </c>
      <c r="L96">
        <v>2.25846486228708</v>
      </c>
      <c r="M96">
        <v>11.7950702302129</v>
      </c>
      <c r="N96">
        <v>7.5952537408518301</v>
      </c>
      <c r="O96">
        <v>0</v>
      </c>
      <c r="P96">
        <v>0</v>
      </c>
    </row>
    <row r="97" spans="1:16" hidden="1" x14ac:dyDescent="0.3">
      <c r="A97" t="s">
        <v>230</v>
      </c>
      <c r="B97" t="s">
        <v>231</v>
      </c>
      <c r="C97" t="s">
        <v>232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224</v>
      </c>
      <c r="J97">
        <v>4.5</v>
      </c>
      <c r="K97">
        <v>410</v>
      </c>
      <c r="L97">
        <v>4.3333325042040096</v>
      </c>
      <c r="M97">
        <v>12.2737333068727</v>
      </c>
      <c r="N97">
        <v>8.7711650488154795</v>
      </c>
      <c r="O97">
        <v>0</v>
      </c>
      <c r="P97">
        <v>0</v>
      </c>
    </row>
    <row r="98" spans="1:16" hidden="1" x14ac:dyDescent="0.3">
      <c r="A98" t="s">
        <v>143</v>
      </c>
      <c r="B98" t="s">
        <v>233</v>
      </c>
      <c r="C98" t="s">
        <v>233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224</v>
      </c>
      <c r="J98">
        <v>5.5</v>
      </c>
      <c r="K98">
        <v>413</v>
      </c>
      <c r="L98">
        <v>2.9999999925494101</v>
      </c>
      <c r="M98">
        <v>11.118715269420001</v>
      </c>
      <c r="N98">
        <v>7.5408173472449</v>
      </c>
      <c r="O98">
        <v>0</v>
      </c>
      <c r="P98">
        <v>0</v>
      </c>
    </row>
    <row r="99" spans="1:16" hidden="1" x14ac:dyDescent="0.3">
      <c r="A99" t="s">
        <v>234</v>
      </c>
      <c r="B99" t="s">
        <v>235</v>
      </c>
      <c r="C99" t="s">
        <v>235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224</v>
      </c>
      <c r="J99">
        <v>8.1999999999999993</v>
      </c>
      <c r="K99">
        <v>416</v>
      </c>
      <c r="L99">
        <v>5.46666532163563</v>
      </c>
      <c r="M99">
        <v>11.033520938992</v>
      </c>
      <c r="N99">
        <v>8.5722942038202898</v>
      </c>
      <c r="O99">
        <v>0</v>
      </c>
      <c r="P99">
        <v>0</v>
      </c>
    </row>
    <row r="100" spans="1:16" x14ac:dyDescent="0.3">
      <c r="A100" t="s">
        <v>100</v>
      </c>
      <c r="B100" t="s">
        <v>101</v>
      </c>
      <c r="C100" t="s">
        <v>101</v>
      </c>
      <c r="D100" t="s">
        <v>4</v>
      </c>
      <c r="E100">
        <v>1</v>
      </c>
      <c r="F100">
        <v>0</v>
      </c>
      <c r="G100">
        <v>0</v>
      </c>
      <c r="H100">
        <v>0</v>
      </c>
      <c r="I100" t="s">
        <v>86</v>
      </c>
      <c r="J100">
        <v>5</v>
      </c>
      <c r="K100">
        <v>133</v>
      </c>
      <c r="L100">
        <v>3.5999999979303898</v>
      </c>
      <c r="M100">
        <v>10.804106099678901</v>
      </c>
      <c r="N100">
        <v>8.3132189181564407</v>
      </c>
      <c r="O100">
        <v>1</v>
      </c>
      <c r="P100">
        <v>1</v>
      </c>
    </row>
    <row r="101" spans="1:16" hidden="1" x14ac:dyDescent="0.3">
      <c r="A101" t="s">
        <v>241</v>
      </c>
      <c r="B101" t="s">
        <v>242</v>
      </c>
      <c r="C101" t="s">
        <v>242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236</v>
      </c>
      <c r="J101">
        <v>5.4</v>
      </c>
      <c r="K101">
        <v>436</v>
      </c>
      <c r="L101">
        <v>1.5901513309425599</v>
      </c>
      <c r="M101">
        <v>9.7413286745766694</v>
      </c>
      <c r="N101">
        <v>5.4864691121514104</v>
      </c>
      <c r="O101">
        <v>0</v>
      </c>
      <c r="P101">
        <v>0</v>
      </c>
    </row>
    <row r="102" spans="1:16" hidden="1" x14ac:dyDescent="0.3">
      <c r="A102" t="s">
        <v>244</v>
      </c>
      <c r="B102" t="s">
        <v>245</v>
      </c>
      <c r="C102" t="s">
        <v>127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243</v>
      </c>
      <c r="J102">
        <v>4.5</v>
      </c>
      <c r="K102">
        <v>450</v>
      </c>
      <c r="L102">
        <v>2.1999999966133701</v>
      </c>
      <c r="M102">
        <v>10.358330361639</v>
      </c>
      <c r="N102">
        <v>4.9917412889548798</v>
      </c>
      <c r="O102">
        <v>0</v>
      </c>
      <c r="P102">
        <v>0</v>
      </c>
    </row>
    <row r="103" spans="1:16" hidden="1" x14ac:dyDescent="0.3">
      <c r="A103" t="s">
        <v>246</v>
      </c>
      <c r="B103" t="s">
        <v>247</v>
      </c>
      <c r="C103" t="s">
        <v>248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243</v>
      </c>
      <c r="J103">
        <v>5</v>
      </c>
      <c r="K103">
        <v>451</v>
      </c>
      <c r="L103">
        <v>4</v>
      </c>
      <c r="M103">
        <v>10.67413532414</v>
      </c>
      <c r="N103">
        <v>6.0035326684748096</v>
      </c>
      <c r="O103">
        <v>0</v>
      </c>
      <c r="P103">
        <v>0</v>
      </c>
    </row>
    <row r="104" spans="1:16" hidden="1" x14ac:dyDescent="0.3">
      <c r="A104" t="s">
        <v>249</v>
      </c>
      <c r="B104" t="s">
        <v>250</v>
      </c>
      <c r="C104" t="s">
        <v>250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243</v>
      </c>
      <c r="J104">
        <v>5</v>
      </c>
      <c r="K104">
        <v>452</v>
      </c>
      <c r="L104">
        <v>3</v>
      </c>
      <c r="M104">
        <v>10.4903378560006</v>
      </c>
      <c r="N104">
        <v>5.4382820375074603</v>
      </c>
      <c r="O104">
        <v>0</v>
      </c>
      <c r="P104">
        <v>0</v>
      </c>
    </row>
    <row r="105" spans="1:16" hidden="1" x14ac:dyDescent="0.3">
      <c r="A105" t="s">
        <v>131</v>
      </c>
      <c r="B105" t="s">
        <v>251</v>
      </c>
      <c r="C105" t="s">
        <v>252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243</v>
      </c>
      <c r="J105">
        <v>5.5</v>
      </c>
      <c r="K105">
        <v>456</v>
      </c>
      <c r="L105">
        <v>4.4000092651725602</v>
      </c>
      <c r="M105">
        <v>9.6620306171428592</v>
      </c>
      <c r="N105">
        <v>5.8208437044655801</v>
      </c>
      <c r="O105">
        <v>0</v>
      </c>
      <c r="P105">
        <v>0</v>
      </c>
    </row>
    <row r="106" spans="1:16" hidden="1" x14ac:dyDescent="0.3">
      <c r="A106" t="s">
        <v>253</v>
      </c>
      <c r="B106" t="s">
        <v>254</v>
      </c>
      <c r="C106" t="s">
        <v>254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243</v>
      </c>
      <c r="J106">
        <v>4.5</v>
      </c>
      <c r="K106">
        <v>457</v>
      </c>
      <c r="L106">
        <v>2</v>
      </c>
      <c r="M106">
        <v>10.0330589862475</v>
      </c>
      <c r="N106">
        <v>4.7700514279785899</v>
      </c>
      <c r="O106">
        <v>0</v>
      </c>
      <c r="P106">
        <v>0</v>
      </c>
    </row>
    <row r="107" spans="1:16" hidden="1" x14ac:dyDescent="0.3">
      <c r="A107" t="s">
        <v>255</v>
      </c>
      <c r="B107" t="s">
        <v>256</v>
      </c>
      <c r="C107" t="s">
        <v>257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243</v>
      </c>
      <c r="J107">
        <v>5.3</v>
      </c>
      <c r="K107">
        <v>459</v>
      </c>
      <c r="L107">
        <v>2.7999999959683</v>
      </c>
      <c r="M107">
        <v>10.410457512166699</v>
      </c>
      <c r="N107">
        <v>5.3089946653787896</v>
      </c>
      <c r="O107">
        <v>0</v>
      </c>
      <c r="P107">
        <v>0</v>
      </c>
    </row>
    <row r="108" spans="1:16" hidden="1" x14ac:dyDescent="0.3">
      <c r="A108" t="s">
        <v>126</v>
      </c>
      <c r="B108" t="s">
        <v>258</v>
      </c>
      <c r="C108" t="s">
        <v>258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243</v>
      </c>
      <c r="J108">
        <v>4.5</v>
      </c>
      <c r="K108">
        <v>465</v>
      </c>
      <c r="L108">
        <v>2.3999996727623101</v>
      </c>
      <c r="M108">
        <v>10.1764616571131</v>
      </c>
      <c r="N108">
        <v>5.0224663613823903</v>
      </c>
      <c r="O108">
        <v>0</v>
      </c>
      <c r="P108">
        <v>0</v>
      </c>
    </row>
    <row r="109" spans="1:16" x14ac:dyDescent="0.3">
      <c r="A109" t="s">
        <v>156</v>
      </c>
      <c r="B109" t="s">
        <v>157</v>
      </c>
      <c r="C109" t="s">
        <v>158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154</v>
      </c>
      <c r="J109">
        <v>6.5</v>
      </c>
      <c r="K109">
        <v>329</v>
      </c>
      <c r="L109">
        <v>2</v>
      </c>
      <c r="M109">
        <v>9.4940573361145901</v>
      </c>
      <c r="N109">
        <f>7.61894967471574*0.9</f>
        <v>6.8570547072441661</v>
      </c>
      <c r="O109">
        <v>1</v>
      </c>
      <c r="P109">
        <v>1</v>
      </c>
    </row>
    <row r="110" spans="1:16" x14ac:dyDescent="0.3">
      <c r="A110" t="s">
        <v>161</v>
      </c>
      <c r="B110" t="s">
        <v>162</v>
      </c>
      <c r="C110" t="s">
        <v>162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154</v>
      </c>
      <c r="J110">
        <v>7.5</v>
      </c>
      <c r="K110">
        <v>334</v>
      </c>
      <c r="L110">
        <v>1.46666688578894</v>
      </c>
      <c r="M110">
        <v>9.0045923735381592</v>
      </c>
      <c r="N110">
        <f>7.04275066515047*0.9</f>
        <v>6.3384755986354229</v>
      </c>
      <c r="O110">
        <v>1</v>
      </c>
      <c r="P110">
        <v>1</v>
      </c>
    </row>
    <row r="111" spans="1:16" x14ac:dyDescent="0.3">
      <c r="A111" t="s">
        <v>237</v>
      </c>
      <c r="B111" t="s">
        <v>238</v>
      </c>
      <c r="C111" t="s">
        <v>238</v>
      </c>
      <c r="D111" t="s">
        <v>7</v>
      </c>
      <c r="E111">
        <v>0</v>
      </c>
      <c r="F111">
        <v>0</v>
      </c>
      <c r="G111">
        <v>0</v>
      </c>
      <c r="H111">
        <v>1</v>
      </c>
      <c r="I111" t="s">
        <v>236</v>
      </c>
      <c r="J111">
        <v>7.4</v>
      </c>
      <c r="K111">
        <v>543</v>
      </c>
      <c r="L111">
        <v>2.9999999925494101</v>
      </c>
      <c r="M111">
        <v>10.5405353187528</v>
      </c>
      <c r="N111">
        <f>6.70643253285577*0.9</f>
        <v>6.0357892795701931</v>
      </c>
      <c r="O111">
        <v>1</v>
      </c>
      <c r="P111">
        <v>1</v>
      </c>
    </row>
    <row r="112" spans="1:16" x14ac:dyDescent="0.3">
      <c r="A112" t="s">
        <v>102</v>
      </c>
      <c r="B112" t="s">
        <v>103</v>
      </c>
      <c r="C112" t="s">
        <v>103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86</v>
      </c>
      <c r="J112">
        <v>5.8</v>
      </c>
      <c r="K112">
        <v>167</v>
      </c>
      <c r="L112">
        <v>1.5999999987589499</v>
      </c>
      <c r="M112">
        <v>9.5183437229803705</v>
      </c>
      <c r="N112">
        <f>6.65441217220872*0.9</f>
        <v>5.988970954987848</v>
      </c>
      <c r="O112">
        <v>1</v>
      </c>
      <c r="P11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2022-08-26T17:03:45Z</dcterms:created>
  <dcterms:modified xsi:type="dcterms:W3CDTF">2022-08-26T17:55:01Z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d6eb7b61-0ff9-4d55-9848-f6efdba5f1c9</vt:lpwstr>
  </property>
</Properties>
</file>