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2EB847CC-B448-4912-8338-EBEFE4B31A2B}" xr6:coauthVersionLast="47" xr6:coauthVersionMax="47" xr10:uidLastSave="{00000000-0000-0000-0000-000000000000}"/>
  <bookViews>
    <workbookView xWindow="0" yWindow="0" windowWidth="8028" windowHeight="12360" xr2:uid="{00000000-000D-0000-FFFF-FFFF00000000}"/>
  </bookViews>
  <sheets>
    <sheet name="Sheet1" sheetId="1" r:id="rId1"/>
  </sheets>
  <definedNames>
    <definedName name="solver_adj" localSheetId="0" hidden="1">Sheet1!$AK$2:$AK$158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Sheet1!$AK$2:$AK$158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H21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<sst xmlns="http://schemas.openxmlformats.org/spreadsheetml/2006/main" count="853" uniqueCount="375">
  <si>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</si>
  <si>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</si>
  <si>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</si>
  <si>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</si>
  <si>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</si>
  <si>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</si>
  <si>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</si>
  <si>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</si>
  <si>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</si>
  <si>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</si>
  <si>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</si>
  <si>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</si>
  <si>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</si>
  <si>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</si>
  <si>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</si>
  <si>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</si>
  <si>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</si>
  <si>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</si>
  <si>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</si>
  <si>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</si>
  <si>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</si>
  <si>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</si>
  <si>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</si>
  <si>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</si>
  <si>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</si>
  <si>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</si>
  <si>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</si>
  <si>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</si>
  <si>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</si>
  <si>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</si>
  <si>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</si>
  <si>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</si>
  <si>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</si>
  <si>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</si>
  <si>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</si>
  <si>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</si>
  <si>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</si>
  <si>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</si>
  <si>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</si>
  <si>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Total Points</t>
  </si>
  <si>
    <t>MAX</t>
  </si>
  <si>
    <t>Kai</t>
  </si>
  <si>
    <t>Havertz</t>
  </si>
  <si>
    <t>Eddie</t>
  </si>
  <si>
    <t>Nketiah</t>
  </si>
  <si>
    <t>Total Cost</t>
  </si>
  <si>
    <t>Martin</t>
  </si>
  <si>
    <t>Ødegaard</t>
  </si>
  <si>
    <t>Bukayo</t>
  </si>
  <si>
    <t>Saka</t>
  </si>
  <si>
    <t>William</t>
  </si>
  <si>
    <t>Saliba</t>
  </si>
  <si>
    <t>Benjamin</t>
  </si>
  <si>
    <t>White</t>
  </si>
  <si>
    <t>Oleksandr</t>
  </si>
  <si>
    <t>Zinchenko</t>
  </si>
  <si>
    <t>Declan</t>
  </si>
  <si>
    <t>Rice</t>
  </si>
  <si>
    <t>Matty</t>
  </si>
  <si>
    <t>Cash</t>
  </si>
  <si>
    <t>Transfers</t>
  </si>
  <si>
    <t>Lucas</t>
  </si>
  <si>
    <t>Digne</t>
  </si>
  <si>
    <t>Free</t>
  </si>
  <si>
    <t>Douglas Luiz</t>
  </si>
  <si>
    <t>Soares de Paulo</t>
  </si>
  <si>
    <t>Jhon</t>
  </si>
  <si>
    <t>Durán</t>
  </si>
  <si>
    <t>Duran</t>
  </si>
  <si>
    <t>Boubacar</t>
  </si>
  <si>
    <t>Kamara</t>
  </si>
  <si>
    <t>Ezri</t>
  </si>
  <si>
    <t>Konsa Ngoyo</t>
  </si>
  <si>
    <t>Konsa</t>
  </si>
  <si>
    <t>Profit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</si>
  <si>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</si>
  <si>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</si>
  <si>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</si>
  <si>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</si>
  <si>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</si>
  <si>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</si>
  <si>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</si>
  <si>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</si>
  <si>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</si>
  <si>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</si>
  <si>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</si>
  <si>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</si>
  <si>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</si>
  <si>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</si>
  <si>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</si>
  <si>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Norberto</t>
  </si>
  <si>
    <t>Murara Neto</t>
  </si>
  <si>
    <t>Neto</t>
  </si>
  <si>
    <t>Antoine</t>
  </si>
  <si>
    <t>Semenyo</t>
  </si>
  <si>
    <t>Dominic</t>
  </si>
  <si>
    <t>Solanke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</si>
  <si>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</si>
  <si>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</si>
  <si>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</si>
  <si>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</si>
  <si>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</si>
  <si>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</si>
  <si>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</si>
  <si>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</si>
  <si>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</si>
  <si>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</si>
  <si>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</si>
  <si>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</si>
  <si>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</si>
  <si>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</si>
  <si>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</si>
  <si>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</si>
  <si>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</si>
  <si>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</si>
  <si>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Pervis</t>
  </si>
  <si>
    <t>Estupiñán</t>
  </si>
  <si>
    <t>Estupiñan</t>
  </si>
  <si>
    <t>Billy</t>
  </si>
  <si>
    <t>Gilmour</t>
  </si>
  <si>
    <t>João Pedro</t>
  </si>
  <si>
    <t>Junqueira de Jesus</t>
  </si>
  <si>
    <t>Kaoru</t>
  </si>
  <si>
    <t>Mitoma</t>
  </si>
  <si>
    <t>Danny</t>
  </si>
  <si>
    <t>Welbeck</t>
  </si>
  <si>
    <t>Sander</t>
  </si>
  <si>
    <t>Berge</t>
  </si>
  <si>
    <t>Zeki</t>
  </si>
  <si>
    <t>Amdouni</t>
  </si>
  <si>
    <t>James</t>
  </si>
  <si>
    <t>Trafford</t>
  </si>
  <si>
    <t>Luca</t>
  </si>
  <si>
    <t>Koleosho</t>
  </si>
  <si>
    <t>Robert</t>
  </si>
  <si>
    <t>Sánchez</t>
  </si>
  <si>
    <t>Sanchez</t>
  </si>
  <si>
    <t>Ben</t>
  </si>
  <si>
    <t>Chilwell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</si>
  <si>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</si>
  <si>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</si>
  <si>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</si>
  <si>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</si>
  <si>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</si>
  <si>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</si>
  <si>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</si>
  <si>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</si>
  <si>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</si>
  <si>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</si>
  <si>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</si>
  <si>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</si>
  <si>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</si>
  <si>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</si>
  <si>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</si>
  <si>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</si>
  <si>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</si>
  <si>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</si>
  <si>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</si>
  <si>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</si>
  <si>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</si>
  <si>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</si>
  <si>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</si>
  <si>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</si>
  <si>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</si>
  <si>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</si>
  <si>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</si>
  <si>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</si>
  <si>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</si>
  <si>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</si>
  <si>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</si>
  <si>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</si>
  <si>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</si>
  <si>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</si>
  <si>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Sam</t>
  </si>
  <si>
    <t>Johnstone</t>
  </si>
  <si>
    <t>Tyrick</t>
  </si>
  <si>
    <t>Mitchell</t>
  </si>
  <si>
    <t>Jeffrey</t>
  </si>
  <si>
    <t>Schlupp</t>
  </si>
  <si>
    <t>Joel</t>
  </si>
  <si>
    <t>Ward</t>
  </si>
  <si>
    <t>Abdoulaye</t>
  </si>
  <si>
    <t>A.Doucoure</t>
  </si>
  <si>
    <t>Garner</t>
  </si>
  <si>
    <t>Amadou</t>
  </si>
  <si>
    <t>Onana</t>
  </si>
  <si>
    <t>Tarkowski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</si>
  <si>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</si>
  <si>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</si>
  <si>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</si>
  <si>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</si>
  <si>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</si>
  <si>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</si>
  <si>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</si>
  <si>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</si>
  <si>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</si>
  <si>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</si>
  <si>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</si>
  <si>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</si>
  <si>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</si>
  <si>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Harrison</t>
  </si>
  <si>
    <t>Reed</t>
  </si>
  <si>
    <t>Antonee</t>
  </si>
  <si>
    <t>Robinson</t>
  </si>
  <si>
    <t>Harry</t>
  </si>
  <si>
    <t>Wilson</t>
  </si>
  <si>
    <t>Willian</t>
  </si>
  <si>
    <t>Borges da Silva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</si>
  <si>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</si>
  <si>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</si>
  <si>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</si>
  <si>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</si>
  <si>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</si>
  <si>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</si>
  <si>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</si>
  <si>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</si>
  <si>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</si>
  <si>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</si>
  <si>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Luis</t>
  </si>
  <si>
    <t>Díaz</t>
  </si>
  <si>
    <t>Luis Díaz</t>
  </si>
  <si>
    <t>Andrew</t>
  </si>
  <si>
    <t>Robertson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</si>
  <si>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</si>
  <si>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</si>
  <si>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</si>
  <si>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</si>
  <si>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</si>
  <si>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</si>
  <si>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</si>
  <si>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</si>
  <si>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</si>
  <si>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</si>
  <si>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Kaboré</t>
  </si>
  <si>
    <t>Manuel</t>
  </si>
  <si>
    <t>Akanji</t>
  </si>
  <si>
    <t>Aké</t>
  </si>
  <si>
    <t>Julián</t>
  </si>
  <si>
    <t>Álvarez</t>
  </si>
  <si>
    <t>J.Alvarez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</si>
  <si>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</si>
  <si>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</si>
  <si>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</si>
  <si>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</si>
  <si>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</si>
  <si>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</si>
  <si>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</si>
  <si>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</si>
  <si>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</si>
  <si>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</si>
  <si>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</si>
  <si>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</si>
  <si>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</si>
  <si>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</si>
  <si>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</si>
  <si>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</si>
  <si>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</si>
  <si>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</si>
  <si>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</si>
  <si>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</si>
  <si>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</si>
  <si>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</si>
  <si>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</si>
  <si>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</si>
  <si>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Victor</t>
  </si>
  <si>
    <t>Lindelöf</t>
  </si>
  <si>
    <t>Lindelof</t>
  </si>
  <si>
    <t>Raphaël</t>
  </si>
  <si>
    <t>Varane</t>
  </si>
  <si>
    <t>R.Varane</t>
  </si>
  <si>
    <t>Marcus</t>
  </si>
  <si>
    <t>Rashford</t>
  </si>
  <si>
    <t>André</t>
  </si>
  <si>
    <t>Miguel</t>
  </si>
  <si>
    <t>Almirón Rejala</t>
  </si>
  <si>
    <t>Almirón</t>
  </si>
  <si>
    <t>Elliot</t>
  </si>
  <si>
    <t>Anderson</t>
  </si>
  <si>
    <t>Sven</t>
  </si>
  <si>
    <t>Botman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</si>
  <si>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</si>
  <si>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</si>
  <si>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</si>
  <si>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</si>
  <si>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</si>
  <si>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</si>
  <si>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</si>
  <si>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</si>
  <si>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</si>
  <si>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</si>
  <si>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</si>
  <si>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</si>
  <si>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</si>
  <si>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</si>
  <si>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</si>
  <si>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</si>
  <si>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Kieran</t>
  </si>
  <si>
    <t>Trippier</t>
  </si>
  <si>
    <t>Callum</t>
  </si>
  <si>
    <t>Harvey</t>
  </si>
  <si>
    <t>Barnes</t>
  </si>
  <si>
    <t>Matt</t>
  </si>
  <si>
    <t>Turner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</si>
  <si>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</si>
  <si>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</si>
  <si>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</si>
  <si>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</si>
  <si>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</si>
  <si>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</si>
  <si>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</si>
  <si>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</si>
  <si>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Chris</t>
  </si>
  <si>
    <t>Wood</t>
  </si>
  <si>
    <t>Wes</t>
  </si>
  <si>
    <t>Foderingham</t>
  </si>
  <si>
    <t>Gustavo</t>
  </si>
  <si>
    <t>Hamer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</si>
  <si>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</si>
  <si>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</si>
  <si>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</si>
  <si>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</si>
  <si>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</si>
  <si>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</si>
  <si>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</si>
  <si>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</si>
  <si>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</si>
  <si>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</si>
  <si>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</si>
  <si>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</si>
  <si>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</si>
  <si>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</si>
  <si>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</si>
  <si>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</si>
  <si>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</si>
  <si>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</si>
  <si>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</si>
  <si>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</si>
  <si>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</si>
  <si>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Nayef</t>
  </si>
  <si>
    <t>Aguerd</t>
  </si>
  <si>
    <t>N.Aguerd</t>
  </si>
  <si>
    <t>Michail</t>
  </si>
  <si>
    <t>Antonio</t>
  </si>
  <si>
    <t>Alphonse</t>
  </si>
  <si>
    <t>Areola</t>
  </si>
  <si>
    <t>Saïd</t>
  </si>
  <si>
    <t>Benrahma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</si>
  <si>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</si>
  <si>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</si>
  <si>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</si>
  <si>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</si>
  <si>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</si>
  <si>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</si>
  <si>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</si>
  <si>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</si>
  <si>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</si>
  <si>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</si>
  <si>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</si>
  <si>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</si>
  <si>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</si>
  <si>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</si>
  <si>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</si>
  <si>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</si>
  <si>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</si>
  <si>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</si>
  <si>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</si>
  <si>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</si>
  <si>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</si>
  <si>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Lomba Neto</t>
  </si>
  <si>
    <t>José</t>
  </si>
  <si>
    <t>Malheiro de Sá</t>
  </si>
  <si>
    <t>José Sá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</si>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</sst>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8">
  <autoFilter ref="A1:AK158" xr:uid="{00000000-0009-0000-0100-000001000000}">
    <filterColumn colId="36">
      <filters>
        <filter val="1"/>
      </filters>
    </filterColumn>
  </autoFilter>
  <sortState xmlns:xlrd2="http://schemas.microsoft.com/office/spreadsheetml/2017/richdata2" ref="A19:AK146">
    <sortCondition descending="1" ref="AH1:AH158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8"/>
  <sheetViews>
    <sheetView tabSelected="1" workbookViewId="0">
      <selection activeCell="C146" sqref="C146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37</v>
      </c>
      <c r="D2" t="s">
        <v>5</v>
      </c>
      <c r="E2">
        <v>0</v>
      </c>
      <c r="F2">
        <v>1</v>
      </c>
      <c r="G2">
        <v>0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4.7</v>
      </c>
      <c r="AE2">
        <v>5</v>
      </c>
      <c r="AF2">
        <v>18.205128204289018</v>
      </c>
      <c r="AG2">
        <v>16.905193785919945</v>
      </c>
      <c r="AH2">
        <v>14.711133692876466</v>
      </c>
      <c r="AI2">
        <v>2.6648141563719996</v>
      </c>
      <c r="AJ2">
        <v>0</v>
      </c>
      <c r="AK2">
        <v>0</v>
      </c>
      <c r="AM2" t="s">
        <v>39</v>
      </c>
      <c r="AN2">
        <f>SUMPRODUCT(Table1[Selected],Table1[PPG])</f>
        <v>376.3907000529889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6</v>
      </c>
      <c r="AF3">
        <v>24.193181818181817</v>
      </c>
      <c r="AG3">
        <v>14.412013563148047</v>
      </c>
      <c r="AH3">
        <v>16.048097297686752</v>
      </c>
      <c r="AI3">
        <v>2.2467865966257055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12</v>
      </c>
      <c r="AF4">
        <v>13.602925057635588</v>
      </c>
      <c r="AG4">
        <v>16.478895822229656</v>
      </c>
      <c r="AH4">
        <v>12.665054709810143</v>
      </c>
      <c r="AI4">
        <v>2.3464006083430906</v>
      </c>
      <c r="AJ4">
        <v>0</v>
      </c>
      <c r="AK4">
        <v>0</v>
      </c>
      <c r="AM4" t="s">
        <v>45</v>
      </c>
      <c r="AN4">
        <f>SUMPRODUCT(Table1[Selected],Table1[Cost])</f>
        <v>97.59999999999998</v>
      </c>
      <c r="AO4">
        <v>100</v>
      </c>
    </row>
    <row r="5" spans="1:41" hidden="1" x14ac:dyDescent="0.3">
      <c r="A5" t="s">
        <v>46</v>
      </c>
      <c r="B5" t="s">
        <v>47</v>
      </c>
      <c r="C5" t="s">
        <v>47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8.5</v>
      </c>
      <c r="AE5">
        <v>13</v>
      </c>
      <c r="AF5">
        <v>22.462178189440184</v>
      </c>
      <c r="AG5">
        <v>29.422965261178046</v>
      </c>
      <c r="AH5">
        <v>21.875202306164695</v>
      </c>
      <c r="AI5">
        <v>3.86003775463413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8.6</v>
      </c>
      <c r="AE6">
        <v>18</v>
      </c>
      <c r="AF6">
        <v>24.019689744776219</v>
      </c>
      <c r="AG6">
        <v>29.748113678825661</v>
      </c>
      <c r="AH6">
        <v>22.646299482769145</v>
      </c>
      <c r="AI6">
        <v>4.0173936812665572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5</v>
      </c>
      <c r="E7">
        <v>0</v>
      </c>
      <c r="F7">
        <v>1</v>
      </c>
      <c r="G7">
        <v>0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5.2</v>
      </c>
      <c r="AE7">
        <v>19</v>
      </c>
      <c r="AF7">
        <v>21.571525452866183</v>
      </c>
      <c r="AG7">
        <v>21.184772000117857</v>
      </c>
      <c r="AH7">
        <v>17.933022595197482</v>
      </c>
      <c r="AI7">
        <v>3.224007768935004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t="s">
        <v>53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5.5</v>
      </c>
      <c r="AE8">
        <v>24</v>
      </c>
      <c r="AF8">
        <v>23.624999984883839</v>
      </c>
      <c r="AG8">
        <v>23.22032468600495</v>
      </c>
      <c r="AH8">
        <v>19.648350034600369</v>
      </c>
      <c r="AI8">
        <v>3.4948262118891815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55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4.9000000000000004</v>
      </c>
      <c r="AE9">
        <v>26</v>
      </c>
      <c r="AF9">
        <v>40.166666666666671</v>
      </c>
      <c r="AG9">
        <v>15.787567736520483</v>
      </c>
      <c r="AH9">
        <v>23.10445381319041</v>
      </c>
      <c r="AI9">
        <v>2.8173594292747408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56</v>
      </c>
      <c r="B10" t="s">
        <v>57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5.4</v>
      </c>
      <c r="AE10">
        <v>28</v>
      </c>
      <c r="AF10">
        <v>12.407018055265707</v>
      </c>
      <c r="AG10">
        <v>13.961279899382895</v>
      </c>
      <c r="AH10">
        <v>11.086843062736493</v>
      </c>
      <c r="AI10">
        <v>1.9270361008936858</v>
      </c>
      <c r="AJ10">
        <v>0</v>
      </c>
      <c r="AK10">
        <v>0</v>
      </c>
    </row>
    <row r="11" spans="1:41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10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4.9000000000000004</v>
      </c>
      <c r="AE11">
        <v>35</v>
      </c>
      <c r="AF11">
        <v>13.031294155573095</v>
      </c>
      <c r="AG11">
        <v>24.595540904330175</v>
      </c>
      <c r="AH11">
        <v>20.768262558923912</v>
      </c>
      <c r="AI11">
        <v>4.2286537058596139</v>
      </c>
      <c r="AJ11">
        <v>0</v>
      </c>
      <c r="AK11">
        <v>0</v>
      </c>
      <c r="AM11" t="s">
        <v>60</v>
      </c>
      <c r="AN11">
        <f>SUMPRODUCT(Table1[Selected], -- (Table1[PREV] = 0))</f>
        <v>0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5</v>
      </c>
      <c r="E12">
        <v>0</v>
      </c>
      <c r="F12">
        <v>1</v>
      </c>
      <c r="G12">
        <v>0</v>
      </c>
      <c r="H12">
        <v>0</v>
      </c>
      <c r="I12" t="s">
        <v>10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4.5999999999999996</v>
      </c>
      <c r="AE12">
        <v>41</v>
      </c>
      <c r="AF12">
        <v>15.167184989777336</v>
      </c>
      <c r="AG12">
        <v>16.571285525627992</v>
      </c>
      <c r="AH12">
        <v>17.437068235043398</v>
      </c>
      <c r="AI12">
        <v>3.7030816477527733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64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42</v>
      </c>
      <c r="AF13">
        <v>14.41774520408722</v>
      </c>
      <c r="AG13">
        <v>22.720868015495697</v>
      </c>
      <c r="AH13">
        <v>20.468575122323433</v>
      </c>
      <c r="AI13">
        <v>4.1919169890776713</v>
      </c>
      <c r="AJ13">
        <v>0</v>
      </c>
      <c r="AK13">
        <v>0</v>
      </c>
    </row>
    <row r="14" spans="1:41" hidden="1" x14ac:dyDescent="0.3">
      <c r="A14" t="s">
        <v>66</v>
      </c>
      <c r="B14" t="s">
        <v>67</v>
      </c>
      <c r="C14" t="s">
        <v>68</v>
      </c>
      <c r="D14" t="s">
        <v>7</v>
      </c>
      <c r="E14">
        <v>0</v>
      </c>
      <c r="F14">
        <v>0</v>
      </c>
      <c r="G14">
        <v>0</v>
      </c>
      <c r="H14">
        <v>1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43</v>
      </c>
      <c r="AF14">
        <v>7.4999999751647319</v>
      </c>
      <c r="AG14">
        <v>22.987510895936598</v>
      </c>
      <c r="AH14">
        <v>16.887094559937051</v>
      </c>
      <c r="AI14">
        <v>3.4075458407931074</v>
      </c>
      <c r="AJ14">
        <v>0</v>
      </c>
      <c r="AK14">
        <v>0</v>
      </c>
      <c r="AM14" t="s">
        <v>29</v>
      </c>
      <c r="AN14">
        <f>((AN11-AN12)+ABS((AN11-AN12)))/2*4</f>
        <v>0</v>
      </c>
    </row>
    <row r="15" spans="1:41" hidden="1" x14ac:dyDescent="0.3">
      <c r="A15" t="s">
        <v>69</v>
      </c>
      <c r="B15" t="s">
        <v>70</v>
      </c>
      <c r="C15" t="s">
        <v>70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46</v>
      </c>
      <c r="AF15">
        <v>9.5206090528653942</v>
      </c>
      <c r="AG15">
        <v>16.882129620487614</v>
      </c>
      <c r="AH15">
        <v>14.565770052660739</v>
      </c>
      <c r="AI15">
        <v>2.9340910844311918</v>
      </c>
      <c r="AJ15">
        <v>0</v>
      </c>
      <c r="AK15">
        <v>0</v>
      </c>
    </row>
    <row r="16" spans="1:41" hidden="1" x14ac:dyDescent="0.3">
      <c r="A16" t="s">
        <v>71</v>
      </c>
      <c r="B16" t="s">
        <v>72</v>
      </c>
      <c r="C16" t="s">
        <v>73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</v>
      </c>
      <c r="AE16">
        <v>47</v>
      </c>
      <c r="AF16">
        <v>14.774388047836176</v>
      </c>
      <c r="AG16">
        <v>18.582209170581766</v>
      </c>
      <c r="AH16">
        <v>18.348712032514271</v>
      </c>
      <c r="AI16">
        <v>3.7954773844550314</v>
      </c>
      <c r="AJ16">
        <v>0</v>
      </c>
      <c r="AK16">
        <v>0</v>
      </c>
      <c r="AM16" t="s">
        <v>74</v>
      </c>
      <c r="AN16">
        <f>AN2-AN14*5</f>
        <v>376.3907000529889</v>
      </c>
    </row>
    <row r="17" spans="1:41" hidden="1" x14ac:dyDescent="0.3">
      <c r="A17" t="s">
        <v>75</v>
      </c>
      <c r="B17" t="s">
        <v>76</v>
      </c>
      <c r="C17" t="s">
        <v>77</v>
      </c>
      <c r="D17" t="s">
        <v>4</v>
      </c>
      <c r="E17">
        <v>1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48</v>
      </c>
      <c r="AF17">
        <v>21.157894699921911</v>
      </c>
      <c r="AG17">
        <v>22.986645528784813</v>
      </c>
      <c r="AH17">
        <v>24.251738365011384</v>
      </c>
      <c r="AI17">
        <v>4.6215869955780331</v>
      </c>
      <c r="AJ17">
        <v>0</v>
      </c>
      <c r="AK17">
        <v>0</v>
      </c>
    </row>
    <row r="18" spans="1:41" hidden="1" x14ac:dyDescent="0.3">
      <c r="A18" t="s">
        <v>78</v>
      </c>
      <c r="B18" t="s">
        <v>79</v>
      </c>
      <c r="C18" t="s">
        <v>79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49</v>
      </c>
      <c r="AF18">
        <v>14.779866233250267</v>
      </c>
      <c r="AG18">
        <v>18.303649197045107</v>
      </c>
      <c r="AH18">
        <v>18.196040326160507</v>
      </c>
      <c r="AI18">
        <v>3.9265264940553886</v>
      </c>
      <c r="AJ18">
        <v>0</v>
      </c>
      <c r="AK18">
        <v>0</v>
      </c>
      <c r="AM18" t="s">
        <v>9</v>
      </c>
      <c r="AN18">
        <f>SUMPRODUCT(Table1[Selected],Table1[ARS])</f>
        <v>0</v>
      </c>
      <c r="AO18">
        <v>3</v>
      </c>
    </row>
    <row r="19" spans="1:41" x14ac:dyDescent="0.3">
      <c r="A19" t="s">
        <v>247</v>
      </c>
      <c r="B19" t="s">
        <v>248</v>
      </c>
      <c r="C19" t="s">
        <v>248</v>
      </c>
      <c r="D19" t="s">
        <v>7</v>
      </c>
      <c r="E19">
        <v>0</v>
      </c>
      <c r="F19">
        <v>0</v>
      </c>
      <c r="G19">
        <v>0</v>
      </c>
      <c r="H19">
        <v>1</v>
      </c>
      <c r="I19" t="s">
        <v>21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14.1</v>
      </c>
      <c r="AE19">
        <v>445</v>
      </c>
      <c r="AF19">
        <v>40.34367612180246</v>
      </c>
      <c r="AG19">
        <v>56.077468382040124</v>
      </c>
      <c r="AH19">
        <v>39.938231238077933</v>
      </c>
      <c r="AI19">
        <v>8.3214521782907163</v>
      </c>
      <c r="AJ19">
        <v>1</v>
      </c>
      <c r="AK19">
        <v>1</v>
      </c>
      <c r="AM19" t="s">
        <v>10</v>
      </c>
      <c r="AN19">
        <f>SUMPRODUCT(Table1[Selected],Table1[AVL])</f>
        <v>3</v>
      </c>
      <c r="AO19">
        <v>3</v>
      </c>
    </row>
    <row r="20" spans="1:41" x14ac:dyDescent="0.3">
      <c r="A20" t="s">
        <v>80</v>
      </c>
      <c r="B20" t="s">
        <v>81</v>
      </c>
      <c r="C20" t="s">
        <v>81</v>
      </c>
      <c r="D20" t="s">
        <v>7</v>
      </c>
      <c r="E20">
        <v>0</v>
      </c>
      <c r="F20">
        <v>0</v>
      </c>
      <c r="G20">
        <v>0</v>
      </c>
      <c r="H20">
        <v>1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58</v>
      </c>
      <c r="AF20">
        <v>24.59433962264151</v>
      </c>
      <c r="AG20">
        <v>33.67000847552503</v>
      </c>
      <c r="AH20">
        <v>32.073448597689477</v>
      </c>
      <c r="AI20">
        <v>6.1337024313005672</v>
      </c>
      <c r="AJ20">
        <v>1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6.7</v>
      </c>
      <c r="AE21">
        <v>61</v>
      </c>
      <c r="AF21">
        <v>31.714289998370241</v>
      </c>
      <c r="AG21">
        <v>44.671564195829625</v>
      </c>
      <c r="AH21">
        <f>42.0592860588009*0.75</f>
        <v>31.544464544100677</v>
      </c>
      <c r="AI21">
        <f>8.53798470998595*0.75</f>
        <v>6.4034885324894635</v>
      </c>
      <c r="AJ21">
        <v>1</v>
      </c>
      <c r="AK21">
        <v>1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5.3</v>
      </c>
      <c r="AE22">
        <v>68</v>
      </c>
      <c r="AF22">
        <v>26.343394412257261</v>
      </c>
      <c r="AG22">
        <v>18.232948468651173</v>
      </c>
      <c r="AH22">
        <v>14.526407724468525</v>
      </c>
      <c r="AI22">
        <v>2.3954712710924229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70</v>
      </c>
      <c r="AF23">
        <v>8.2054356800033403</v>
      </c>
      <c r="AG23">
        <v>13.900592595095988</v>
      </c>
      <c r="AH23">
        <v>6.7623274612944426</v>
      </c>
      <c r="AI23">
        <v>1.4293753474599371</v>
      </c>
      <c r="AJ23">
        <v>0</v>
      </c>
      <c r="AK23">
        <v>0</v>
      </c>
      <c r="AM23" t="s">
        <v>14</v>
      </c>
      <c r="AN23">
        <f>SUMPRODUCT(Table1[Selected],Table1[BUR])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92</v>
      </c>
      <c r="D24" t="s">
        <v>4</v>
      </c>
      <c r="E24">
        <v>1</v>
      </c>
      <c r="F24">
        <v>0</v>
      </c>
      <c r="G24">
        <v>0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82</v>
      </c>
      <c r="AF24">
        <v>27.258888979330408</v>
      </c>
      <c r="AG24">
        <v>21.37988750326338</v>
      </c>
      <c r="AH24">
        <v>15.715287864994149</v>
      </c>
      <c r="AI24">
        <v>2.6677746981235497</v>
      </c>
      <c r="AJ24">
        <v>0</v>
      </c>
      <c r="AK24">
        <v>0</v>
      </c>
      <c r="AM24" t="s">
        <v>15</v>
      </c>
      <c r="AN24">
        <f>SUMPRODUCT(Table1[Selected],Table1[CHE])</f>
        <v>3</v>
      </c>
      <c r="AO24">
        <v>3</v>
      </c>
    </row>
    <row r="25" spans="1:41" hidden="1" x14ac:dyDescent="0.3">
      <c r="A25" t="s">
        <v>93</v>
      </c>
      <c r="B25" t="s">
        <v>94</v>
      </c>
      <c r="C25" t="s">
        <v>94</v>
      </c>
      <c r="D25" t="s">
        <v>7</v>
      </c>
      <c r="E25">
        <v>0</v>
      </c>
      <c r="F25">
        <v>0</v>
      </c>
      <c r="G25">
        <v>0</v>
      </c>
      <c r="H25">
        <v>1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87</v>
      </c>
      <c r="AF25">
        <v>10.333333315307735</v>
      </c>
      <c r="AG25">
        <v>23.088507303304844</v>
      </c>
      <c r="AH25">
        <v>10.035558886462171</v>
      </c>
      <c r="AI25">
        <v>2.1942183604143737</v>
      </c>
      <c r="AJ25">
        <v>0</v>
      </c>
      <c r="AK25">
        <v>0</v>
      </c>
      <c r="AM25" t="s">
        <v>16</v>
      </c>
      <c r="AN25">
        <f>SUMPRODUCT(Table1[Selected],Table1[CRY])</f>
        <v>0</v>
      </c>
      <c r="AO25">
        <v>3</v>
      </c>
    </row>
    <row r="26" spans="1:41" hidden="1" x14ac:dyDescent="0.3">
      <c r="A26" t="s">
        <v>95</v>
      </c>
      <c r="B26" t="s">
        <v>96</v>
      </c>
      <c r="C26" t="s">
        <v>96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6.4</v>
      </c>
      <c r="AE26">
        <v>90</v>
      </c>
      <c r="AF26">
        <v>38.722222222222221</v>
      </c>
      <c r="AG26">
        <v>21.841993302844866</v>
      </c>
      <c r="AH26">
        <v>20.002787719418809</v>
      </c>
      <c r="AI26">
        <v>3.5318366589756662</v>
      </c>
      <c r="AJ26">
        <v>0</v>
      </c>
      <c r="AK26">
        <v>0</v>
      </c>
      <c r="AM26" t="s">
        <v>17</v>
      </c>
      <c r="AN26">
        <f>SUMPRODUCT(Table1[Selected],Table1[EVE])</f>
        <v>0</v>
      </c>
      <c r="AO26">
        <v>3</v>
      </c>
    </row>
    <row r="27" spans="1:41" hidden="1" x14ac:dyDescent="0.3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1</v>
      </c>
      <c r="G27">
        <v>0</v>
      </c>
      <c r="H27">
        <v>0</v>
      </c>
      <c r="I27" t="s">
        <v>12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108</v>
      </c>
      <c r="AF27">
        <v>18.95652171122093</v>
      </c>
      <c r="AG27">
        <v>11.768991987305286</v>
      </c>
      <c r="AH27">
        <v>16.032448707939874</v>
      </c>
      <c r="AI27">
        <v>2.3769910528514337</v>
      </c>
      <c r="AJ27">
        <v>0</v>
      </c>
      <c r="AK27">
        <v>0</v>
      </c>
      <c r="AM27" t="s">
        <v>18</v>
      </c>
      <c r="AN27">
        <f>SUMPRODUCT(Table1[Selected],Table1[FUL])</f>
        <v>0</v>
      </c>
      <c r="AO27">
        <v>3</v>
      </c>
    </row>
    <row r="28" spans="1:41" x14ac:dyDescent="0.3">
      <c r="A28" t="s">
        <v>82</v>
      </c>
      <c r="B28" t="s">
        <v>83</v>
      </c>
      <c r="C28" t="s">
        <v>82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10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60</v>
      </c>
      <c r="AF28">
        <v>17.42857146522697</v>
      </c>
      <c r="AG28">
        <v>36.613167319831156</v>
      </c>
      <c r="AH28">
        <v>29.853535416321819</v>
      </c>
      <c r="AI28">
        <v>5.8996812305048891</v>
      </c>
      <c r="AJ28">
        <v>1</v>
      </c>
      <c r="AK28">
        <v>1</v>
      </c>
      <c r="AM28" t="s">
        <v>19</v>
      </c>
      <c r="AN28">
        <f>SUMPRODUCT(Table1[Selected],Table1[LIV])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5.4</v>
      </c>
      <c r="AE29">
        <v>117</v>
      </c>
      <c r="AF29">
        <v>17.716834149159965</v>
      </c>
      <c r="AG29">
        <v>14.007689816698157</v>
      </c>
      <c r="AH29">
        <v>16.575723387238551</v>
      </c>
      <c r="AI29">
        <v>2.7449581070294071</v>
      </c>
      <c r="AJ29">
        <v>0</v>
      </c>
      <c r="AK29">
        <v>0</v>
      </c>
      <c r="AM29" t="s">
        <v>20</v>
      </c>
      <c r="AN29">
        <f>SUMPRODUCT(Table1[Selected],Table1[LUT])</f>
        <v>0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5.4</v>
      </c>
      <c r="AE30">
        <v>118</v>
      </c>
      <c r="AF30">
        <v>14.629564691092325</v>
      </c>
      <c r="AG30">
        <v>18.842378810848263</v>
      </c>
      <c r="AH30">
        <v>17.536881823341133</v>
      </c>
      <c r="AI30">
        <v>3.2652158311745119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x14ac:dyDescent="0.3">
      <c r="A31" t="s">
        <v>99</v>
      </c>
      <c r="B31" t="s">
        <v>100</v>
      </c>
      <c r="C31" t="s">
        <v>100</v>
      </c>
      <c r="D31" t="s">
        <v>4</v>
      </c>
      <c r="E31">
        <v>1</v>
      </c>
      <c r="F31">
        <v>0</v>
      </c>
      <c r="G31">
        <v>0</v>
      </c>
      <c r="H31">
        <v>0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113</v>
      </c>
      <c r="AF31">
        <v>27.166666627222419</v>
      </c>
      <c r="AG31">
        <v>29.767346537568972</v>
      </c>
      <c r="AH31">
        <v>29.802262914723599</v>
      </c>
      <c r="AI31">
        <v>4.4327932523513613</v>
      </c>
      <c r="AJ31">
        <v>1</v>
      </c>
      <c r="AK31">
        <v>1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122</v>
      </c>
      <c r="AF32">
        <v>16.047618437266333</v>
      </c>
      <c r="AG32">
        <v>17.816149475717516</v>
      </c>
      <c r="AH32">
        <v>17.727394226162815</v>
      </c>
      <c r="AI32">
        <v>3.4100330362793301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124</v>
      </c>
      <c r="AF33">
        <v>15.143317603052946</v>
      </c>
      <c r="AG33">
        <v>16.283708502547505</v>
      </c>
      <c r="AH33">
        <v>16.448812763651389</v>
      </c>
      <c r="AI33">
        <v>3.1327329999624816</v>
      </c>
      <c r="AJ33">
        <v>0</v>
      </c>
      <c r="AK33">
        <v>0</v>
      </c>
      <c r="AM33" t="s">
        <v>24</v>
      </c>
      <c r="AN33">
        <f>SUMPRODUCT(Table1[Selected],Table1[NFO])</f>
        <v>2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</v>
      </c>
      <c r="AE34">
        <v>130</v>
      </c>
      <c r="AF34">
        <v>14.605646915764007</v>
      </c>
      <c r="AG34">
        <v>17.073314377014423</v>
      </c>
      <c r="AH34">
        <v>16.588485230280249</v>
      </c>
      <c r="AI34">
        <v>3.0806315668039481</v>
      </c>
      <c r="AJ34">
        <v>0</v>
      </c>
      <c r="AK34">
        <v>0</v>
      </c>
      <c r="AM34" t="s">
        <v>25</v>
      </c>
      <c r="AN34">
        <f>SUMPRODUCT(Table1[Selected],Table1[SHU])</f>
        <v>0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13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137</v>
      </c>
      <c r="AF35">
        <v>14.999999962747097</v>
      </c>
      <c r="AG35">
        <v>29.631650707369698</v>
      </c>
      <c r="AH35">
        <v>19.215542791054187</v>
      </c>
      <c r="AI35">
        <v>3.5652841102681312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115</v>
      </c>
      <c r="B36" t="s">
        <v>116</v>
      </c>
      <c r="C36" t="s">
        <v>117</v>
      </c>
      <c r="D36" t="s">
        <v>5</v>
      </c>
      <c r="E36">
        <v>0</v>
      </c>
      <c r="F36">
        <v>1</v>
      </c>
      <c r="G36">
        <v>0</v>
      </c>
      <c r="H36">
        <v>0</v>
      </c>
      <c r="I36" t="s">
        <v>13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5.2</v>
      </c>
      <c r="AE36">
        <v>145</v>
      </c>
      <c r="AF36">
        <v>17.878787878787879</v>
      </c>
      <c r="AG36">
        <v>19.845271506759229</v>
      </c>
      <c r="AH36">
        <v>15.752917012484851</v>
      </c>
      <c r="AI36">
        <v>2.991057490525264</v>
      </c>
      <c r="AJ36">
        <v>0</v>
      </c>
      <c r="AK36">
        <v>0</v>
      </c>
      <c r="AM36" t="s">
        <v>27</v>
      </c>
      <c r="AN36">
        <f>SUMPRODUCT(Table1[Selected],Table1[WHU])</f>
        <v>1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147</v>
      </c>
      <c r="AF37">
        <v>9.4186046460230077</v>
      </c>
      <c r="AG37">
        <v>11.627659078848904</v>
      </c>
      <c r="AH37">
        <v>8.8408002956902703</v>
      </c>
      <c r="AI37">
        <v>1.6641738785106699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120</v>
      </c>
      <c r="D38" t="s">
        <v>7</v>
      </c>
      <c r="E38">
        <v>0</v>
      </c>
      <c r="F38">
        <v>0</v>
      </c>
      <c r="G38">
        <v>0</v>
      </c>
      <c r="H38">
        <v>1</v>
      </c>
      <c r="I38" t="s">
        <v>13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149</v>
      </c>
      <c r="AF38">
        <v>8.3880904161393559</v>
      </c>
      <c r="AG38">
        <v>15.925812544229641</v>
      </c>
      <c r="AH38">
        <v>10.447666034287041</v>
      </c>
      <c r="AI38">
        <v>1.766690091787712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6.6</v>
      </c>
      <c r="AE39">
        <v>157</v>
      </c>
      <c r="AF39">
        <v>23.157727799662034</v>
      </c>
      <c r="AG39">
        <v>25.584691573214229</v>
      </c>
      <c r="AH39">
        <v>20.348643485376137</v>
      </c>
      <c r="AI39">
        <v>3.9017569544672837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5.8</v>
      </c>
      <c r="AE40">
        <v>167</v>
      </c>
      <c r="AF40">
        <v>16.000000090602999</v>
      </c>
      <c r="AG40">
        <v>12.403707482703785</v>
      </c>
      <c r="AH40">
        <v>11.622367640483851</v>
      </c>
      <c r="AI40">
        <v>2.3244735280967701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202</v>
      </c>
      <c r="AF41">
        <v>10.749999958415362</v>
      </c>
      <c r="AG41">
        <v>19.574800193038879</v>
      </c>
      <c r="AH41">
        <v>0</v>
      </c>
      <c r="AI41">
        <v>0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7</v>
      </c>
      <c r="E42">
        <v>0</v>
      </c>
      <c r="F42">
        <v>0</v>
      </c>
      <c r="G42">
        <v>0</v>
      </c>
      <c r="H42">
        <v>1</v>
      </c>
      <c r="I42" t="s">
        <v>14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5.4</v>
      </c>
      <c r="AE42">
        <v>203</v>
      </c>
      <c r="AF42">
        <v>18.571429571539241</v>
      </c>
      <c r="AG42">
        <v>33.400770298724595</v>
      </c>
      <c r="AH42">
        <v>0</v>
      </c>
      <c r="AI42">
        <v>0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4</v>
      </c>
      <c r="E43">
        <v>1</v>
      </c>
      <c r="F43">
        <v>0</v>
      </c>
      <c r="G43">
        <v>0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204</v>
      </c>
      <c r="AF43">
        <v>11.047618984411315</v>
      </c>
      <c r="AG43">
        <v>30.044385151075268</v>
      </c>
      <c r="AH43">
        <v>0</v>
      </c>
      <c r="AI43">
        <v>0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14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206</v>
      </c>
      <c r="AF44">
        <v>10.238095109148825</v>
      </c>
      <c r="AG44">
        <v>30.342335851333473</v>
      </c>
      <c r="AH44">
        <v>0</v>
      </c>
      <c r="AI44">
        <v>0</v>
      </c>
      <c r="AJ44">
        <v>0</v>
      </c>
      <c r="AK44">
        <v>0</v>
      </c>
    </row>
    <row r="45" spans="1:41" hidden="1" x14ac:dyDescent="0.3">
      <c r="A45" t="s">
        <v>134</v>
      </c>
      <c r="B45" t="s">
        <v>135</v>
      </c>
      <c r="C45" t="s">
        <v>136</v>
      </c>
      <c r="D45" t="s">
        <v>4</v>
      </c>
      <c r="E45">
        <v>1</v>
      </c>
      <c r="F45">
        <v>0</v>
      </c>
      <c r="G45">
        <v>0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215</v>
      </c>
      <c r="AF45">
        <v>20.333333313013568</v>
      </c>
      <c r="AG45">
        <v>19.353728491694763</v>
      </c>
      <c r="AH45">
        <v>15.63249947101891</v>
      </c>
      <c r="AI45">
        <v>3.3343963065461173</v>
      </c>
      <c r="AJ45">
        <v>0</v>
      </c>
      <c r="AK45">
        <v>0</v>
      </c>
    </row>
    <row r="46" spans="1:41" hidden="1" x14ac:dyDescent="0.3">
      <c r="A46" t="s">
        <v>137</v>
      </c>
      <c r="B46" t="s">
        <v>138</v>
      </c>
      <c r="C46" t="s">
        <v>138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225</v>
      </c>
      <c r="AF46">
        <v>19.838377322761946</v>
      </c>
      <c r="AG46">
        <v>16.983828106125383</v>
      </c>
      <c r="AH46">
        <v>14.526223414730863</v>
      </c>
      <c r="AI46">
        <v>3.5647376503801884</v>
      </c>
      <c r="AJ46">
        <v>0</v>
      </c>
      <c r="AK46">
        <v>0</v>
      </c>
    </row>
    <row r="47" spans="1:41" hidden="1" x14ac:dyDescent="0.3">
      <c r="A47" t="s">
        <v>139</v>
      </c>
      <c r="B47" t="s">
        <v>140</v>
      </c>
      <c r="C47" t="s">
        <v>140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227</v>
      </c>
      <c r="AF47">
        <v>17.698413512151149</v>
      </c>
      <c r="AG47">
        <v>22.92689435031706</v>
      </c>
      <c r="AH47">
        <v>15.931053809326508</v>
      </c>
      <c r="AI47">
        <v>4.3110710361727849</v>
      </c>
      <c r="AJ47">
        <v>0</v>
      </c>
      <c r="AK47">
        <v>0</v>
      </c>
    </row>
    <row r="48" spans="1:41" hidden="1" x14ac:dyDescent="0.3">
      <c r="A48" t="s">
        <v>141</v>
      </c>
      <c r="B48" t="s">
        <v>142</v>
      </c>
      <c r="C48" t="s">
        <v>141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4.9000000000000004</v>
      </c>
      <c r="AE48">
        <v>229</v>
      </c>
      <c r="AF48">
        <v>12.249999961986834</v>
      </c>
      <c r="AG48">
        <v>17.735283974853385</v>
      </c>
      <c r="AH48">
        <v>11.740077574438063</v>
      </c>
      <c r="AI48">
        <v>2.687913528909371</v>
      </c>
      <c r="AJ48">
        <v>0</v>
      </c>
      <c r="AK48">
        <v>0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5.4</v>
      </c>
      <c r="AE49">
        <v>232</v>
      </c>
      <c r="AF49">
        <v>11.396561362543974</v>
      </c>
      <c r="AG49">
        <v>12.359178910771508</v>
      </c>
      <c r="AH49">
        <v>9.3395926887749994</v>
      </c>
      <c r="AI49">
        <v>2.1434214414474919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4.2</v>
      </c>
      <c r="AE50">
        <v>233</v>
      </c>
      <c r="AF50">
        <v>28.095230258950561</v>
      </c>
      <c r="AG50">
        <v>28.02573485162582</v>
      </c>
      <c r="AH50">
        <v>22.090721872767602</v>
      </c>
      <c r="AI50">
        <v>5.4677721538406461</v>
      </c>
      <c r="AJ50">
        <v>0</v>
      </c>
      <c r="AK50">
        <v>0</v>
      </c>
    </row>
    <row r="51" spans="1:37" hidden="1" x14ac:dyDescent="0.3">
      <c r="A51" t="s">
        <v>147</v>
      </c>
      <c r="B51" t="s">
        <v>148</v>
      </c>
      <c r="C51" t="s">
        <v>148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6.3</v>
      </c>
      <c r="AE51">
        <v>237</v>
      </c>
      <c r="AF51">
        <v>6.71765466941509</v>
      </c>
      <c r="AG51">
        <v>19.501846245773386</v>
      </c>
      <c r="AH51">
        <v>10.174634181571935</v>
      </c>
      <c r="AI51">
        <v>1.9948672837554078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151</v>
      </c>
      <c r="D52" t="s">
        <v>7</v>
      </c>
      <c r="E52">
        <v>0</v>
      </c>
      <c r="F52">
        <v>0</v>
      </c>
      <c r="G52">
        <v>0</v>
      </c>
      <c r="H52">
        <v>1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6.9</v>
      </c>
      <c r="AE52">
        <v>238</v>
      </c>
      <c r="AF52">
        <v>13.571420420691762</v>
      </c>
      <c r="AG52">
        <v>27.682892690463262</v>
      </c>
      <c r="AH52">
        <v>16.077402072364137</v>
      </c>
      <c r="AI52">
        <v>3.9321649446720714</v>
      </c>
      <c r="AJ52">
        <v>0</v>
      </c>
      <c r="AK52">
        <v>0</v>
      </c>
    </row>
    <row r="53" spans="1:37" x14ac:dyDescent="0.3">
      <c r="A53" t="s">
        <v>105</v>
      </c>
      <c r="B53" t="s">
        <v>106</v>
      </c>
      <c r="C53" t="s">
        <v>106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12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6.8</v>
      </c>
      <c r="AE53">
        <v>120</v>
      </c>
      <c r="AF53">
        <v>35.013698612377404</v>
      </c>
      <c r="AG53">
        <v>21.010392629720048</v>
      </c>
      <c r="AH53">
        <v>29.227824637877212</v>
      </c>
      <c r="AI53">
        <v>5.4649936312133569</v>
      </c>
      <c r="AJ53">
        <v>1</v>
      </c>
      <c r="AK53">
        <v>1</v>
      </c>
    </row>
    <row r="54" spans="1:37" x14ac:dyDescent="0.3">
      <c r="A54" t="s">
        <v>296</v>
      </c>
      <c r="B54" t="s">
        <v>297</v>
      </c>
      <c r="C54" t="s">
        <v>297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6.8</v>
      </c>
      <c r="AE54">
        <v>529</v>
      </c>
      <c r="AF54">
        <v>31.568093678782468</v>
      </c>
      <c r="AG54">
        <v>28.616976045533267</v>
      </c>
      <c r="AH54">
        <v>28.639356832279184</v>
      </c>
      <c r="AI54">
        <v>6.4879319714065975</v>
      </c>
      <c r="AJ54">
        <v>1</v>
      </c>
      <c r="AK54">
        <v>1</v>
      </c>
    </row>
    <row r="55" spans="1:37" x14ac:dyDescent="0.3">
      <c r="A55" t="s">
        <v>335</v>
      </c>
      <c r="B55" t="s">
        <v>336</v>
      </c>
      <c r="C55" t="s">
        <v>337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4.5</v>
      </c>
      <c r="AE55">
        <v>656</v>
      </c>
      <c r="AF55">
        <v>26.254628665005118</v>
      </c>
      <c r="AG55">
        <v>34.302174872396897</v>
      </c>
      <c r="AH55">
        <v>24.243336015112774</v>
      </c>
      <c r="AI55">
        <v>3.903718035139895</v>
      </c>
      <c r="AJ55">
        <v>1</v>
      </c>
      <c r="AK55">
        <v>1</v>
      </c>
    </row>
    <row r="56" spans="1:37" hidden="1" x14ac:dyDescent="0.3">
      <c r="A56" t="s">
        <v>159</v>
      </c>
      <c r="B56" t="s">
        <v>160</v>
      </c>
      <c r="C56" t="s">
        <v>160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4.8</v>
      </c>
      <c r="AE56">
        <v>265</v>
      </c>
      <c r="AF56">
        <v>16.489361779169659</v>
      </c>
      <c r="AG56">
        <v>21.785348544786032</v>
      </c>
      <c r="AH56">
        <v>18.605599667727237</v>
      </c>
      <c r="AI56">
        <v>3.903930825341078</v>
      </c>
      <c r="AJ56">
        <v>0</v>
      </c>
      <c r="AK56">
        <v>0</v>
      </c>
    </row>
    <row r="57" spans="1:37" hidden="1" x14ac:dyDescent="0.3">
      <c r="A57" t="s">
        <v>161</v>
      </c>
      <c r="B57" t="s">
        <v>162</v>
      </c>
      <c r="C57" t="s">
        <v>163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5.5</v>
      </c>
      <c r="AE57">
        <v>266</v>
      </c>
      <c r="AF57">
        <v>13.169204213785889</v>
      </c>
      <c r="AG57">
        <v>17.438960226361949</v>
      </c>
      <c r="AH57">
        <v>14.877248019691063</v>
      </c>
      <c r="AI57">
        <v>3.4063580855721831</v>
      </c>
      <c r="AJ57">
        <v>0</v>
      </c>
      <c r="AK57">
        <v>0</v>
      </c>
    </row>
    <row r="58" spans="1:37" hidden="1" x14ac:dyDescent="0.3">
      <c r="A58" t="s">
        <v>164</v>
      </c>
      <c r="B58" t="s">
        <v>165</v>
      </c>
      <c r="C58" t="s">
        <v>166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268</v>
      </c>
      <c r="AF58">
        <v>13.081081080576805</v>
      </c>
      <c r="AG58">
        <v>15.490227797156644</v>
      </c>
      <c r="AH58">
        <v>13.959773991471096</v>
      </c>
      <c r="AI58">
        <v>2.8115811377961242</v>
      </c>
      <c r="AJ58">
        <v>0</v>
      </c>
      <c r="AK58">
        <v>0</v>
      </c>
    </row>
    <row r="59" spans="1:37" hidden="1" x14ac:dyDescent="0.3">
      <c r="A59" t="s">
        <v>167</v>
      </c>
      <c r="B59" t="s">
        <v>168</v>
      </c>
      <c r="C59" t="s">
        <v>168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270</v>
      </c>
      <c r="AF59">
        <v>14.043741217800166</v>
      </c>
      <c r="AG59">
        <v>15.969795134538909</v>
      </c>
      <c r="AH59">
        <v>14.692266374737963</v>
      </c>
      <c r="AI59">
        <v>3.1602797254390254</v>
      </c>
      <c r="AJ59">
        <v>0</v>
      </c>
      <c r="AK59">
        <v>0</v>
      </c>
    </row>
    <row r="60" spans="1:37" hidden="1" x14ac:dyDescent="0.3">
      <c r="A60" t="s">
        <v>169</v>
      </c>
      <c r="B60" t="s">
        <v>170</v>
      </c>
      <c r="C60" t="s">
        <v>170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6.2</v>
      </c>
      <c r="AE60">
        <v>271</v>
      </c>
      <c r="AF60">
        <v>18.2832074040683</v>
      </c>
      <c r="AG60">
        <v>23.904592768614144</v>
      </c>
      <c r="AH60">
        <v>20.517722047732192</v>
      </c>
      <c r="AI60">
        <v>4.3426955312598734</v>
      </c>
      <c r="AJ60">
        <v>0</v>
      </c>
      <c r="AK60">
        <v>0</v>
      </c>
    </row>
    <row r="61" spans="1:37" hidden="1" x14ac:dyDescent="0.3">
      <c r="A61" t="s">
        <v>171</v>
      </c>
      <c r="B61" t="s">
        <v>172</v>
      </c>
      <c r="C61" t="s">
        <v>172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</v>
      </c>
      <c r="AE61">
        <v>273</v>
      </c>
      <c r="AF61">
        <v>15.095229074614693</v>
      </c>
      <c r="AG61">
        <v>19.108491064465255</v>
      </c>
      <c r="AH61">
        <v>16.65977170101133</v>
      </c>
      <c r="AI61">
        <v>3.1714536152256532</v>
      </c>
      <c r="AJ61">
        <v>0</v>
      </c>
      <c r="AK61">
        <v>0</v>
      </c>
    </row>
    <row r="62" spans="1:37" hidden="1" x14ac:dyDescent="0.3">
      <c r="A62" t="s">
        <v>173</v>
      </c>
      <c r="B62" t="s">
        <v>174</v>
      </c>
      <c r="C62" t="s">
        <v>174</v>
      </c>
      <c r="D62" t="s">
        <v>4</v>
      </c>
      <c r="E62">
        <v>1</v>
      </c>
      <c r="F62">
        <v>0</v>
      </c>
      <c r="G62">
        <v>0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275</v>
      </c>
      <c r="AF62">
        <v>41.414704380452321</v>
      </c>
      <c r="AG62">
        <v>23.77020746567085</v>
      </c>
      <c r="AH62">
        <v>32.913914854698234</v>
      </c>
      <c r="AI62">
        <v>4.4170128169182554</v>
      </c>
      <c r="AJ62">
        <v>0</v>
      </c>
      <c r="AK62">
        <v>0</v>
      </c>
    </row>
    <row r="63" spans="1:37" hidden="1" x14ac:dyDescent="0.3">
      <c r="A63" t="s">
        <v>175</v>
      </c>
      <c r="B63" t="s">
        <v>176</v>
      </c>
      <c r="C63" t="s">
        <v>176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279</v>
      </c>
      <c r="AF63">
        <v>12.569788089674356</v>
      </c>
      <c r="AG63">
        <v>17.728251204619561</v>
      </c>
      <c r="AH63">
        <v>14.68362081535378</v>
      </c>
      <c r="AI63">
        <v>2.8003271772359235</v>
      </c>
      <c r="AJ63">
        <v>0</v>
      </c>
      <c r="AK63">
        <v>0</v>
      </c>
    </row>
    <row r="64" spans="1:37" hidden="1" x14ac:dyDescent="0.3">
      <c r="A64" t="s">
        <v>177</v>
      </c>
      <c r="B64" t="s">
        <v>178</v>
      </c>
      <c r="C64" t="s">
        <v>178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285</v>
      </c>
      <c r="AF64">
        <v>15.32044855875106</v>
      </c>
      <c r="AG64">
        <v>15.797311234678615</v>
      </c>
      <c r="AH64">
        <v>15.302760379695277</v>
      </c>
      <c r="AI64">
        <v>2.9856375540320874</v>
      </c>
      <c r="AJ64">
        <v>0</v>
      </c>
      <c r="AK64">
        <v>0</v>
      </c>
    </row>
    <row r="65" spans="1:37" hidden="1" x14ac:dyDescent="0.3">
      <c r="A65" t="s">
        <v>179</v>
      </c>
      <c r="B65" t="s">
        <v>180</v>
      </c>
      <c r="C65" t="s">
        <v>180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287</v>
      </c>
      <c r="AF65">
        <v>11.700354437453322</v>
      </c>
      <c r="AG65">
        <v>16.437406154419957</v>
      </c>
      <c r="AH65">
        <v>13.639131893776193</v>
      </c>
      <c r="AI65">
        <v>2.8631012904161599</v>
      </c>
      <c r="AJ65">
        <v>0</v>
      </c>
      <c r="AK65">
        <v>0</v>
      </c>
    </row>
    <row r="66" spans="1:37" hidden="1" x14ac:dyDescent="0.3">
      <c r="A66" t="s">
        <v>181</v>
      </c>
      <c r="B66" t="s">
        <v>165</v>
      </c>
      <c r="C66" t="s">
        <v>182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300</v>
      </c>
      <c r="AF66">
        <v>15.699659856647401</v>
      </c>
      <c r="AG66">
        <v>17.236712620915615</v>
      </c>
      <c r="AH66">
        <v>14.116201464485602</v>
      </c>
      <c r="AI66">
        <v>3.4283653549897073</v>
      </c>
      <c r="AJ66">
        <v>0</v>
      </c>
      <c r="AK66">
        <v>0</v>
      </c>
    </row>
    <row r="67" spans="1:37" hidden="1" x14ac:dyDescent="0.3">
      <c r="A67" t="s">
        <v>130</v>
      </c>
      <c r="B67" t="s">
        <v>183</v>
      </c>
      <c r="C67" t="s">
        <v>183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4.9000000000000004</v>
      </c>
      <c r="AE67">
        <v>301</v>
      </c>
      <c r="AF67">
        <v>11.999999997991514</v>
      </c>
      <c r="AG67">
        <v>18.505150250083581</v>
      </c>
      <c r="AH67">
        <v>13.221901106098574</v>
      </c>
      <c r="AI67">
        <v>2.6632608750630675</v>
      </c>
      <c r="AJ67">
        <v>0</v>
      </c>
      <c r="AK67">
        <v>0</v>
      </c>
    </row>
    <row r="68" spans="1:37" hidden="1" x14ac:dyDescent="0.3">
      <c r="A68" t="s">
        <v>184</v>
      </c>
      <c r="B68" t="s">
        <v>185</v>
      </c>
      <c r="C68" t="s">
        <v>185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310</v>
      </c>
      <c r="AF68">
        <v>11.555676213069905</v>
      </c>
      <c r="AG68">
        <v>13.915809075031406</v>
      </c>
      <c r="AH68">
        <v>10.950873627091095</v>
      </c>
      <c r="AI68">
        <v>2.4469247999907413</v>
      </c>
      <c r="AJ68">
        <v>0</v>
      </c>
      <c r="AK68">
        <v>0</v>
      </c>
    </row>
    <row r="69" spans="1:37" hidden="1" x14ac:dyDescent="0.3">
      <c r="A69" t="s">
        <v>130</v>
      </c>
      <c r="B69" t="s">
        <v>186</v>
      </c>
      <c r="C69" t="s">
        <v>186</v>
      </c>
      <c r="D69" t="s">
        <v>5</v>
      </c>
      <c r="E69">
        <v>0</v>
      </c>
      <c r="F69">
        <v>1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314</v>
      </c>
      <c r="AF69">
        <v>13.828563172975741</v>
      </c>
      <c r="AG69">
        <v>15.311315822100969</v>
      </c>
      <c r="AH69">
        <v>12.492633463516356</v>
      </c>
      <c r="AI69">
        <v>2.7260490811980187</v>
      </c>
      <c r="AJ69">
        <v>0</v>
      </c>
      <c r="AK69">
        <v>0</v>
      </c>
    </row>
    <row r="70" spans="1:37" hidden="1" x14ac:dyDescent="0.3">
      <c r="A70" t="s">
        <v>187</v>
      </c>
      <c r="B70" t="s">
        <v>188</v>
      </c>
      <c r="C70" t="s">
        <v>187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327</v>
      </c>
      <c r="AF70">
        <v>20.411260835204217</v>
      </c>
      <c r="AG70">
        <v>19.791720349989255</v>
      </c>
      <c r="AH70">
        <v>18.626935070923246</v>
      </c>
      <c r="AI70">
        <v>4.4979297325652556</v>
      </c>
      <c r="AJ70">
        <v>0</v>
      </c>
      <c r="AK70">
        <v>0</v>
      </c>
    </row>
    <row r="71" spans="1:37" hidden="1" x14ac:dyDescent="0.3">
      <c r="A71" t="s">
        <v>189</v>
      </c>
      <c r="B71" t="s">
        <v>190</v>
      </c>
      <c r="C71" t="s">
        <v>190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330</v>
      </c>
      <c r="AF71">
        <v>16.710171955787271</v>
      </c>
      <c r="AG71">
        <v>14.208396111750179</v>
      </c>
      <c r="AH71">
        <v>14.328804693552858</v>
      </c>
      <c r="AI71">
        <v>2.7766755009985209</v>
      </c>
      <c r="AJ71">
        <v>0</v>
      </c>
      <c r="AK71">
        <v>0</v>
      </c>
    </row>
    <row r="72" spans="1:37" hidden="1" x14ac:dyDescent="0.3">
      <c r="A72" t="s">
        <v>191</v>
      </c>
      <c r="B72" t="s">
        <v>192</v>
      </c>
      <c r="C72" t="s">
        <v>192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331</v>
      </c>
      <c r="AF72">
        <v>14.382669885904203</v>
      </c>
      <c r="AG72">
        <v>17.258563091798532</v>
      </c>
      <c r="AH72">
        <v>14.654200050257804</v>
      </c>
      <c r="AI72">
        <v>3.2394754983975536</v>
      </c>
      <c r="AJ72">
        <v>0</v>
      </c>
      <c r="AK72">
        <v>0</v>
      </c>
    </row>
    <row r="73" spans="1:37" hidden="1" x14ac:dyDescent="0.3">
      <c r="A73" t="s">
        <v>193</v>
      </c>
      <c r="B73" t="s">
        <v>194</v>
      </c>
      <c r="C73" t="s">
        <v>194</v>
      </c>
      <c r="D73" t="s">
        <v>4</v>
      </c>
      <c r="E73">
        <v>1</v>
      </c>
      <c r="F73">
        <v>0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4.7</v>
      </c>
      <c r="AE73">
        <v>335</v>
      </c>
      <c r="AF73">
        <v>37.444412357019822</v>
      </c>
      <c r="AG73">
        <v>22.003125506269367</v>
      </c>
      <c r="AH73">
        <v>27.568787711183823</v>
      </c>
      <c r="AI73">
        <v>4.1297861462910301</v>
      </c>
      <c r="AJ73">
        <v>0</v>
      </c>
      <c r="AK73">
        <v>0</v>
      </c>
    </row>
    <row r="74" spans="1:37" hidden="1" x14ac:dyDescent="0.3">
      <c r="A74" t="s">
        <v>195</v>
      </c>
      <c r="B74" t="s">
        <v>196</v>
      </c>
      <c r="C74" t="s">
        <v>197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340</v>
      </c>
      <c r="AF74">
        <v>15.055555569822626</v>
      </c>
      <c r="AG74">
        <v>15.862226020544753</v>
      </c>
      <c r="AH74">
        <v>14.322649955392309</v>
      </c>
      <c r="AI74">
        <v>2.9690639317471117</v>
      </c>
      <c r="AJ74">
        <v>0</v>
      </c>
      <c r="AK74">
        <v>0</v>
      </c>
    </row>
    <row r="75" spans="1:37" hidden="1" x14ac:dyDescent="0.3">
      <c r="A75" t="s">
        <v>198</v>
      </c>
      <c r="B75" t="s">
        <v>199</v>
      </c>
      <c r="C75" t="s">
        <v>199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341</v>
      </c>
      <c r="AF75">
        <v>12.711546987151452</v>
      </c>
      <c r="AG75">
        <v>16.338343514956062</v>
      </c>
      <c r="AH75">
        <v>13.452329141157785</v>
      </c>
      <c r="AI75">
        <v>2.9412849218935926</v>
      </c>
      <c r="AJ75">
        <v>0</v>
      </c>
      <c r="AK75">
        <v>0</v>
      </c>
    </row>
    <row r="76" spans="1:37" hidden="1" x14ac:dyDescent="0.3">
      <c r="A76" t="s">
        <v>200</v>
      </c>
      <c r="B76" t="s">
        <v>201</v>
      </c>
      <c r="C76" t="s">
        <v>201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342</v>
      </c>
      <c r="AF76">
        <v>14.910447790048881</v>
      </c>
      <c r="AG76">
        <v>15.379584393872438</v>
      </c>
      <c r="AH76">
        <v>14.032407372680325</v>
      </c>
      <c r="AI76">
        <v>2.8856409452828102</v>
      </c>
      <c r="AJ76">
        <v>0</v>
      </c>
      <c r="AK76">
        <v>0</v>
      </c>
    </row>
    <row r="77" spans="1:37" hidden="1" x14ac:dyDescent="0.3">
      <c r="A77" t="s">
        <v>202</v>
      </c>
      <c r="B77" t="s">
        <v>203</v>
      </c>
      <c r="C77" t="s">
        <v>203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343</v>
      </c>
      <c r="AF77">
        <v>26.460317460167971</v>
      </c>
      <c r="AG77">
        <v>14.602212220282091</v>
      </c>
      <c r="AH77">
        <v>19.044829296514337</v>
      </c>
      <c r="AI77">
        <v>3.7151062818997196</v>
      </c>
      <c r="AJ77">
        <v>0</v>
      </c>
      <c r="AK77">
        <v>0</v>
      </c>
    </row>
    <row r="78" spans="1:37" hidden="1" x14ac:dyDescent="0.3">
      <c r="A78" t="s">
        <v>204</v>
      </c>
      <c r="B78" t="s">
        <v>205</v>
      </c>
      <c r="C78" t="s">
        <v>205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5.4</v>
      </c>
      <c r="AE78">
        <v>348</v>
      </c>
      <c r="AF78">
        <v>10.507356772436582</v>
      </c>
      <c r="AG78">
        <v>15.472414936749367</v>
      </c>
      <c r="AH78">
        <v>12.027615450836585</v>
      </c>
      <c r="AI78">
        <v>2.5771017612065354</v>
      </c>
      <c r="AJ78">
        <v>0</v>
      </c>
      <c r="AK78">
        <v>0</v>
      </c>
    </row>
    <row r="79" spans="1:37" hidden="1" x14ac:dyDescent="0.3">
      <c r="A79" t="s">
        <v>206</v>
      </c>
      <c r="B79" t="s">
        <v>207</v>
      </c>
      <c r="C79" t="s">
        <v>206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350</v>
      </c>
      <c r="AF79">
        <v>12.848002390998126</v>
      </c>
      <c r="AG79">
        <v>31.384467363570977</v>
      </c>
      <c r="AH79">
        <v>20.460251637318084</v>
      </c>
      <c r="AI79">
        <v>4.2594362060456294</v>
      </c>
      <c r="AJ79">
        <v>0</v>
      </c>
      <c r="AK79">
        <v>0</v>
      </c>
    </row>
    <row r="80" spans="1:37" hidden="1" x14ac:dyDescent="0.3">
      <c r="A80" t="s">
        <v>208</v>
      </c>
      <c r="B80" t="s">
        <v>209</v>
      </c>
      <c r="C80" t="s">
        <v>210</v>
      </c>
      <c r="D80" t="s">
        <v>4</v>
      </c>
      <c r="E80">
        <v>1</v>
      </c>
      <c r="F80">
        <v>0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362</v>
      </c>
      <c r="AF80">
        <v>22.645570547672158</v>
      </c>
      <c r="AG80">
        <v>23.549729105783562</v>
      </c>
      <c r="AH80">
        <v>17.642586508918519</v>
      </c>
      <c r="AI80">
        <v>3.3689550988732542</v>
      </c>
      <c r="AJ80">
        <v>0</v>
      </c>
      <c r="AK80">
        <v>0</v>
      </c>
    </row>
    <row r="81" spans="1:37" hidden="1" x14ac:dyDescent="0.3">
      <c r="A81" t="s">
        <v>211</v>
      </c>
      <c r="B81" t="s">
        <v>212</v>
      </c>
      <c r="C81" t="s">
        <v>211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7.4</v>
      </c>
      <c r="AE81">
        <v>364</v>
      </c>
      <c r="AF81">
        <v>17.849187915496231</v>
      </c>
      <c r="AG81">
        <v>21.652916022730825</v>
      </c>
      <c r="AH81">
        <v>14.98101767536204</v>
      </c>
      <c r="AI81">
        <v>2.7548634508065861</v>
      </c>
      <c r="AJ81">
        <v>0</v>
      </c>
      <c r="AK81">
        <v>0</v>
      </c>
    </row>
    <row r="82" spans="1:37" hidden="1" x14ac:dyDescent="0.3">
      <c r="A82" t="s">
        <v>213</v>
      </c>
      <c r="B82" t="s">
        <v>214</v>
      </c>
      <c r="C82" t="s">
        <v>215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7.8</v>
      </c>
      <c r="AE82">
        <v>365</v>
      </c>
      <c r="AF82">
        <v>18.739130434782609</v>
      </c>
      <c r="AG82">
        <v>23.088859087406473</v>
      </c>
      <c r="AH82">
        <v>15.851905839890311</v>
      </c>
      <c r="AI82">
        <v>2.9201275369096251</v>
      </c>
      <c r="AJ82">
        <v>0</v>
      </c>
      <c r="AK82">
        <v>0</v>
      </c>
    </row>
    <row r="83" spans="1:37" hidden="1" x14ac:dyDescent="0.3">
      <c r="A83" t="s">
        <v>216</v>
      </c>
      <c r="B83" t="s">
        <v>217</v>
      </c>
      <c r="C83" t="s">
        <v>217</v>
      </c>
      <c r="D83" t="s">
        <v>7</v>
      </c>
      <c r="E83">
        <v>0</v>
      </c>
      <c r="F83">
        <v>0</v>
      </c>
      <c r="G83">
        <v>0</v>
      </c>
      <c r="H83">
        <v>1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7.2</v>
      </c>
      <c r="AE83">
        <v>368</v>
      </c>
      <c r="AF83">
        <v>19.320443883369165</v>
      </c>
      <c r="AG83">
        <v>25.383264988705832</v>
      </c>
      <c r="AH83">
        <v>16.892585763858627</v>
      </c>
      <c r="AI83">
        <v>2.9996807967578762</v>
      </c>
      <c r="AJ83">
        <v>0</v>
      </c>
      <c r="AK83">
        <v>0</v>
      </c>
    </row>
    <row r="84" spans="1:37" hidden="1" x14ac:dyDescent="0.3">
      <c r="A84" t="s">
        <v>218</v>
      </c>
      <c r="B84" t="s">
        <v>219</v>
      </c>
      <c r="C84" t="s">
        <v>220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7.5</v>
      </c>
      <c r="AE84">
        <v>374</v>
      </c>
      <c r="AF84">
        <v>29.103448258511065</v>
      </c>
      <c r="AG84">
        <v>20.968041710260017</v>
      </c>
      <c r="AH84">
        <v>19.439829149797788</v>
      </c>
      <c r="AI84">
        <v>4.1540045703070545</v>
      </c>
      <c r="AJ84">
        <v>0</v>
      </c>
      <c r="AK84">
        <v>0</v>
      </c>
    </row>
    <row r="85" spans="1:37" hidden="1" x14ac:dyDescent="0.3">
      <c r="A85" t="s">
        <v>221</v>
      </c>
      <c r="B85" t="s">
        <v>222</v>
      </c>
      <c r="C85" t="s">
        <v>222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6.6</v>
      </c>
      <c r="AE85">
        <v>378</v>
      </c>
      <c r="AF85">
        <v>24.676767673023125</v>
      </c>
      <c r="AG85">
        <v>22.107654343396508</v>
      </c>
      <c r="AH85">
        <v>17.988720412035786</v>
      </c>
      <c r="AI85">
        <v>3.3679870662467262</v>
      </c>
      <c r="AJ85">
        <v>0</v>
      </c>
      <c r="AK85">
        <v>0</v>
      </c>
    </row>
    <row r="86" spans="1:37" hidden="1" x14ac:dyDescent="0.3">
      <c r="A86" t="s">
        <v>223</v>
      </c>
      <c r="B86" t="s">
        <v>224</v>
      </c>
      <c r="C86" t="s">
        <v>224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12.6</v>
      </c>
      <c r="AE86">
        <v>379</v>
      </c>
      <c r="AF86">
        <v>34.273501239380536</v>
      </c>
      <c r="AG86">
        <v>34.832619757116866</v>
      </c>
      <c r="AH86">
        <v>26.420110266200453</v>
      </c>
      <c r="AI86">
        <v>5.779227029148613</v>
      </c>
      <c r="AJ86">
        <v>0</v>
      </c>
      <c r="AK86">
        <v>0</v>
      </c>
    </row>
    <row r="87" spans="1:37" hidden="1" x14ac:dyDescent="0.3">
      <c r="A87" t="s">
        <v>225</v>
      </c>
      <c r="B87" t="s">
        <v>226</v>
      </c>
      <c r="C87" t="s">
        <v>226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</v>
      </c>
      <c r="AE87">
        <v>380</v>
      </c>
      <c r="AF87">
        <v>13.428571253700321</v>
      </c>
      <c r="AG87">
        <v>30.806534553685452</v>
      </c>
      <c r="AH87">
        <v>16.319958837047256</v>
      </c>
      <c r="AI87">
        <v>3.445387801098045</v>
      </c>
      <c r="AJ87">
        <v>0</v>
      </c>
      <c r="AK87">
        <v>0</v>
      </c>
    </row>
    <row r="88" spans="1:37" hidden="1" x14ac:dyDescent="0.3">
      <c r="A88" t="s">
        <v>227</v>
      </c>
      <c r="B88" t="s">
        <v>228</v>
      </c>
      <c r="C88" t="s">
        <v>227</v>
      </c>
      <c r="D88" t="s">
        <v>5</v>
      </c>
      <c r="E88">
        <v>0</v>
      </c>
      <c r="F88">
        <v>1</v>
      </c>
      <c r="G88">
        <v>0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</v>
      </c>
      <c r="AE88">
        <v>384</v>
      </c>
      <c r="AF88">
        <v>52.165183491080874</v>
      </c>
      <c r="AG88">
        <v>21.784077591089606</v>
      </c>
      <c r="AH88">
        <v>29.348622899629156</v>
      </c>
      <c r="AI88">
        <v>3.3388317831852392</v>
      </c>
      <c r="AJ88">
        <v>0</v>
      </c>
      <c r="AK88">
        <v>0</v>
      </c>
    </row>
    <row r="89" spans="1:37" hidden="1" x14ac:dyDescent="0.3">
      <c r="A89" t="s">
        <v>229</v>
      </c>
      <c r="B89" t="s">
        <v>230</v>
      </c>
      <c r="C89" t="s">
        <v>230</v>
      </c>
      <c r="D89" t="s">
        <v>7</v>
      </c>
      <c r="E89">
        <v>0</v>
      </c>
      <c r="F89">
        <v>0</v>
      </c>
      <c r="G89">
        <v>0</v>
      </c>
      <c r="H89">
        <v>1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393</v>
      </c>
      <c r="AF89">
        <v>8.7142855627636937</v>
      </c>
      <c r="AG89">
        <v>28.767589770572879</v>
      </c>
      <c r="AH89">
        <v>0</v>
      </c>
      <c r="AI89">
        <v>0</v>
      </c>
      <c r="AJ89">
        <v>0</v>
      </c>
      <c r="AK89">
        <v>0</v>
      </c>
    </row>
    <row r="90" spans="1:37" hidden="1" x14ac:dyDescent="0.3">
      <c r="A90" t="s">
        <v>231</v>
      </c>
      <c r="B90" t="s">
        <v>232</v>
      </c>
      <c r="C90" t="s">
        <v>232</v>
      </c>
      <c r="D90" t="s">
        <v>7</v>
      </c>
      <c r="E90">
        <v>0</v>
      </c>
      <c r="F90">
        <v>0</v>
      </c>
      <c r="G90">
        <v>0</v>
      </c>
      <c r="H90">
        <v>1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5.6</v>
      </c>
      <c r="AE90">
        <v>405</v>
      </c>
      <c r="AF90">
        <v>27.999999986074968</v>
      </c>
      <c r="AG90">
        <v>32.577529500077233</v>
      </c>
      <c r="AH90">
        <v>0</v>
      </c>
      <c r="AI90">
        <v>0</v>
      </c>
      <c r="AJ90">
        <v>0</v>
      </c>
      <c r="AK90">
        <v>0</v>
      </c>
    </row>
    <row r="91" spans="1:37" hidden="1" x14ac:dyDescent="0.3">
      <c r="A91" t="s">
        <v>191</v>
      </c>
      <c r="B91" t="s">
        <v>233</v>
      </c>
      <c r="C91" t="s">
        <v>233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</v>
      </c>
      <c r="AE91">
        <v>425</v>
      </c>
      <c r="AF91">
        <v>17.444532048587995</v>
      </c>
      <c r="AG91">
        <v>28.333812619601034</v>
      </c>
      <c r="AH91">
        <v>0</v>
      </c>
      <c r="AI91">
        <v>0</v>
      </c>
      <c r="AJ91">
        <v>0</v>
      </c>
      <c r="AK91">
        <v>0</v>
      </c>
    </row>
    <row r="92" spans="1:37" hidden="1" x14ac:dyDescent="0.3">
      <c r="A92" t="s">
        <v>234</v>
      </c>
      <c r="B92" t="s">
        <v>235</v>
      </c>
      <c r="C92" t="s">
        <v>235</v>
      </c>
      <c r="D92" t="s">
        <v>5</v>
      </c>
      <c r="E92">
        <v>0</v>
      </c>
      <c r="F92">
        <v>1</v>
      </c>
      <c r="G92">
        <v>0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432</v>
      </c>
      <c r="AF92">
        <v>15.535543622033869</v>
      </c>
      <c r="AG92">
        <v>18.301746345069802</v>
      </c>
      <c r="AH92">
        <v>14.039511281489524</v>
      </c>
      <c r="AI92">
        <v>2.3353353198322409</v>
      </c>
      <c r="AJ92">
        <v>0</v>
      </c>
      <c r="AK92">
        <v>0</v>
      </c>
    </row>
    <row r="93" spans="1:37" hidden="1" x14ac:dyDescent="0.3">
      <c r="A93" t="s">
        <v>97</v>
      </c>
      <c r="B93" t="s">
        <v>236</v>
      </c>
      <c r="C93" t="s">
        <v>236</v>
      </c>
      <c r="D93" t="s">
        <v>5</v>
      </c>
      <c r="E93">
        <v>0</v>
      </c>
      <c r="F93">
        <v>1</v>
      </c>
      <c r="G93">
        <v>0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5.0999999999999996</v>
      </c>
      <c r="AE93">
        <v>433</v>
      </c>
      <c r="AF93">
        <v>17.874093244113148</v>
      </c>
      <c r="AG93">
        <v>17.095911534535087</v>
      </c>
      <c r="AH93">
        <v>14.541033531707221</v>
      </c>
      <c r="AI93">
        <v>3.0600304852254325</v>
      </c>
      <c r="AJ93">
        <v>0</v>
      </c>
      <c r="AK93">
        <v>0</v>
      </c>
    </row>
    <row r="94" spans="1:37" hidden="1" x14ac:dyDescent="0.3">
      <c r="A94" t="s">
        <v>237</v>
      </c>
      <c r="B94" t="s">
        <v>238</v>
      </c>
      <c r="C94" t="s">
        <v>239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</v>
      </c>
      <c r="AE94">
        <v>434</v>
      </c>
      <c r="AF94">
        <v>11.18926411485487</v>
      </c>
      <c r="AG94">
        <v>19.494862195896101</v>
      </c>
      <c r="AH94">
        <v>12.680943729798912</v>
      </c>
      <c r="AI94">
        <v>2.0463358411376893</v>
      </c>
      <c r="AJ94">
        <v>0</v>
      </c>
      <c r="AK94">
        <v>0</v>
      </c>
    </row>
    <row r="95" spans="1:37" hidden="1" x14ac:dyDescent="0.3">
      <c r="A95" t="s">
        <v>240</v>
      </c>
      <c r="B95" t="s">
        <v>241</v>
      </c>
      <c r="C95" t="s">
        <v>240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441</v>
      </c>
      <c r="AF95">
        <v>16.072562662044941</v>
      </c>
      <c r="AG95">
        <v>18.244602478582578</v>
      </c>
      <c r="AH95">
        <v>14.244111078269045</v>
      </c>
      <c r="AI95">
        <v>2.7430085440202836</v>
      </c>
      <c r="AJ95">
        <v>0</v>
      </c>
      <c r="AK95">
        <v>0</v>
      </c>
    </row>
    <row r="96" spans="1:37" hidden="1" x14ac:dyDescent="0.3">
      <c r="A96" t="s">
        <v>242</v>
      </c>
      <c r="B96" t="s">
        <v>243</v>
      </c>
      <c r="C96" t="s">
        <v>244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5.6</v>
      </c>
      <c r="AE96">
        <v>442</v>
      </c>
      <c r="AF96">
        <v>19.75235422144144</v>
      </c>
      <c r="AG96">
        <v>18.205748916373029</v>
      </c>
      <c r="AH96">
        <v>15.789616109245669</v>
      </c>
      <c r="AI96">
        <v>3.0815982756811398</v>
      </c>
      <c r="AJ96">
        <v>0</v>
      </c>
      <c r="AK96">
        <v>0</v>
      </c>
    </row>
    <row r="97" spans="1:37" hidden="1" x14ac:dyDescent="0.3">
      <c r="A97" t="s">
        <v>245</v>
      </c>
      <c r="B97" t="s">
        <v>246</v>
      </c>
      <c r="C97" t="s">
        <v>246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7.6</v>
      </c>
      <c r="AE97">
        <v>443</v>
      </c>
      <c r="AF97">
        <v>30.570056561984998</v>
      </c>
      <c r="AG97">
        <v>23.763051576790346</v>
      </c>
      <c r="AH97">
        <v>22.641044705301962</v>
      </c>
      <c r="AI97">
        <v>3.8910728552017941</v>
      </c>
      <c r="AJ97">
        <v>0</v>
      </c>
      <c r="AK97">
        <v>0</v>
      </c>
    </row>
    <row r="98" spans="1:37" x14ac:dyDescent="0.3">
      <c r="A98" t="s">
        <v>347</v>
      </c>
      <c r="B98" t="s">
        <v>348</v>
      </c>
      <c r="C98" t="s">
        <v>348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27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7.3</v>
      </c>
      <c r="AE98">
        <v>665</v>
      </c>
      <c r="AF98">
        <v>23.592036144303286</v>
      </c>
      <c r="AG98">
        <v>26.077657045455286</v>
      </c>
      <c r="AH98">
        <v>22.529265210683164</v>
      </c>
      <c r="AI98">
        <v>4.7806968617236612</v>
      </c>
      <c r="AJ98">
        <v>1</v>
      </c>
      <c r="AK98">
        <v>1</v>
      </c>
    </row>
    <row r="99" spans="1:37" hidden="1" x14ac:dyDescent="0.3">
      <c r="A99" t="s">
        <v>249</v>
      </c>
      <c r="B99" t="s">
        <v>250</v>
      </c>
      <c r="C99" t="s">
        <v>249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5.6</v>
      </c>
      <c r="AE99">
        <v>453</v>
      </c>
      <c r="AF99">
        <v>15.396098041659899</v>
      </c>
      <c r="AG99">
        <v>16.352365760671546</v>
      </c>
      <c r="AH99">
        <v>13.187048517403436</v>
      </c>
      <c r="AI99">
        <v>2.4944438577679118</v>
      </c>
      <c r="AJ99">
        <v>0</v>
      </c>
      <c r="AK99">
        <v>0</v>
      </c>
    </row>
    <row r="100" spans="1:37" hidden="1" x14ac:dyDescent="0.3">
      <c r="A100" t="s">
        <v>251</v>
      </c>
      <c r="B100" t="s">
        <v>252</v>
      </c>
      <c r="C100" t="s">
        <v>252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457</v>
      </c>
      <c r="AF100">
        <v>18.820627110305519</v>
      </c>
      <c r="AG100">
        <v>17.384718846748143</v>
      </c>
      <c r="AH100">
        <v>15.060172514436381</v>
      </c>
      <c r="AI100">
        <v>3.0610707856041306</v>
      </c>
      <c r="AJ100">
        <v>0</v>
      </c>
      <c r="AK100">
        <v>0</v>
      </c>
    </row>
    <row r="101" spans="1:37" hidden="1" x14ac:dyDescent="0.3">
      <c r="A101" t="s">
        <v>253</v>
      </c>
      <c r="B101" t="s">
        <v>254</v>
      </c>
      <c r="C101" t="s">
        <v>254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459</v>
      </c>
      <c r="AF101">
        <v>14.76190618161197</v>
      </c>
      <c r="AG101">
        <v>33.135928644406768</v>
      </c>
      <c r="AH101">
        <v>19.748003278744452</v>
      </c>
      <c r="AI101">
        <v>3.2270689535724992</v>
      </c>
      <c r="AJ101">
        <v>0</v>
      </c>
      <c r="AK101">
        <v>0</v>
      </c>
    </row>
    <row r="102" spans="1:37" hidden="1" x14ac:dyDescent="0.3">
      <c r="A102" t="s">
        <v>255</v>
      </c>
      <c r="B102" t="s">
        <v>256</v>
      </c>
      <c r="C102" t="s">
        <v>257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8.4</v>
      </c>
      <c r="AE102">
        <v>465</v>
      </c>
      <c r="AF102">
        <v>20.84201346263179</v>
      </c>
      <c r="AG102">
        <v>22.868230403630324</v>
      </c>
      <c r="AH102">
        <v>16.038158204872548</v>
      </c>
      <c r="AI102">
        <v>3.1452906050417315</v>
      </c>
      <c r="AJ102">
        <v>0</v>
      </c>
      <c r="AK102">
        <v>0</v>
      </c>
    </row>
    <row r="103" spans="1:37" hidden="1" x14ac:dyDescent="0.3">
      <c r="A103" t="s">
        <v>258</v>
      </c>
      <c r="B103" t="s">
        <v>259</v>
      </c>
      <c r="C103" t="s">
        <v>260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5.4</v>
      </c>
      <c r="AE103">
        <v>468</v>
      </c>
      <c r="AF103">
        <v>15.448275862068966</v>
      </c>
      <c r="AG103">
        <v>16.724343826999565</v>
      </c>
      <c r="AH103">
        <v>11.806503558939236</v>
      </c>
      <c r="AI103">
        <v>2.206704250380203</v>
      </c>
      <c r="AJ103">
        <v>0</v>
      </c>
      <c r="AK103">
        <v>0</v>
      </c>
    </row>
    <row r="104" spans="1:37" hidden="1" x14ac:dyDescent="0.3">
      <c r="A104" t="s">
        <v>213</v>
      </c>
      <c r="B104" t="s">
        <v>261</v>
      </c>
      <c r="C104" t="s">
        <v>262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469</v>
      </c>
      <c r="AF104">
        <v>17.099644479033959</v>
      </c>
      <c r="AG104">
        <v>20.124820841503315</v>
      </c>
      <c r="AH104">
        <v>13.647959565361189</v>
      </c>
      <c r="AI104">
        <v>2.3738846055923357</v>
      </c>
      <c r="AJ104">
        <v>0</v>
      </c>
      <c r="AK104">
        <v>0</v>
      </c>
    </row>
    <row r="105" spans="1:37" hidden="1" x14ac:dyDescent="0.3">
      <c r="A105" t="s">
        <v>107</v>
      </c>
      <c r="B105" t="s">
        <v>263</v>
      </c>
      <c r="C105" t="s">
        <v>263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5.9</v>
      </c>
      <c r="AE105">
        <v>470</v>
      </c>
      <c r="AF105">
        <v>18.205128184665341</v>
      </c>
      <c r="AG105">
        <v>18.917857555038342</v>
      </c>
      <c r="AH105">
        <v>13.629258625386134</v>
      </c>
      <c r="AI105">
        <v>2.7095393847046925</v>
      </c>
      <c r="AJ105">
        <v>0</v>
      </c>
      <c r="AK105">
        <v>0</v>
      </c>
    </row>
    <row r="106" spans="1:37" hidden="1" x14ac:dyDescent="0.3">
      <c r="A106" t="s">
        <v>264</v>
      </c>
      <c r="B106" t="s">
        <v>265</v>
      </c>
      <c r="C106" t="s">
        <v>266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</v>
      </c>
      <c r="AE106">
        <v>476</v>
      </c>
      <c r="AF106">
        <v>27.750752429351088</v>
      </c>
      <c r="AG106">
        <v>15.258634487530408</v>
      </c>
      <c r="AH106">
        <v>15.897338529705745</v>
      </c>
      <c r="AI106">
        <v>2.2520101053045738</v>
      </c>
      <c r="AJ106">
        <v>0</v>
      </c>
      <c r="AK106">
        <v>0</v>
      </c>
    </row>
    <row r="107" spans="1:37" hidden="1" x14ac:dyDescent="0.3">
      <c r="A107" t="s">
        <v>267</v>
      </c>
      <c r="B107" t="s">
        <v>268</v>
      </c>
      <c r="C107" t="s">
        <v>269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484</v>
      </c>
      <c r="AF107">
        <v>16.724289199451661</v>
      </c>
      <c r="AG107">
        <v>17.648859401970395</v>
      </c>
      <c r="AH107">
        <v>12.61756358794973</v>
      </c>
      <c r="AI107">
        <v>2.2728038660417988</v>
      </c>
      <c r="AJ107">
        <v>0</v>
      </c>
      <c r="AK107">
        <v>0</v>
      </c>
    </row>
    <row r="108" spans="1:37" hidden="1" x14ac:dyDescent="0.3">
      <c r="A108" t="s">
        <v>270</v>
      </c>
      <c r="B108" t="s">
        <v>271</v>
      </c>
      <c r="C108" t="s">
        <v>271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8.8000000000000007</v>
      </c>
      <c r="AE108">
        <v>485</v>
      </c>
      <c r="AF108">
        <v>22.404704120736373</v>
      </c>
      <c r="AG108">
        <v>23.603991563210709</v>
      </c>
      <c r="AH108">
        <v>16.889002838083769</v>
      </c>
      <c r="AI108">
        <v>3.3230364368339469</v>
      </c>
      <c r="AJ108">
        <v>0</v>
      </c>
      <c r="AK108">
        <v>0</v>
      </c>
    </row>
    <row r="109" spans="1:37" x14ac:dyDescent="0.3">
      <c r="A109" t="s">
        <v>305</v>
      </c>
      <c r="B109" t="s">
        <v>306</v>
      </c>
      <c r="C109" t="s">
        <v>306</v>
      </c>
      <c r="D109" t="s">
        <v>7</v>
      </c>
      <c r="E109">
        <v>0</v>
      </c>
      <c r="F109">
        <v>0</v>
      </c>
      <c r="G109">
        <v>0</v>
      </c>
      <c r="H109">
        <v>1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6.6</v>
      </c>
      <c r="AE109">
        <v>547</v>
      </c>
      <c r="AF109">
        <v>20.833333317472388</v>
      </c>
      <c r="AG109">
        <v>24.403535145213944</v>
      </c>
      <c r="AH109">
        <v>22.374094095075737</v>
      </c>
      <c r="AI109">
        <v>4.5660361255415385</v>
      </c>
      <c r="AJ109">
        <v>1</v>
      </c>
      <c r="AK109">
        <v>1</v>
      </c>
    </row>
    <row r="110" spans="1:37" hidden="1" x14ac:dyDescent="0.3">
      <c r="A110" t="s">
        <v>273</v>
      </c>
      <c r="B110" t="s">
        <v>274</v>
      </c>
      <c r="C110" t="s">
        <v>275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6.3</v>
      </c>
      <c r="AE110">
        <v>501</v>
      </c>
      <c r="AF110">
        <v>26.783783759586186</v>
      </c>
      <c r="AG110">
        <v>24.603032790514142</v>
      </c>
      <c r="AH110">
        <v>24.445996432533271</v>
      </c>
      <c r="AI110">
        <v>4.4769450008259577</v>
      </c>
      <c r="AJ110">
        <v>0</v>
      </c>
      <c r="AK110">
        <v>0</v>
      </c>
    </row>
    <row r="111" spans="1:37" hidden="1" x14ac:dyDescent="0.3">
      <c r="A111" t="s">
        <v>276</v>
      </c>
      <c r="B111" t="s">
        <v>277</v>
      </c>
      <c r="C111" t="s">
        <v>277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4.4000000000000004</v>
      </c>
      <c r="AE111">
        <v>502</v>
      </c>
      <c r="AF111">
        <v>9.503825151771224</v>
      </c>
      <c r="AG111">
        <v>14.816457090744633</v>
      </c>
      <c r="AH111">
        <v>11.444932600008901</v>
      </c>
      <c r="AI111">
        <v>2.4887308131469479</v>
      </c>
      <c r="AJ111">
        <v>0</v>
      </c>
      <c r="AK111">
        <v>0</v>
      </c>
    </row>
    <row r="112" spans="1:37" hidden="1" x14ac:dyDescent="0.3">
      <c r="A112" t="s">
        <v>278</v>
      </c>
      <c r="B112" t="s">
        <v>279</v>
      </c>
      <c r="C112" t="s">
        <v>279</v>
      </c>
      <c r="D112" t="s">
        <v>5</v>
      </c>
      <c r="E112">
        <v>0</v>
      </c>
      <c r="F112">
        <v>1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4.7</v>
      </c>
      <c r="AE112">
        <v>504</v>
      </c>
      <c r="AF112">
        <v>19.585463164904557</v>
      </c>
      <c r="AG112">
        <v>22.417860548806786</v>
      </c>
      <c r="AH112">
        <v>19.891233126622076</v>
      </c>
      <c r="AI112">
        <v>4.2680235768365948</v>
      </c>
      <c r="AJ112">
        <v>0</v>
      </c>
      <c r="AK112">
        <v>0</v>
      </c>
    </row>
    <row r="113" spans="1:37" hidden="1" x14ac:dyDescent="0.3">
      <c r="A113" t="s">
        <v>255</v>
      </c>
      <c r="B113" t="s">
        <v>280</v>
      </c>
      <c r="C113" t="s">
        <v>281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505</v>
      </c>
      <c r="AF113">
        <v>19.978723404255319</v>
      </c>
      <c r="AG113">
        <v>20.853771252432036</v>
      </c>
      <c r="AH113">
        <v>19.373729646408457</v>
      </c>
      <c r="AI113">
        <v>3.616876767647148</v>
      </c>
      <c r="AJ113">
        <v>0</v>
      </c>
      <c r="AK113">
        <v>0</v>
      </c>
    </row>
    <row r="114" spans="1:37" hidden="1" x14ac:dyDescent="0.3">
      <c r="A114" t="s">
        <v>282</v>
      </c>
      <c r="B114" t="s">
        <v>283</v>
      </c>
      <c r="C114" t="s">
        <v>283</v>
      </c>
      <c r="D114" t="s">
        <v>5</v>
      </c>
      <c r="E114">
        <v>0</v>
      </c>
      <c r="F114">
        <v>1</v>
      </c>
      <c r="G114">
        <v>0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4.5999999999999996</v>
      </c>
      <c r="AE114">
        <v>506</v>
      </c>
      <c r="AF114">
        <v>-82.537173395993989</v>
      </c>
      <c r="AG114">
        <v>20.584235615530233</v>
      </c>
      <c r="AH114">
        <v>-31.449789690645687</v>
      </c>
      <c r="AI114">
        <v>3.4292291323733108</v>
      </c>
      <c r="AJ114">
        <v>0</v>
      </c>
      <c r="AK114">
        <v>0</v>
      </c>
    </row>
    <row r="115" spans="1:37" hidden="1" x14ac:dyDescent="0.3">
      <c r="A115" t="s">
        <v>284</v>
      </c>
      <c r="B115" t="s">
        <v>285</v>
      </c>
      <c r="C115" t="s">
        <v>285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5.6</v>
      </c>
      <c r="AE115">
        <v>511</v>
      </c>
      <c r="AF115">
        <v>13.903073576267385</v>
      </c>
      <c r="AG115">
        <v>17.178013165437047</v>
      </c>
      <c r="AH115">
        <v>14.695663971383379</v>
      </c>
      <c r="AI115">
        <v>2.9695396432056702</v>
      </c>
      <c r="AJ115">
        <v>0</v>
      </c>
      <c r="AK115">
        <v>0</v>
      </c>
    </row>
    <row r="116" spans="1:37" hidden="1" x14ac:dyDescent="0.3">
      <c r="A116" t="s">
        <v>286</v>
      </c>
      <c r="B116" t="s">
        <v>287</v>
      </c>
      <c r="C116" t="s">
        <v>287</v>
      </c>
      <c r="D116" t="s">
        <v>7</v>
      </c>
      <c r="E116">
        <v>0</v>
      </c>
      <c r="F116">
        <v>0</v>
      </c>
      <c r="G116">
        <v>0</v>
      </c>
      <c r="H116">
        <v>1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7.5</v>
      </c>
      <c r="AE116">
        <v>514</v>
      </c>
      <c r="AF116">
        <v>26.712215055772326</v>
      </c>
      <c r="AG116">
        <v>29.81393554201895</v>
      </c>
      <c r="AH116">
        <v>26.782680474908965</v>
      </c>
      <c r="AI116">
        <v>5.3815602614918454</v>
      </c>
      <c r="AJ116">
        <v>0</v>
      </c>
      <c r="AK116">
        <v>0</v>
      </c>
    </row>
    <row r="117" spans="1:37" hidden="1" x14ac:dyDescent="0.3">
      <c r="A117" t="s">
        <v>288</v>
      </c>
      <c r="B117" t="s">
        <v>289</v>
      </c>
      <c r="C117" t="s">
        <v>289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4.9000000000000004</v>
      </c>
      <c r="AE117">
        <v>520</v>
      </c>
      <c r="AF117">
        <v>11.74857607473024</v>
      </c>
      <c r="AG117">
        <v>16.207992486380181</v>
      </c>
      <c r="AH117">
        <v>13.188556242983825</v>
      </c>
      <c r="AI117">
        <v>2.5862726916390884</v>
      </c>
      <c r="AJ117">
        <v>0</v>
      </c>
      <c r="AK117">
        <v>0</v>
      </c>
    </row>
    <row r="118" spans="1:37" hidden="1" x14ac:dyDescent="0.3">
      <c r="A118" t="s">
        <v>290</v>
      </c>
      <c r="B118" t="s">
        <v>291</v>
      </c>
      <c r="C118" t="s">
        <v>291</v>
      </c>
      <c r="D118" t="s">
        <v>4</v>
      </c>
      <c r="E118">
        <v>1</v>
      </c>
      <c r="F118">
        <v>0</v>
      </c>
      <c r="G118">
        <v>0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5.5</v>
      </c>
      <c r="AE118">
        <v>523</v>
      </c>
      <c r="AF118">
        <v>20.153061241007386</v>
      </c>
      <c r="AG118">
        <v>20.823973176873182</v>
      </c>
      <c r="AH118">
        <v>19.446386599141086</v>
      </c>
      <c r="AI118">
        <v>3.8368958184576116</v>
      </c>
      <c r="AJ118">
        <v>0</v>
      </c>
      <c r="AK118">
        <v>0</v>
      </c>
    </row>
    <row r="119" spans="1:37" hidden="1" x14ac:dyDescent="0.3">
      <c r="A119" t="s">
        <v>292</v>
      </c>
      <c r="B119" t="s">
        <v>293</v>
      </c>
      <c r="C119" t="s">
        <v>293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5.0999999999999996</v>
      </c>
      <c r="AE119">
        <v>526</v>
      </c>
      <c r="AF119">
        <v>17.785494726424197</v>
      </c>
      <c r="AG119">
        <v>19.756696022255017</v>
      </c>
      <c r="AH119">
        <v>17.789629718169202</v>
      </c>
      <c r="AI119">
        <v>3.5070791782589215</v>
      </c>
      <c r="AJ119">
        <v>0</v>
      </c>
      <c r="AK119">
        <v>0</v>
      </c>
    </row>
    <row r="120" spans="1:37" hidden="1" x14ac:dyDescent="0.3">
      <c r="A120" t="s">
        <v>294</v>
      </c>
      <c r="B120" t="s">
        <v>295</v>
      </c>
      <c r="C120" t="s">
        <v>295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5.4</v>
      </c>
      <c r="AE120">
        <v>528</v>
      </c>
      <c r="AF120">
        <v>23.10003936037009</v>
      </c>
      <c r="AG120">
        <v>29.161796570536019</v>
      </c>
      <c r="AH120">
        <v>24.699359865630996</v>
      </c>
      <c r="AI120">
        <v>3.7416163526329718</v>
      </c>
      <c r="AJ120">
        <v>0</v>
      </c>
      <c r="AK120">
        <v>0</v>
      </c>
    </row>
    <row r="121" spans="1:37" x14ac:dyDescent="0.3">
      <c r="A121" t="s">
        <v>157</v>
      </c>
      <c r="B121" t="s">
        <v>158</v>
      </c>
      <c r="C121" t="s">
        <v>158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249</v>
      </c>
      <c r="AF121">
        <v>22.714283617180666</v>
      </c>
      <c r="AG121">
        <v>32.000312401699283</v>
      </c>
      <c r="AH121">
        <v>21.430535470122319</v>
      </c>
      <c r="AI121">
        <v>4.7350280685958648</v>
      </c>
      <c r="AJ121">
        <v>1</v>
      </c>
      <c r="AK121">
        <v>1</v>
      </c>
    </row>
    <row r="122" spans="1:37" hidden="1" x14ac:dyDescent="0.3">
      <c r="A122" t="s">
        <v>298</v>
      </c>
      <c r="B122" t="s">
        <v>205</v>
      </c>
      <c r="C122" t="s">
        <v>205</v>
      </c>
      <c r="D122" t="s">
        <v>7</v>
      </c>
      <c r="E122">
        <v>0</v>
      </c>
      <c r="F122">
        <v>0</v>
      </c>
      <c r="G122">
        <v>0</v>
      </c>
      <c r="H122">
        <v>1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7.8</v>
      </c>
      <c r="AE122">
        <v>532</v>
      </c>
      <c r="AF122">
        <v>25.513513513513512</v>
      </c>
      <c r="AG122">
        <v>27.127261012212493</v>
      </c>
      <c r="AH122">
        <v>24.966830383929732</v>
      </c>
      <c r="AI122">
        <v>4.7406138562030034</v>
      </c>
      <c r="AJ122">
        <v>0</v>
      </c>
      <c r="AK122">
        <v>0</v>
      </c>
    </row>
    <row r="123" spans="1:37" hidden="1" x14ac:dyDescent="0.3">
      <c r="A123" t="s">
        <v>299</v>
      </c>
      <c r="B123" t="s">
        <v>300</v>
      </c>
      <c r="C123" t="s">
        <v>300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6.3</v>
      </c>
      <c r="AE123">
        <v>535</v>
      </c>
      <c r="AF123">
        <v>46.821010495009673</v>
      </c>
      <c r="AG123">
        <v>22.567616254498841</v>
      </c>
      <c r="AH123">
        <v>33.429165408530295</v>
      </c>
      <c r="AI123">
        <v>4.1384960688741828</v>
      </c>
      <c r="AJ123">
        <v>0</v>
      </c>
      <c r="AK123">
        <v>0</v>
      </c>
    </row>
    <row r="124" spans="1:37" hidden="1" x14ac:dyDescent="0.3">
      <c r="A124" t="s">
        <v>301</v>
      </c>
      <c r="B124" t="s">
        <v>302</v>
      </c>
      <c r="C124" t="s">
        <v>302</v>
      </c>
      <c r="D124" t="s">
        <v>4</v>
      </c>
      <c r="E124">
        <v>1</v>
      </c>
      <c r="F124">
        <v>0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</v>
      </c>
      <c r="AE124">
        <v>540</v>
      </c>
      <c r="AF124">
        <v>10.571428231855306</v>
      </c>
      <c r="AG124">
        <v>30.133713584246795</v>
      </c>
      <c r="AH124">
        <v>19.187929851021593</v>
      </c>
      <c r="AI124">
        <v>4.0941199620601658</v>
      </c>
      <c r="AJ124">
        <v>0</v>
      </c>
      <c r="AK124">
        <v>0</v>
      </c>
    </row>
    <row r="125" spans="1:37" hidden="1" x14ac:dyDescent="0.3">
      <c r="A125" t="s">
        <v>303</v>
      </c>
      <c r="B125" t="s">
        <v>304</v>
      </c>
      <c r="C125" t="s">
        <v>304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546</v>
      </c>
      <c r="AF125">
        <v>17.113074334648065</v>
      </c>
      <c r="AG125">
        <v>16.428386838310129</v>
      </c>
      <c r="AH125">
        <v>16.78209473221445</v>
      </c>
      <c r="AI125">
        <v>3.6384746912437373</v>
      </c>
      <c r="AJ125">
        <v>0</v>
      </c>
      <c r="AK125">
        <v>0</v>
      </c>
    </row>
    <row r="126" spans="1:37" x14ac:dyDescent="0.3">
      <c r="A126" t="s">
        <v>309</v>
      </c>
      <c r="B126" t="s">
        <v>310</v>
      </c>
      <c r="C126" t="s">
        <v>310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5.8</v>
      </c>
      <c r="AE126">
        <v>557</v>
      </c>
      <c r="AF126">
        <v>16.634615384615387</v>
      </c>
      <c r="AG126">
        <v>20.477392035852464</v>
      </c>
      <c r="AH126">
        <v>18.302743887947884</v>
      </c>
      <c r="AI126">
        <v>3.9692046737530946</v>
      </c>
      <c r="AJ126">
        <v>1</v>
      </c>
      <c r="AK126">
        <v>1</v>
      </c>
    </row>
    <row r="127" spans="1:37" hidden="1" x14ac:dyDescent="0.3">
      <c r="A127" t="s">
        <v>307</v>
      </c>
      <c r="B127" t="s">
        <v>308</v>
      </c>
      <c r="C127" t="s">
        <v>308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4.5</v>
      </c>
      <c r="AE127">
        <v>549</v>
      </c>
      <c r="AF127">
        <v>14.9999990896145</v>
      </c>
      <c r="AG127">
        <v>16.294643563679369</v>
      </c>
      <c r="AH127">
        <v>15.54619778999472</v>
      </c>
      <c r="AI127">
        <v>3.347618317360654</v>
      </c>
      <c r="AJ127">
        <v>0</v>
      </c>
      <c r="AK127">
        <v>0</v>
      </c>
    </row>
    <row r="128" spans="1:37" x14ac:dyDescent="0.3">
      <c r="A128" t="s">
        <v>152</v>
      </c>
      <c r="B128" t="s">
        <v>153</v>
      </c>
      <c r="C128" t="s">
        <v>153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15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</v>
      </c>
      <c r="AE128">
        <v>243</v>
      </c>
      <c r="AF128">
        <v>24.670454545454547</v>
      </c>
      <c r="AG128">
        <v>19.249837865284864</v>
      </c>
      <c r="AH128">
        <v>17.349365806671667</v>
      </c>
      <c r="AI128">
        <v>3.7073785885334223</v>
      </c>
      <c r="AJ128">
        <v>1</v>
      </c>
      <c r="AK128">
        <v>1</v>
      </c>
    </row>
    <row r="129" spans="1:37" hidden="1" x14ac:dyDescent="0.3">
      <c r="A129" t="s">
        <v>311</v>
      </c>
      <c r="B129" t="s">
        <v>312</v>
      </c>
      <c r="C129" t="s">
        <v>312</v>
      </c>
      <c r="D129" t="s">
        <v>7</v>
      </c>
      <c r="E129">
        <v>0</v>
      </c>
      <c r="F129">
        <v>0</v>
      </c>
      <c r="G129">
        <v>0</v>
      </c>
      <c r="H129">
        <v>1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4.9000000000000004</v>
      </c>
      <c r="AE129">
        <v>577</v>
      </c>
      <c r="AF129">
        <v>15.478833681285362</v>
      </c>
      <c r="AG129">
        <v>14.231831248243271</v>
      </c>
      <c r="AH129">
        <v>14.902411124742612</v>
      </c>
      <c r="AI129">
        <v>3.1619996409783853</v>
      </c>
      <c r="AJ129">
        <v>0</v>
      </c>
      <c r="AK129">
        <v>0</v>
      </c>
    </row>
    <row r="130" spans="1:37" hidden="1" x14ac:dyDescent="0.3">
      <c r="A130" t="s">
        <v>313</v>
      </c>
      <c r="B130" t="s">
        <v>314</v>
      </c>
      <c r="C130" t="s">
        <v>314</v>
      </c>
      <c r="D130" t="s">
        <v>4</v>
      </c>
      <c r="E130">
        <v>1</v>
      </c>
      <c r="F130">
        <v>0</v>
      </c>
      <c r="G130">
        <v>0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4.5</v>
      </c>
      <c r="AE130">
        <v>603</v>
      </c>
      <c r="AF130">
        <v>12.571427759081971</v>
      </c>
      <c r="AG130">
        <v>28.642044251863922</v>
      </c>
      <c r="AH130">
        <v>0</v>
      </c>
      <c r="AI130">
        <v>0</v>
      </c>
      <c r="AJ130">
        <v>0</v>
      </c>
      <c r="AK130">
        <v>0</v>
      </c>
    </row>
    <row r="131" spans="1:37" hidden="1" x14ac:dyDescent="0.3">
      <c r="A131" t="s">
        <v>315</v>
      </c>
      <c r="B131" t="s">
        <v>316</v>
      </c>
      <c r="C131" t="s">
        <v>316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5</v>
      </c>
      <c r="AE131">
        <v>621</v>
      </c>
      <c r="AF131">
        <v>25.047619017789785</v>
      </c>
      <c r="AG131">
        <v>31.841886435605787</v>
      </c>
      <c r="AH131">
        <v>0</v>
      </c>
      <c r="AI131">
        <v>0</v>
      </c>
      <c r="AJ131">
        <v>0</v>
      </c>
      <c r="AK131">
        <v>0</v>
      </c>
    </row>
    <row r="132" spans="1:37" hidden="1" x14ac:dyDescent="0.3">
      <c r="A132" t="s">
        <v>317</v>
      </c>
      <c r="B132" t="s">
        <v>318</v>
      </c>
      <c r="C132" t="s">
        <v>318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7</v>
      </c>
      <c r="AE132">
        <v>635</v>
      </c>
      <c r="AF132">
        <v>17.93617016035088</v>
      </c>
      <c r="AG132">
        <v>19.675449050445444</v>
      </c>
      <c r="AH132">
        <v>15.231760201618087</v>
      </c>
      <c r="AI132">
        <v>3.223889637596784</v>
      </c>
      <c r="AJ132">
        <v>0</v>
      </c>
      <c r="AK132">
        <v>0</v>
      </c>
    </row>
    <row r="133" spans="1:37" hidden="1" x14ac:dyDescent="0.3">
      <c r="A133" t="s">
        <v>130</v>
      </c>
      <c r="B133" t="s">
        <v>319</v>
      </c>
      <c r="C133" t="s">
        <v>319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8</v>
      </c>
      <c r="AE133">
        <v>638</v>
      </c>
      <c r="AF133">
        <v>22.702161949858343</v>
      </c>
      <c r="AG133">
        <v>27.624972275231247</v>
      </c>
      <c r="AH133">
        <v>20.242402412862582</v>
      </c>
      <c r="AI133">
        <v>4.2355193954404884</v>
      </c>
      <c r="AJ133">
        <v>0</v>
      </c>
      <c r="AK133">
        <v>0</v>
      </c>
    </row>
    <row r="134" spans="1:37" hidden="1" x14ac:dyDescent="0.3">
      <c r="A134" t="s">
        <v>320</v>
      </c>
      <c r="B134" t="s">
        <v>321</v>
      </c>
      <c r="C134" t="s">
        <v>322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5.0999999999999996</v>
      </c>
      <c r="AE134">
        <v>640</v>
      </c>
      <c r="AF134">
        <v>16.66855172704398</v>
      </c>
      <c r="AG134">
        <v>28.561822420040677</v>
      </c>
      <c r="AH134">
        <v>17.79292183567425</v>
      </c>
      <c r="AI134">
        <v>3.3326906850482185</v>
      </c>
      <c r="AJ134">
        <v>0</v>
      </c>
      <c r="AK134">
        <v>0</v>
      </c>
    </row>
    <row r="135" spans="1:37" hidden="1" x14ac:dyDescent="0.3">
      <c r="A135" t="s">
        <v>323</v>
      </c>
      <c r="B135" t="s">
        <v>324</v>
      </c>
      <c r="C135" t="s">
        <v>323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6.7</v>
      </c>
      <c r="AE135">
        <v>642</v>
      </c>
      <c r="AF135">
        <v>15.138041958029904</v>
      </c>
      <c r="AG135">
        <v>16.94733480325678</v>
      </c>
      <c r="AH135">
        <v>12.976358118837066</v>
      </c>
      <c r="AI135">
        <v>2.0917406583205675</v>
      </c>
      <c r="AJ135">
        <v>0</v>
      </c>
      <c r="AK135">
        <v>0</v>
      </c>
    </row>
    <row r="136" spans="1:37" hidden="1" x14ac:dyDescent="0.3">
      <c r="A136" t="s">
        <v>325</v>
      </c>
      <c r="B136" t="s">
        <v>326</v>
      </c>
      <c r="C136" t="s">
        <v>326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4.8</v>
      </c>
      <c r="AE136">
        <v>644</v>
      </c>
      <c r="AF136">
        <v>16.731262119780713</v>
      </c>
      <c r="AG136">
        <v>16.728114019628979</v>
      </c>
      <c r="AH136">
        <v>13.633130038927057</v>
      </c>
      <c r="AI136">
        <v>2.8694670793723813</v>
      </c>
      <c r="AJ136">
        <v>0</v>
      </c>
      <c r="AK136">
        <v>0</v>
      </c>
    </row>
    <row r="137" spans="1:37" hidden="1" x14ac:dyDescent="0.3">
      <c r="A137" t="s">
        <v>327</v>
      </c>
      <c r="B137" t="s">
        <v>328</v>
      </c>
      <c r="C137" t="s">
        <v>328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4.5999999999999996</v>
      </c>
      <c r="AE137">
        <v>646</v>
      </c>
      <c r="AF137">
        <v>11.374999980131786</v>
      </c>
      <c r="AG137">
        <v>22.683899093955151</v>
      </c>
      <c r="AH137">
        <v>13.272379840039077</v>
      </c>
      <c r="AI137">
        <v>2.5824153524439355</v>
      </c>
      <c r="AJ137">
        <v>0</v>
      </c>
      <c r="AK137">
        <v>0</v>
      </c>
    </row>
    <row r="138" spans="1:37" hidden="1" x14ac:dyDescent="0.3">
      <c r="A138" t="s">
        <v>329</v>
      </c>
      <c r="B138" t="s">
        <v>330</v>
      </c>
      <c r="C138" t="s">
        <v>329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9.4</v>
      </c>
      <c r="AE138">
        <v>649</v>
      </c>
      <c r="AF138">
        <v>16.534225180930193</v>
      </c>
      <c r="AG138">
        <v>27.059530045279288</v>
      </c>
      <c r="AH138">
        <v>17.199250084761186</v>
      </c>
      <c r="AI138">
        <v>3.2996207237288293</v>
      </c>
      <c r="AJ138">
        <v>0</v>
      </c>
      <c r="AK138">
        <v>0</v>
      </c>
    </row>
    <row r="139" spans="1:37" hidden="1" x14ac:dyDescent="0.3">
      <c r="A139" t="s">
        <v>331</v>
      </c>
      <c r="B139" t="s">
        <v>332</v>
      </c>
      <c r="C139" t="s">
        <v>332</v>
      </c>
      <c r="D139" t="s">
        <v>5</v>
      </c>
      <c r="E139">
        <v>0</v>
      </c>
      <c r="F139">
        <v>1</v>
      </c>
      <c r="G139">
        <v>0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4.8</v>
      </c>
      <c r="AE139">
        <v>652</v>
      </c>
      <c r="AF139">
        <v>36.5</v>
      </c>
      <c r="AG139">
        <v>29.036485388739994</v>
      </c>
      <c r="AH139">
        <v>27.101907205652388</v>
      </c>
      <c r="AI139">
        <v>3.7523289100108017</v>
      </c>
      <c r="AJ139">
        <v>0</v>
      </c>
      <c r="AK139">
        <v>0</v>
      </c>
    </row>
    <row r="140" spans="1:37" hidden="1" x14ac:dyDescent="0.3">
      <c r="A140" t="s">
        <v>333</v>
      </c>
      <c r="B140" t="s">
        <v>334</v>
      </c>
      <c r="C140" t="s">
        <v>334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5.0999999999999996</v>
      </c>
      <c r="AE140">
        <v>653</v>
      </c>
      <c r="AF140">
        <v>23.382593501342388</v>
      </c>
      <c r="AG140">
        <v>40.583466753356568</v>
      </c>
      <c r="AH140">
        <v>25.142865836254078</v>
      </c>
      <c r="AI140">
        <v>5.2048971729939986</v>
      </c>
      <c r="AJ140">
        <v>0</v>
      </c>
      <c r="AK140">
        <v>0</v>
      </c>
    </row>
    <row r="141" spans="1:37" x14ac:dyDescent="0.3">
      <c r="A141" t="s">
        <v>272</v>
      </c>
      <c r="B141" t="s">
        <v>185</v>
      </c>
      <c r="C141" t="s">
        <v>185</v>
      </c>
      <c r="D141" t="s">
        <v>4</v>
      </c>
      <c r="E141">
        <v>1</v>
      </c>
      <c r="F141">
        <v>0</v>
      </c>
      <c r="G141">
        <v>0</v>
      </c>
      <c r="H141">
        <v>0</v>
      </c>
      <c r="I141" t="s">
        <v>22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4.9000000000000004</v>
      </c>
      <c r="AE141">
        <v>492</v>
      </c>
      <c r="AF141">
        <v>15.999999283062223</v>
      </c>
      <c r="AG141">
        <v>26.592178996026544</v>
      </c>
      <c r="AH141">
        <v>15.558706513132483</v>
      </c>
      <c r="AI141">
        <v>3.0636627468794329</v>
      </c>
      <c r="AJ141">
        <v>1</v>
      </c>
      <c r="AK141">
        <v>1</v>
      </c>
    </row>
    <row r="142" spans="1:37" hidden="1" x14ac:dyDescent="0.3">
      <c r="A142" t="s">
        <v>338</v>
      </c>
      <c r="B142" t="s">
        <v>339</v>
      </c>
      <c r="C142" t="s">
        <v>340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4.5</v>
      </c>
      <c r="AE142">
        <v>661</v>
      </c>
      <c r="AF142">
        <v>21.571428571428573</v>
      </c>
      <c r="AG142">
        <v>21.455115730258807</v>
      </c>
      <c r="AH142">
        <v>19.586332310789786</v>
      </c>
      <c r="AI142">
        <v>2.8969698809755977</v>
      </c>
      <c r="AJ142">
        <v>0</v>
      </c>
      <c r="AK142">
        <v>0</v>
      </c>
    </row>
    <row r="143" spans="1:37" hidden="1" x14ac:dyDescent="0.3">
      <c r="A143" t="s">
        <v>341</v>
      </c>
      <c r="B143" t="s">
        <v>342</v>
      </c>
      <c r="C143" t="s">
        <v>342</v>
      </c>
      <c r="D143" t="s">
        <v>7</v>
      </c>
      <c r="E143">
        <v>0</v>
      </c>
      <c r="F143">
        <v>0</v>
      </c>
      <c r="G143">
        <v>0</v>
      </c>
      <c r="H143">
        <v>1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5.9</v>
      </c>
      <c r="AE143">
        <v>662</v>
      </c>
      <c r="AF143">
        <v>17.468752306597388</v>
      </c>
      <c r="AG143">
        <v>17.064445981833387</v>
      </c>
      <c r="AH143">
        <v>15.729662145766575</v>
      </c>
      <c r="AI143">
        <v>2.9744516848008606</v>
      </c>
      <c r="AJ143">
        <v>0</v>
      </c>
      <c r="AK143">
        <v>0</v>
      </c>
    </row>
    <row r="144" spans="1:37" hidden="1" x14ac:dyDescent="0.3">
      <c r="A144" t="s">
        <v>343</v>
      </c>
      <c r="B144" t="s">
        <v>344</v>
      </c>
      <c r="C144" t="s">
        <v>344</v>
      </c>
      <c r="D144" t="s">
        <v>4</v>
      </c>
      <c r="E144">
        <v>1</v>
      </c>
      <c r="F144">
        <v>0</v>
      </c>
      <c r="G144">
        <v>0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4.2</v>
      </c>
      <c r="AE144">
        <v>663</v>
      </c>
      <c r="AF144">
        <v>16.36780821395821</v>
      </c>
      <c r="AG144">
        <v>18.256839058384969</v>
      </c>
      <c r="AH144">
        <v>15.700266959505019</v>
      </c>
      <c r="AI144">
        <v>2.9206133745203138</v>
      </c>
      <c r="AJ144">
        <v>0</v>
      </c>
      <c r="AK144">
        <v>0</v>
      </c>
    </row>
    <row r="145" spans="1:37" hidden="1" x14ac:dyDescent="0.3">
      <c r="A145" t="s">
        <v>345</v>
      </c>
      <c r="B145" t="s">
        <v>346</v>
      </c>
      <c r="C145" t="s">
        <v>346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5.8</v>
      </c>
      <c r="AE145">
        <v>664</v>
      </c>
      <c r="AF145">
        <v>17.340206165519149</v>
      </c>
      <c r="AG145">
        <v>17.565345058821723</v>
      </c>
      <c r="AH145">
        <v>15.879639973828823</v>
      </c>
      <c r="AI145">
        <v>2.9498801826746561</v>
      </c>
      <c r="AJ145">
        <v>0</v>
      </c>
      <c r="AK145">
        <v>0</v>
      </c>
    </row>
    <row r="146" spans="1:37" x14ac:dyDescent="0.3">
      <c r="A146" t="s">
        <v>154</v>
      </c>
      <c r="B146" t="s">
        <v>155</v>
      </c>
      <c r="C146" t="s">
        <v>156</v>
      </c>
      <c r="D146" t="s">
        <v>5</v>
      </c>
      <c r="E146">
        <v>0</v>
      </c>
      <c r="F146">
        <v>1</v>
      </c>
      <c r="G146">
        <v>0</v>
      </c>
      <c r="H146">
        <v>0</v>
      </c>
      <c r="I146" t="s">
        <v>15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244</v>
      </c>
      <c r="AF146">
        <v>18.27586206896552</v>
      </c>
      <c r="AG146">
        <v>16.016152824971179</v>
      </c>
      <c r="AH146">
        <v>13.523528873173031</v>
      </c>
      <c r="AI146">
        <v>3.0286942025619794</v>
      </c>
      <c r="AJ146">
        <v>1</v>
      </c>
      <c r="AK146">
        <v>1</v>
      </c>
    </row>
    <row r="147" spans="1:37" hidden="1" x14ac:dyDescent="0.3">
      <c r="A147" t="s">
        <v>349</v>
      </c>
      <c r="B147" t="s">
        <v>350</v>
      </c>
      <c r="C147" t="s">
        <v>350</v>
      </c>
      <c r="D147" t="s">
        <v>5</v>
      </c>
      <c r="E147">
        <v>0</v>
      </c>
      <c r="F147">
        <v>1</v>
      </c>
      <c r="G147">
        <v>0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4.5</v>
      </c>
      <c r="AE147">
        <v>667</v>
      </c>
      <c r="AF147">
        <v>33.666666666666664</v>
      </c>
      <c r="AG147">
        <v>34.721699930042078</v>
      </c>
      <c r="AH147">
        <v>31.093021090555169</v>
      </c>
      <c r="AI147">
        <v>4.7393838775380335</v>
      </c>
      <c r="AJ147">
        <v>0</v>
      </c>
      <c r="AK147">
        <v>0</v>
      </c>
    </row>
    <row r="148" spans="1:37" hidden="1" x14ac:dyDescent="0.3">
      <c r="A148" t="s">
        <v>351</v>
      </c>
      <c r="B148" t="s">
        <v>352</v>
      </c>
      <c r="C148" t="s">
        <v>351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4.5</v>
      </c>
      <c r="AE148">
        <v>671</v>
      </c>
      <c r="AF148">
        <v>10.449754751885928</v>
      </c>
      <c r="AG148">
        <v>16.403510680246836</v>
      </c>
      <c r="AH148">
        <v>12.037397145661743</v>
      </c>
      <c r="AI148">
        <v>2.1156144197536082</v>
      </c>
      <c r="AJ148">
        <v>0</v>
      </c>
      <c r="AK148">
        <v>0</v>
      </c>
    </row>
    <row r="149" spans="1:37" hidden="1" x14ac:dyDescent="0.3">
      <c r="A149" t="s">
        <v>61</v>
      </c>
      <c r="B149" t="s">
        <v>353</v>
      </c>
      <c r="C149" t="s">
        <v>354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6</v>
      </c>
      <c r="AE149">
        <v>678</v>
      </c>
      <c r="AF149">
        <v>19.680227363320938</v>
      </c>
      <c r="AG149">
        <v>20.870248549286078</v>
      </c>
      <c r="AH149">
        <v>18.418943371396701</v>
      </c>
      <c r="AI149">
        <v>3.5929448253575611</v>
      </c>
      <c r="AJ149">
        <v>0</v>
      </c>
      <c r="AK149">
        <v>0</v>
      </c>
    </row>
    <row r="150" spans="1:37" hidden="1" x14ac:dyDescent="0.3">
      <c r="A150" t="s">
        <v>355</v>
      </c>
      <c r="B150" t="s">
        <v>356</v>
      </c>
      <c r="C150" t="s">
        <v>356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4.9000000000000004</v>
      </c>
      <c r="AE150">
        <v>680</v>
      </c>
      <c r="AF150">
        <v>19.499999999798241</v>
      </c>
      <c r="AG150">
        <v>28.24776857875095</v>
      </c>
      <c r="AH150">
        <v>21.460620586401653</v>
      </c>
      <c r="AI150">
        <v>3.825761125108627</v>
      </c>
      <c r="AJ150">
        <v>0</v>
      </c>
      <c r="AK150">
        <v>0</v>
      </c>
    </row>
    <row r="151" spans="1:37" hidden="1" x14ac:dyDescent="0.3">
      <c r="A151" t="s">
        <v>357</v>
      </c>
      <c r="B151" t="s">
        <v>358</v>
      </c>
      <c r="C151" t="s">
        <v>358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4.5</v>
      </c>
      <c r="AE151">
        <v>682</v>
      </c>
      <c r="AF151">
        <v>17.799999966348118</v>
      </c>
      <c r="AG151">
        <v>17.275480304542249</v>
      </c>
      <c r="AH151">
        <v>15.980194272316062</v>
      </c>
      <c r="AI151">
        <v>3.0134175261035878</v>
      </c>
      <c r="AJ151">
        <v>0</v>
      </c>
      <c r="AK151">
        <v>0</v>
      </c>
    </row>
    <row r="152" spans="1:37" hidden="1" x14ac:dyDescent="0.3">
      <c r="A152" t="s">
        <v>130</v>
      </c>
      <c r="B152" t="s">
        <v>359</v>
      </c>
      <c r="C152" t="s">
        <v>359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6.3</v>
      </c>
      <c r="AE152">
        <v>686</v>
      </c>
      <c r="AF152">
        <v>22.805555542170442</v>
      </c>
      <c r="AG152">
        <v>25.386705611294175</v>
      </c>
      <c r="AH152">
        <v>21.853881329789111</v>
      </c>
      <c r="AI152">
        <v>4.0502343913301155</v>
      </c>
      <c r="AJ152">
        <v>0</v>
      </c>
      <c r="AK152">
        <v>0</v>
      </c>
    </row>
    <row r="153" spans="1:37" hidden="1" x14ac:dyDescent="0.3">
      <c r="A153" t="s">
        <v>360</v>
      </c>
      <c r="B153" t="s">
        <v>361</v>
      </c>
      <c r="C153" t="s">
        <v>362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5.4</v>
      </c>
      <c r="AE153">
        <v>701</v>
      </c>
      <c r="AF153">
        <v>24.698490361088183</v>
      </c>
      <c r="AG153">
        <v>15.895597444206574</v>
      </c>
      <c r="AH153">
        <v>20.529212649386196</v>
      </c>
      <c r="AI153">
        <v>3.0137027110902652</v>
      </c>
      <c r="AJ153">
        <v>0</v>
      </c>
      <c r="AK153">
        <v>0</v>
      </c>
    </row>
    <row r="154" spans="1:37" hidden="1" x14ac:dyDescent="0.3">
      <c r="A154" t="s">
        <v>363</v>
      </c>
      <c r="B154" t="s">
        <v>364</v>
      </c>
      <c r="C154" t="s">
        <v>365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4.9000000000000004</v>
      </c>
      <c r="AE154">
        <v>702</v>
      </c>
      <c r="AF154">
        <v>9.777003648176926</v>
      </c>
      <c r="AG154">
        <v>21.337963117511663</v>
      </c>
      <c r="AH154">
        <v>15.79969834941955</v>
      </c>
      <c r="AI154">
        <v>3.125535645057556</v>
      </c>
      <c r="AJ154">
        <v>0</v>
      </c>
      <c r="AK154">
        <v>0</v>
      </c>
    </row>
    <row r="155" spans="1:37" hidden="1" x14ac:dyDescent="0.3">
      <c r="A155" t="s">
        <v>366</v>
      </c>
      <c r="B155" t="s">
        <v>367</v>
      </c>
      <c r="C155" t="s">
        <v>367</v>
      </c>
      <c r="D155" t="s">
        <v>5</v>
      </c>
      <c r="E155">
        <v>0</v>
      </c>
      <c r="F155">
        <v>1</v>
      </c>
      <c r="G155">
        <v>0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4.5</v>
      </c>
      <c r="AE155">
        <v>706</v>
      </c>
      <c r="AF155">
        <v>16.081530174600385</v>
      </c>
      <c r="AG155">
        <v>16.682955523904592</v>
      </c>
      <c r="AH155">
        <v>16.596680694688736</v>
      </c>
      <c r="AI155">
        <v>3.4127932167954258</v>
      </c>
      <c r="AJ155">
        <v>0</v>
      </c>
      <c r="AK155">
        <v>0</v>
      </c>
    </row>
    <row r="156" spans="1:37" hidden="1" x14ac:dyDescent="0.3">
      <c r="A156" t="s">
        <v>320</v>
      </c>
      <c r="B156" t="s">
        <v>368</v>
      </c>
      <c r="C156" t="s">
        <v>92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5.7</v>
      </c>
      <c r="AE156">
        <v>709</v>
      </c>
      <c r="AF156">
        <v>20.203981698885336</v>
      </c>
      <c r="AG156">
        <v>15.566392040101819</v>
      </c>
      <c r="AH156">
        <v>18.100715747092305</v>
      </c>
      <c r="AI156">
        <v>3.5898847317492133</v>
      </c>
      <c r="AJ156">
        <v>0</v>
      </c>
      <c r="AK156">
        <v>0</v>
      </c>
    </row>
    <row r="157" spans="1:37" hidden="1" x14ac:dyDescent="0.3">
      <c r="A157" t="s">
        <v>369</v>
      </c>
      <c r="B157" t="s">
        <v>370</v>
      </c>
      <c r="C157" t="s">
        <v>371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</v>
      </c>
      <c r="AE157">
        <v>711</v>
      </c>
      <c r="AF157">
        <v>21.064665712063782</v>
      </c>
      <c r="AG157">
        <v>21.045452850898762</v>
      </c>
      <c r="AH157">
        <v>21.327882183008953</v>
      </c>
      <c r="AI157">
        <v>4.3449113380664475</v>
      </c>
      <c r="AJ157">
        <v>0</v>
      </c>
      <c r="AK157">
        <v>0</v>
      </c>
    </row>
    <row r="158" spans="1:37" hidden="1" x14ac:dyDescent="0.3">
      <c r="A158" t="s">
        <v>372</v>
      </c>
      <c r="B158" t="s">
        <v>373</v>
      </c>
      <c r="C158" t="s">
        <v>374</v>
      </c>
      <c r="D158" t="s">
        <v>7</v>
      </c>
      <c r="E158">
        <v>0</v>
      </c>
      <c r="F158">
        <v>0</v>
      </c>
      <c r="G158">
        <v>0</v>
      </c>
      <c r="H158">
        <v>1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5.5</v>
      </c>
      <c r="AE158">
        <v>717</v>
      </c>
      <c r="AF158">
        <v>9.9999999707550948</v>
      </c>
      <c r="AG158">
        <v>31.410539162478813</v>
      </c>
      <c r="AH158">
        <v>21.048774794590326</v>
      </c>
      <c r="AI158">
        <v>3.5025618397045424</v>
      </c>
      <c r="AJ158">
        <v>0</v>
      </c>
      <c r="AK158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2023-10-06T13:35:34Z</dcterms:created>
  <dcterms:modified xsi:type="dcterms:W3CDTF">2023-10-06T13:49:53Z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6a28af00-a334-4346-a1de-e903c624912b</vt:lpwstr>
  </property>
</Properties>
</file>