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2021-22\"/>
    </mc:Choice>
  </mc:AlternateContent>
  <xr:revisionPtr revIDLastSave="0" documentId="8_{542BAF2A-4FA3-4DFB-99BD-1F29015CCC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sformed by Data.Page" sheetId="2" r:id="rId1"/>
  </sheets>
  <definedNames>
    <definedName name="solver_adj" localSheetId="0" hidden="1">'Transformed by Data.Page'!$N$2:$N$143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Data.Page'!$N$2:$N$143</definedName>
    <definedName name="solver_lhs2" localSheetId="0" hidden="1">'Transformed by Data.Page'!$Q$11</definedName>
    <definedName name="solver_lhs3" localSheetId="0" hidden="1">'Transformed by Data.Page'!$Q$4</definedName>
    <definedName name="solver_lhs4" localSheetId="0" hidden="1">'Transformed by Data.Page'!$Q$6:$Q$9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Data.Page'!$Q$2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'Transformed by Data.Page'!$R$11</definedName>
    <definedName name="solver_rhs3" localSheetId="0" hidden="1">'Transformed by Data.Page'!$R$4</definedName>
    <definedName name="solver_rhs4" localSheetId="0" hidden="1">'Transformed by Data.Page'!$R$6:$R$9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3" i="2"/>
  <c r="J24" i="2"/>
  <c r="J2" i="2"/>
  <c r="J4" i="2"/>
  <c r="J6" i="2"/>
  <c r="J10" i="2"/>
  <c r="J7" i="2"/>
  <c r="J8" i="2"/>
  <c r="J9" i="2"/>
  <c r="J21" i="2"/>
  <c r="J5" i="2"/>
  <c r="J13" i="2"/>
  <c r="J14" i="2"/>
  <c r="J15" i="2"/>
  <c r="J11" i="2"/>
  <c r="J16" i="2"/>
  <c r="J17" i="2"/>
  <c r="J18" i="2"/>
  <c r="J19" i="2"/>
  <c r="J20" i="2"/>
  <c r="J12" i="2"/>
  <c r="J22" i="2"/>
  <c r="J23" i="2"/>
  <c r="J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Q9" i="2"/>
  <c r="Q8" i="2"/>
  <c r="Q7" i="2"/>
  <c r="Q6" i="2"/>
  <c r="Q4" i="2"/>
  <c r="Q2" i="2"/>
  <c r="Q11" i="2" l="1"/>
</calcChain>
</file>

<file path=xl/sharedStrings.xml><?xml version="1.0" encoding="utf-8"?>
<sst xmlns="http://schemas.openxmlformats.org/spreadsheetml/2006/main" count="732" uniqueCount="315">
  <si>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</si>
  <si>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</si>
  <si>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</si>
  <si>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</si>
  <si>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</si>
  <si>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</si>
  <si>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</si>
  <si>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</si>
  <si>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</si>
  <si>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</si>
  <si>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</si>
  <si>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PPG</t>
  </si>
  <si>
    <t>Selected</t>
  </si>
  <si>
    <t>ARS</t>
  </si>
  <si>
    <t>Pierre-Emerick</t>
  </si>
  <si>
    <t>Aubameyang</t>
  </si>
  <si>
    <t>Pablo</t>
  </si>
  <si>
    <t>Emile</t>
  </si>
  <si>
    <t>Smith Rowe</t>
  </si>
  <si>
    <t>Bukayo</t>
  </si>
  <si>
    <t>Saka</t>
  </si>
  <si>
    <t>Gabriel</t>
  </si>
  <si>
    <t>Magalhães</t>
  </si>
  <si>
    <t>Ben</t>
  </si>
  <si>
    <t>White</t>
  </si>
  <si>
    <t>Martin</t>
  </si>
  <si>
    <t>Ødegaard</t>
  </si>
  <si>
    <t>Aaron</t>
  </si>
  <si>
    <t>Ramsdale</t>
  </si>
  <si>
    <t>AVL</t>
  </si>
  <si>
    <t>Emiliano</t>
  </si>
  <si>
    <t>Martínez</t>
  </si>
  <si>
    <t>John</t>
  </si>
  <si>
    <t>McGinn</t>
  </si>
  <si>
    <t>Tyrone</t>
  </si>
  <si>
    <t>Mings</t>
  </si>
  <si>
    <t>Matt</t>
  </si>
  <si>
    <t>Targett</t>
  </si>
  <si>
    <t>Ollie</t>
  </si>
  <si>
    <t>Watkins</t>
  </si>
  <si>
    <t>Matthew</t>
  </si>
  <si>
    <t>Cash</t>
  </si>
  <si>
    <t>Ezri</t>
  </si>
  <si>
    <t>Konsa Ngoyo</t>
  </si>
  <si>
    <t>Konsa</t>
  </si>
  <si>
    <t>Jacob</t>
  </si>
  <si>
    <t>Ramsey</t>
  </si>
  <si>
    <t>Danny</t>
  </si>
  <si>
    <t>Ings</t>
  </si>
  <si>
    <t>Pontus</t>
  </si>
  <si>
    <t>Jansson</t>
  </si>
  <si>
    <t>BRE</t>
  </si>
  <si>
    <t>Christian</t>
  </si>
  <si>
    <t>Nørgaard</t>
  </si>
  <si>
    <t>Ivan</t>
  </si>
  <si>
    <t>Toney</t>
  </si>
  <si>
    <t>Sergi</t>
  </si>
  <si>
    <t>Canós</t>
  </si>
  <si>
    <t>Rico</t>
  </si>
  <si>
    <t>Henry</t>
  </si>
  <si>
    <t>Vitaly</t>
  </si>
  <si>
    <t>Janelt</t>
  </si>
  <si>
    <t>Charlie</t>
  </si>
  <si>
    <t>Ethan</t>
  </si>
  <si>
    <t>Pinnock</t>
  </si>
  <si>
    <t>Jan</t>
  </si>
  <si>
    <t>Bryan</t>
  </si>
  <si>
    <t>Mbeumo</t>
  </si>
  <si>
    <t>BHA</t>
  </si>
  <si>
    <t>Pascal</t>
  </si>
  <si>
    <t>Groß</t>
  </si>
  <si>
    <t>Shane</t>
  </si>
  <si>
    <t>Duffy</t>
  </si>
  <si>
    <t>Lewis</t>
  </si>
  <si>
    <t>Dunk</t>
  </si>
  <si>
    <t>Joël</t>
  </si>
  <si>
    <t>Veltman</t>
  </si>
  <si>
    <t>Neal</t>
  </si>
  <si>
    <t>Maupay</t>
  </si>
  <si>
    <t>Leandro</t>
  </si>
  <si>
    <t>Trossard</t>
  </si>
  <si>
    <t>Robert</t>
  </si>
  <si>
    <t>Sánchez</t>
  </si>
  <si>
    <t>Alexis</t>
  </si>
  <si>
    <t>Mac Allister</t>
  </si>
  <si>
    <t>BUR</t>
  </si>
  <si>
    <t>Mee</t>
  </si>
  <si>
    <t>Chris</t>
  </si>
  <si>
    <t>Wood</t>
  </si>
  <si>
    <t>Lowton</t>
  </si>
  <si>
    <t>Nick</t>
  </si>
  <si>
    <t>Pope</t>
  </si>
  <si>
    <t>Taylor</t>
  </si>
  <si>
    <t>Dwight</t>
  </si>
  <si>
    <t>McNeil</t>
  </si>
  <si>
    <t>César</t>
  </si>
  <si>
    <t>Azpilicueta</t>
  </si>
  <si>
    <t>CHE</t>
  </si>
  <si>
    <t>Marcos</t>
  </si>
  <si>
    <t>Alonso</t>
  </si>
  <si>
    <t>Jorge Luiz</t>
  </si>
  <si>
    <t>Frello Filho</t>
  </si>
  <si>
    <t>Jorginho</t>
  </si>
  <si>
    <t>Antonio</t>
  </si>
  <si>
    <t>Rüdiger</t>
  </si>
  <si>
    <t>Andreas</t>
  </si>
  <si>
    <t>Christensen</t>
  </si>
  <si>
    <t>Mason</t>
  </si>
  <si>
    <t>Mount</t>
  </si>
  <si>
    <t>Callum</t>
  </si>
  <si>
    <t>Hudson-Odoi</t>
  </si>
  <si>
    <t>Kai</t>
  </si>
  <si>
    <t>Havertz</t>
  </si>
  <si>
    <t>Reece</t>
  </si>
  <si>
    <t>James</t>
  </si>
  <si>
    <t>Edouard</t>
  </si>
  <si>
    <t>Mendy</t>
  </si>
  <si>
    <t>Conor</t>
  </si>
  <si>
    <t>Gallagher</t>
  </si>
  <si>
    <t>CRY</t>
  </si>
  <si>
    <t>Vicente</t>
  </si>
  <si>
    <t>Guaita</t>
  </si>
  <si>
    <t>Benteke</t>
  </si>
  <si>
    <t>Cheikhou</t>
  </si>
  <si>
    <t>Kouyaté</t>
  </si>
  <si>
    <t>Jordan</t>
  </si>
  <si>
    <t>Wilfried</t>
  </si>
  <si>
    <t>Zaha</t>
  </si>
  <si>
    <t>Tyrick</t>
  </si>
  <si>
    <t>Mitchell</t>
  </si>
  <si>
    <t>Joel</t>
  </si>
  <si>
    <t>Ward</t>
  </si>
  <si>
    <t>Joachim</t>
  </si>
  <si>
    <t>Andersen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</si>
  <si>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</si>
  <si>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</si>
  <si>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</si>
  <si>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</si>
  <si>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</si>
  <si>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</si>
  <si>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</si>
  <si>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</si>
  <si>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Andros</t>
  </si>
  <si>
    <t>Townsend</t>
  </si>
  <si>
    <t>Harry</t>
  </si>
  <si>
    <t>Kasper</t>
  </si>
  <si>
    <t>Schmeichel</t>
  </si>
  <si>
    <t>LEI</t>
  </si>
  <si>
    <t>Jamie</t>
  </si>
  <si>
    <t>Vardy</t>
  </si>
  <si>
    <t>Daniel</t>
  </si>
  <si>
    <t>Maddison</t>
  </si>
  <si>
    <t>Kelechi</t>
  </si>
  <si>
    <t>Iheanacho</t>
  </si>
  <si>
    <t>Harvey</t>
  </si>
  <si>
    <t>Barnes</t>
  </si>
  <si>
    <t>Liam</t>
  </si>
  <si>
    <t>Cooper</t>
  </si>
  <si>
    <t>LEE</t>
  </si>
  <si>
    <t>Mateusz</t>
  </si>
  <si>
    <t>Klich</t>
  </si>
  <si>
    <t>Rodrigo</t>
  </si>
  <si>
    <t>Moreno</t>
  </si>
  <si>
    <t>Stuart</t>
  </si>
  <si>
    <t>Dallas</t>
  </si>
  <si>
    <t>Diego</t>
  </si>
  <si>
    <t>Llorente</t>
  </si>
  <si>
    <t>Raphael</t>
  </si>
  <si>
    <t>Dias Belloli</t>
  </si>
  <si>
    <t>Raphinha</t>
  </si>
  <si>
    <t>Illan</t>
  </si>
  <si>
    <t>Meslier</t>
  </si>
  <si>
    <t>Cresswell</t>
  </si>
  <si>
    <t>LIV</t>
  </si>
  <si>
    <t>Henderson</t>
  </si>
  <si>
    <t>Matip</t>
  </si>
  <si>
    <t>Virgil</t>
  </si>
  <si>
    <t>van Dijk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</si>
  <si>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</si>
  <si>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</si>
  <si>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</si>
  <si>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</si>
  <si>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</si>
  <si>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</si>
  <si>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</si>
  <si>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</si>
  <si>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</si>
  <si>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</si>
  <si>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</si>
  <si>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</si>
  <si>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</si>
  <si>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</si>
  <si>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</si>
  <si>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Konstantinos</t>
  </si>
  <si>
    <t>Tsimikas</t>
  </si>
  <si>
    <t>Kyle</t>
  </si>
  <si>
    <t>Walker</t>
  </si>
  <si>
    <t>MCI</t>
  </si>
  <si>
    <t>Ilkay</t>
  </si>
  <si>
    <t>Gündogan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</si>
  <si>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</si>
  <si>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</si>
  <si>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</si>
  <si>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</si>
  <si>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</si>
  <si>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</si>
  <si>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</si>
  <si>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</si>
  <si>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Nathan</t>
  </si>
  <si>
    <t>Aymeric</t>
  </si>
  <si>
    <t>Laporte</t>
  </si>
  <si>
    <t>Bernardo Mota</t>
  </si>
  <si>
    <t>Veiga de Carvalho e Silva</t>
  </si>
  <si>
    <t>Bernardo</t>
  </si>
  <si>
    <t>Rúben Santos</t>
  </si>
  <si>
    <t>Gato Alves Dias</t>
  </si>
  <si>
    <t>Dias</t>
  </si>
  <si>
    <t>Gabriel Fernando</t>
  </si>
  <si>
    <t>de Jesus</t>
  </si>
  <si>
    <t>Jesus</t>
  </si>
  <si>
    <t>Hernandez</t>
  </si>
  <si>
    <t>Fernando</t>
  </si>
  <si>
    <t>David</t>
  </si>
  <si>
    <t>de Gea</t>
  </si>
  <si>
    <t>MUN</t>
  </si>
  <si>
    <t>Bruno Miguel</t>
  </si>
  <si>
    <t>Borges Fernandes</t>
  </si>
  <si>
    <t>Fernandes</t>
  </si>
  <si>
    <t>Eric</t>
  </si>
  <si>
    <t>Wan-Bissaka</t>
  </si>
  <si>
    <t>NEW</t>
  </si>
  <si>
    <t>Wilson</t>
  </si>
  <si>
    <t>Allan</t>
  </si>
  <si>
    <t>Saint-Maximin</t>
  </si>
  <si>
    <t>Joelinton Cássio</t>
  </si>
  <si>
    <t>Apolinário de Lira</t>
  </si>
  <si>
    <t>Joelinton</t>
  </si>
  <si>
    <t>NOR</t>
  </si>
  <si>
    <t>Tim</t>
  </si>
  <si>
    <t>Krul</t>
  </si>
  <si>
    <t>Teemu</t>
  </si>
  <si>
    <t>Pukki</t>
  </si>
  <si>
    <t>Grant</t>
  </si>
  <si>
    <t>Hanley</t>
  </si>
  <si>
    <t>Max</t>
  </si>
  <si>
    <t>Aarons</t>
  </si>
  <si>
    <t>Joshua</t>
  </si>
  <si>
    <t>SOU</t>
  </si>
  <si>
    <t>McCarthy</t>
  </si>
  <si>
    <t>Oriol</t>
  </si>
  <si>
    <t>Romeu Vidal</t>
  </si>
  <si>
    <t>Romeu</t>
  </si>
  <si>
    <t>Redmond</t>
  </si>
  <si>
    <t>Ward-Prowse</t>
  </si>
  <si>
    <t>Bednarek</t>
  </si>
  <si>
    <t>Che</t>
  </si>
  <si>
    <t>Adams</t>
  </si>
  <si>
    <t>Mohammed</t>
  </si>
  <si>
    <t>Salisu</t>
  </si>
  <si>
    <t>Hugo</t>
  </si>
  <si>
    <t>Lloris</t>
  </si>
  <si>
    <t>TOT</t>
  </si>
  <si>
    <t>Kane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</si>
  <si>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</si>
  <si>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</si>
  <si>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</si>
  <si>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</si>
  <si>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</si>
  <si>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</si>
  <si>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</si>
  <si>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Sergio</t>
  </si>
  <si>
    <t>Reguilón</t>
  </si>
  <si>
    <t>WAT</t>
  </si>
  <si>
    <t>Foster</t>
  </si>
  <si>
    <t>Emmanuel</t>
  </si>
  <si>
    <t>Dennis</t>
  </si>
  <si>
    <t>King</t>
  </si>
  <si>
    <t>Kurt</t>
  </si>
  <si>
    <t>Zouma</t>
  </si>
  <si>
    <t>WHU</t>
  </si>
  <si>
    <t>Lukasz</t>
  </si>
  <si>
    <t>Fabianski</t>
  </si>
  <si>
    <t>Michail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</si>
  <si>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</si>
  <si>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</si>
  <si>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</si>
  <si>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</si>
  <si>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</si>
  <si>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</si>
  <si>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</si>
  <si>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</si>
  <si>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Fornals</t>
  </si>
  <si>
    <t>Johnson</t>
  </si>
  <si>
    <t>João Filipe Iria</t>
  </si>
  <si>
    <t>Santos Moutinho</t>
  </si>
  <si>
    <t>Moutinho</t>
  </si>
  <si>
    <t>WOL</t>
  </si>
  <si>
    <t>Coady</t>
  </si>
  <si>
    <t>Raúl</t>
  </si>
  <si>
    <t>Jiménez</t>
  </si>
  <si>
    <t>Romain</t>
  </si>
  <si>
    <t>Saïss</t>
  </si>
  <si>
    <t>Marçal</t>
  </si>
  <si>
    <t>Rúben Diogo</t>
  </si>
  <si>
    <t>da Silva Neves</t>
  </si>
  <si>
    <t>Neves</t>
  </si>
  <si>
    <t>Nélson</t>
  </si>
  <si>
    <t>Cabral Semedo</t>
  </si>
  <si>
    <t>Semedo</t>
  </si>
  <si>
    <t>Kilman</t>
  </si>
  <si>
    <t>Rayan</t>
  </si>
  <si>
    <t>Ait Nouri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</si>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</sst>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27DE5-2385-4002-A0B2-711606444D54}" name="Table1" displayName="Table1" ref="A1:N143" totalsRowShown="0">
  <autoFilter ref="A1:N143" xr:uid="{A3127DE5-2385-4002-A0B2-711606444D54}">
    <filterColumn colId="13">
      <filters>
        <filter val="1"/>
      </filters>
    </filterColumn>
  </autoFilter>
  <sortState xmlns:xlrd2="http://schemas.microsoft.com/office/spreadsheetml/2017/richdata2" ref="A2:N26">
    <sortCondition descending="1" ref="M1:M143"/>
  </sortState>
  <tableColumns count="14">
    <tableColumn id="1" xr3:uid="{7E1A0465-C2AD-42E6-8FAE-9A992AC57B39}" name="First Name"/>
    <tableColumn id="2" xr3:uid="{EBB82E79-D644-4916-9BFB-5DA76C610704}" name="Surname"/>
    <tableColumn id="3" xr3:uid="{18B7D95C-B30C-47B6-A132-7B16FC274C6C}" name="Web Name"/>
    <tableColumn id="4" xr3:uid="{6382980D-8E30-49E0-86B4-2617CB436900}" name="Position"/>
    <tableColumn id="5" xr3:uid="{5A888E13-D403-47B1-9CAE-AF93BE3E843D}" name="GKP"/>
    <tableColumn id="6" xr3:uid="{49BE4CC8-1219-4DD1-984D-2027FDE629E5}" name="DEF"/>
    <tableColumn id="7" xr3:uid="{51396ED3-44EE-4CFF-A5BF-09C5FBBB9A1B}" name="MID"/>
    <tableColumn id="8" xr3:uid="{6FDFDDB3-6DD5-4E7F-87C6-E7E829084B27}" name="FWD"/>
    <tableColumn id="9" xr3:uid="{93076877-55B6-4A5E-BCCF-AA4E0DD36614}" name="Team"/>
    <tableColumn id="14" xr3:uid="{E8E4F988-6765-4236-B72B-5C64A785DA5F}" name="BRE" dataDxfId="0">
      <calculatedColumnFormula>IF(Table1[[#This Row],[Team]]="BRE",1,0)</calculatedColumnFormula>
    </tableColumn>
    <tableColumn id="10" xr3:uid="{6BBF52A8-9A69-4B45-9F7F-2E8029567855}" name="Cost"/>
    <tableColumn id="11" xr3:uid="{4323366D-C15A-4C45-B62F-3D9D42B317F1}" name="ID"/>
    <tableColumn id="12" xr3:uid="{EF23F739-D2F2-439E-8E1C-1E8A53BE52A4}" name="PPG"/>
    <tableColumn id="13" xr3:uid="{B48263AC-0406-4345-B0F4-67DEC027F48E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3"/>
  <sheetViews>
    <sheetView tabSelected="1" workbookViewId="0">
      <selection activeCell="C19" sqref="C19"/>
    </sheetView>
  </sheetViews>
  <sheetFormatPr defaultRowHeight="14.4" x14ac:dyDescent="0.3"/>
  <cols>
    <col min="1" max="1" width="11.77734375" customWidth="1"/>
    <col min="2" max="2" width="10.44140625" customWidth="1"/>
    <col min="3" max="3" width="12.21875" customWidth="1"/>
    <col min="4" max="4" width="9.6640625" customWidth="1"/>
    <col min="14" max="14" width="10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t="s">
        <v>9</v>
      </c>
      <c r="L1" t="s">
        <v>10</v>
      </c>
      <c r="M1" t="s">
        <v>11</v>
      </c>
      <c r="N1" t="s">
        <v>12</v>
      </c>
    </row>
    <row r="2" spans="1:18" x14ac:dyDescent="0.3">
      <c r="A2" t="s">
        <v>63</v>
      </c>
      <c r="B2" t="s">
        <v>64</v>
      </c>
      <c r="C2" t="s">
        <v>64</v>
      </c>
      <c r="D2" t="s">
        <v>5</v>
      </c>
      <c r="E2">
        <v>0</v>
      </c>
      <c r="F2">
        <v>1</v>
      </c>
      <c r="G2">
        <v>0</v>
      </c>
      <c r="H2">
        <v>0</v>
      </c>
      <c r="I2" t="s">
        <v>51</v>
      </c>
      <c r="J2">
        <f>IF(Table1[[#This Row],[Team]]="BRE",1,0)</f>
        <v>1</v>
      </c>
      <c r="K2">
        <v>4.5999999999999996</v>
      </c>
      <c r="L2">
        <v>66</v>
      </c>
      <c r="M2">
        <v>8.3502035064782696</v>
      </c>
      <c r="N2">
        <v>1</v>
      </c>
      <c r="P2" t="s">
        <v>312</v>
      </c>
      <c r="Q2">
        <f>SUMPRODUCT(Table1[Selected],Table1[PPG])</f>
        <v>95.62433282216432</v>
      </c>
      <c r="R2" t="s">
        <v>314</v>
      </c>
    </row>
    <row r="3" spans="1:18" hidden="1" x14ac:dyDescent="0.3">
      <c r="A3" t="s">
        <v>274</v>
      </c>
      <c r="B3" t="s">
        <v>275</v>
      </c>
      <c r="C3" t="s">
        <v>275</v>
      </c>
      <c r="D3" t="s">
        <v>7</v>
      </c>
      <c r="E3">
        <v>0</v>
      </c>
      <c r="F3">
        <v>0</v>
      </c>
      <c r="G3">
        <v>0</v>
      </c>
      <c r="H3">
        <v>1</v>
      </c>
      <c r="I3" t="s">
        <v>272</v>
      </c>
      <c r="J3">
        <f>IF(Table1[[#This Row],[Team]]="BRE",1,0)</f>
        <v>0</v>
      </c>
      <c r="K3">
        <v>5.3</v>
      </c>
      <c r="L3">
        <v>421</v>
      </c>
      <c r="M3">
        <f>7.72888339770428*0.5</f>
        <v>3.86444169885214</v>
      </c>
      <c r="N3">
        <v>0</v>
      </c>
    </row>
    <row r="4" spans="1:18" x14ac:dyDescent="0.3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51</v>
      </c>
      <c r="J4">
        <f>IF(Table1[[#This Row],[Team]]="BRE",1,0)</f>
        <v>1</v>
      </c>
      <c r="K4">
        <v>4.7</v>
      </c>
      <c r="L4">
        <v>53</v>
      </c>
      <c r="M4">
        <v>7.56512338813942</v>
      </c>
      <c r="N4">
        <v>1</v>
      </c>
      <c r="P4" t="s">
        <v>313</v>
      </c>
      <c r="Q4">
        <f>SUMPRODUCT(Table1[Selected],Table1[Cost])</f>
        <v>99.3</v>
      </c>
      <c r="R4">
        <v>99.4</v>
      </c>
    </row>
    <row r="5" spans="1:18" x14ac:dyDescent="0.3">
      <c r="A5" t="s">
        <v>185</v>
      </c>
      <c r="B5" t="s">
        <v>186</v>
      </c>
      <c r="C5" t="s">
        <v>186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173</v>
      </c>
      <c r="J5">
        <f>IF(Table1[[#This Row],[Team]]="BRE",1,0)</f>
        <v>0</v>
      </c>
      <c r="K5">
        <v>13</v>
      </c>
      <c r="L5">
        <v>254</v>
      </c>
      <c r="M5">
        <v>7.2584743141375201</v>
      </c>
      <c r="N5">
        <v>1</v>
      </c>
    </row>
    <row r="6" spans="1:18" x14ac:dyDescent="0.3">
      <c r="A6" t="s">
        <v>54</v>
      </c>
      <c r="B6" t="s">
        <v>55</v>
      </c>
      <c r="C6" t="s">
        <v>55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51</v>
      </c>
      <c r="J6">
        <f>IF(Table1[[#This Row],[Team]]="BRE",1,0)</f>
        <v>1</v>
      </c>
      <c r="K6">
        <v>6.7</v>
      </c>
      <c r="L6">
        <v>55</v>
      </c>
      <c r="M6">
        <v>7.1761585700190302</v>
      </c>
      <c r="N6">
        <v>1</v>
      </c>
      <c r="P6" t="s">
        <v>4</v>
      </c>
      <c r="Q6">
        <f>SUMPRODUCT(Table1[Selected],Table1[GKP])</f>
        <v>2</v>
      </c>
      <c r="R6">
        <v>2</v>
      </c>
    </row>
    <row r="7" spans="1:18" hidden="1" x14ac:dyDescent="0.3">
      <c r="A7" t="s">
        <v>58</v>
      </c>
      <c r="B7" t="s">
        <v>59</v>
      </c>
      <c r="C7" t="s">
        <v>59</v>
      </c>
      <c r="D7" t="s">
        <v>5</v>
      </c>
      <c r="E7">
        <v>0</v>
      </c>
      <c r="F7">
        <v>1</v>
      </c>
      <c r="G7">
        <v>0</v>
      </c>
      <c r="H7">
        <v>0</v>
      </c>
      <c r="I7" t="s">
        <v>51</v>
      </c>
      <c r="J7">
        <f>IF(Table1[[#This Row],[Team]]="BRE",1,0)</f>
        <v>1</v>
      </c>
      <c r="K7">
        <v>4.5</v>
      </c>
      <c r="L7">
        <v>58</v>
      </c>
      <c r="M7">
        <v>6.9724722514197701</v>
      </c>
      <c r="N7">
        <v>0</v>
      </c>
      <c r="P7" t="s">
        <v>5</v>
      </c>
      <c r="Q7">
        <f>SUMPRODUCT(Table1[Selected],Table1[DEF])</f>
        <v>5</v>
      </c>
      <c r="R7">
        <v>5</v>
      </c>
    </row>
    <row r="8" spans="1:18" hidden="1" x14ac:dyDescent="0.3">
      <c r="A8" t="s">
        <v>60</v>
      </c>
      <c r="B8" t="s">
        <v>61</v>
      </c>
      <c r="C8" t="s">
        <v>61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51</v>
      </c>
      <c r="J8">
        <f>IF(Table1[[#This Row],[Team]]="BRE",1,0)</f>
        <v>1</v>
      </c>
      <c r="K8">
        <v>5</v>
      </c>
      <c r="L8">
        <v>59</v>
      </c>
      <c r="M8">
        <v>6.5285354263527697</v>
      </c>
      <c r="N8">
        <v>0</v>
      </c>
      <c r="P8" t="s">
        <v>6</v>
      </c>
      <c r="Q8">
        <f>SUMPRODUCT(Table1[Selected],Table1[MID])</f>
        <v>5</v>
      </c>
      <c r="R8">
        <v>5</v>
      </c>
    </row>
    <row r="9" spans="1:18" hidden="1" x14ac:dyDescent="0.3">
      <c r="A9" t="s">
        <v>66</v>
      </c>
      <c r="B9" t="s">
        <v>67</v>
      </c>
      <c r="C9" t="s">
        <v>67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51</v>
      </c>
      <c r="J9">
        <f>IF(Table1[[#This Row],[Team]]="BRE",1,0)</f>
        <v>1</v>
      </c>
      <c r="K9">
        <v>5.6</v>
      </c>
      <c r="L9">
        <v>68</v>
      </c>
      <c r="M9">
        <v>5.8069423528853799</v>
      </c>
      <c r="N9">
        <v>0</v>
      </c>
      <c r="P9" t="s">
        <v>7</v>
      </c>
      <c r="Q9">
        <f>SUMPRODUCT(Table1[Selected],Table1[FWD])</f>
        <v>3</v>
      </c>
      <c r="R9">
        <v>3</v>
      </c>
    </row>
    <row r="10" spans="1:18" hidden="1" x14ac:dyDescent="0.3">
      <c r="A10" t="s">
        <v>52</v>
      </c>
      <c r="B10" t="s">
        <v>53</v>
      </c>
      <c r="C10" t="s">
        <v>53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51</v>
      </c>
      <c r="J10">
        <f>IF(Table1[[#This Row],[Team]]="BRE",1,0)</f>
        <v>1</v>
      </c>
      <c r="K10">
        <v>5</v>
      </c>
      <c r="L10">
        <v>54</v>
      </c>
      <c r="M10">
        <f>7.15106204961994*0.75</f>
        <v>5.3632965372149553</v>
      </c>
      <c r="N10">
        <v>0</v>
      </c>
    </row>
    <row r="11" spans="1:18" x14ac:dyDescent="0.3">
      <c r="A11" t="s">
        <v>225</v>
      </c>
      <c r="B11" t="s">
        <v>226</v>
      </c>
      <c r="C11" t="s">
        <v>227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224</v>
      </c>
      <c r="J11">
        <f>IF(Table1[[#This Row],[Team]]="BRE",1,0)</f>
        <v>0</v>
      </c>
      <c r="K11">
        <v>11.6</v>
      </c>
      <c r="L11">
        <v>296</v>
      </c>
      <c r="M11">
        <v>7.1332791721431903</v>
      </c>
      <c r="N11">
        <v>1</v>
      </c>
      <c r="P11" t="s">
        <v>51</v>
      </c>
      <c r="Q11">
        <f>SUMPRODUCT(Table1[Selected],Table1[BRE])</f>
        <v>3</v>
      </c>
      <c r="R11">
        <v>3</v>
      </c>
    </row>
    <row r="12" spans="1:18" x14ac:dyDescent="0.3">
      <c r="A12" t="s">
        <v>27</v>
      </c>
      <c r="B12" t="s">
        <v>229</v>
      </c>
      <c r="C12" t="s">
        <v>229</v>
      </c>
      <c r="D12" t="s">
        <v>5</v>
      </c>
      <c r="E12">
        <v>0</v>
      </c>
      <c r="F12">
        <v>1</v>
      </c>
      <c r="G12">
        <v>0</v>
      </c>
      <c r="H12">
        <v>0</v>
      </c>
      <c r="I12" t="s">
        <v>224</v>
      </c>
      <c r="J12">
        <f>IF(Table1[[#This Row],[Team]]="BRE",1,0)</f>
        <v>0</v>
      </c>
      <c r="K12">
        <v>5.2</v>
      </c>
      <c r="L12">
        <v>305</v>
      </c>
      <c r="M12">
        <v>7.0257705140451501</v>
      </c>
      <c r="N12">
        <v>1</v>
      </c>
    </row>
    <row r="13" spans="1:18" hidden="1" x14ac:dyDescent="0.3">
      <c r="A13" t="s">
        <v>195</v>
      </c>
      <c r="B13" t="s">
        <v>196</v>
      </c>
      <c r="C13" t="s">
        <v>196</v>
      </c>
      <c r="D13" t="s">
        <v>5</v>
      </c>
      <c r="E13">
        <v>0</v>
      </c>
      <c r="F13">
        <v>1</v>
      </c>
      <c r="G13">
        <v>0</v>
      </c>
      <c r="H13">
        <v>0</v>
      </c>
      <c r="I13" t="s">
        <v>197</v>
      </c>
      <c r="J13">
        <f>IF(Table1[[#This Row],[Team]]="BRE",1,0)</f>
        <v>0</v>
      </c>
      <c r="K13">
        <v>5.5</v>
      </c>
      <c r="L13">
        <v>269</v>
      </c>
      <c r="M13">
        <v>6.5563450073982503</v>
      </c>
      <c r="N13">
        <v>0</v>
      </c>
    </row>
    <row r="14" spans="1:18" x14ac:dyDescent="0.3">
      <c r="A14" t="s">
        <v>217</v>
      </c>
      <c r="B14" t="s">
        <v>218</v>
      </c>
      <c r="C14" t="s">
        <v>219</v>
      </c>
      <c r="D14" t="s">
        <v>7</v>
      </c>
      <c r="E14">
        <v>0</v>
      </c>
      <c r="F14">
        <v>0</v>
      </c>
      <c r="G14">
        <v>0</v>
      </c>
      <c r="H14">
        <v>1</v>
      </c>
      <c r="I14" t="s">
        <v>197</v>
      </c>
      <c r="J14">
        <f>IF(Table1[[#This Row],[Team]]="BRE",1,0)</f>
        <v>0</v>
      </c>
      <c r="K14">
        <v>8.6999999999999993</v>
      </c>
      <c r="L14">
        <v>281</v>
      </c>
      <c r="M14">
        <v>6.5273773537522803</v>
      </c>
      <c r="N14">
        <v>1</v>
      </c>
    </row>
    <row r="15" spans="1:18" x14ac:dyDescent="0.3">
      <c r="A15" t="s">
        <v>40</v>
      </c>
      <c r="B15" t="s">
        <v>41</v>
      </c>
      <c r="C15" t="s">
        <v>41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29</v>
      </c>
      <c r="J15">
        <f>IF(Table1[[#This Row],[Team]]="BRE",1,0)</f>
        <v>0</v>
      </c>
      <c r="K15">
        <v>5</v>
      </c>
      <c r="L15">
        <v>38</v>
      </c>
      <c r="M15">
        <v>6.1888443651845098</v>
      </c>
      <c r="N15">
        <v>1</v>
      </c>
    </row>
    <row r="16" spans="1:18" x14ac:dyDescent="0.3">
      <c r="A16" t="s">
        <v>244</v>
      </c>
      <c r="B16" t="s">
        <v>245</v>
      </c>
      <c r="C16" t="s">
        <v>245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237</v>
      </c>
      <c r="J16">
        <f>IF(Table1[[#This Row],[Team]]="BRE",1,0)</f>
        <v>0</v>
      </c>
      <c r="K16">
        <v>4.3</v>
      </c>
      <c r="L16">
        <v>347</v>
      </c>
      <c r="M16">
        <v>5.76483016674156</v>
      </c>
      <c r="N16">
        <v>1</v>
      </c>
    </row>
    <row r="17" spans="1:14" hidden="1" x14ac:dyDescent="0.3">
      <c r="A17" t="s">
        <v>178</v>
      </c>
      <c r="B17" t="s">
        <v>179</v>
      </c>
      <c r="C17" t="s">
        <v>179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173</v>
      </c>
      <c r="J17">
        <f>IF(Table1[[#This Row],[Team]]="BRE",1,0)</f>
        <v>0</v>
      </c>
      <c r="K17">
        <v>12</v>
      </c>
      <c r="L17">
        <v>251</v>
      </c>
      <c r="M17">
        <v>5.6840413037745998</v>
      </c>
      <c r="N17">
        <v>0</v>
      </c>
    </row>
    <row r="18" spans="1:14" x14ac:dyDescent="0.3">
      <c r="A18" t="s">
        <v>38</v>
      </c>
      <c r="B18" t="s">
        <v>39</v>
      </c>
      <c r="C18" t="s">
        <v>39</v>
      </c>
      <c r="D18" t="s">
        <v>7</v>
      </c>
      <c r="E18">
        <v>0</v>
      </c>
      <c r="F18">
        <v>0</v>
      </c>
      <c r="G18">
        <v>0</v>
      </c>
      <c r="H18">
        <v>1</v>
      </c>
      <c r="I18" t="s">
        <v>29</v>
      </c>
      <c r="J18">
        <f>IF(Table1[[#This Row],[Team]]="BRE",1,0)</f>
        <v>0</v>
      </c>
      <c r="K18">
        <v>7.4</v>
      </c>
      <c r="L18">
        <v>34</v>
      </c>
      <c r="M18">
        <v>5.59462376809579</v>
      </c>
      <c r="N18">
        <v>1</v>
      </c>
    </row>
    <row r="19" spans="1:14" x14ac:dyDescent="0.3">
      <c r="A19" t="s">
        <v>25</v>
      </c>
      <c r="B19" t="s">
        <v>26</v>
      </c>
      <c r="C19" t="s">
        <v>26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f>IF(Table1[[#This Row],[Team]]="BRE",1,0)</f>
        <v>0</v>
      </c>
      <c r="K19">
        <v>5.4</v>
      </c>
      <c r="L19">
        <v>23</v>
      </c>
      <c r="M19">
        <v>5.5840146714788101</v>
      </c>
      <c r="N19">
        <v>1</v>
      </c>
    </row>
    <row r="20" spans="1:14" hidden="1" x14ac:dyDescent="0.3">
      <c r="A20" t="s">
        <v>263</v>
      </c>
      <c r="B20" t="s">
        <v>264</v>
      </c>
      <c r="C20" t="s">
        <v>264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261</v>
      </c>
      <c r="J20">
        <f>IF(Table1[[#This Row],[Team]]="BRE",1,0)</f>
        <v>0</v>
      </c>
      <c r="K20">
        <v>10.4</v>
      </c>
      <c r="L20">
        <v>386</v>
      </c>
      <c r="M20">
        <v>5.4984410434636102</v>
      </c>
      <c r="N20">
        <v>0</v>
      </c>
    </row>
    <row r="21" spans="1:14" x14ac:dyDescent="0.3">
      <c r="A21" t="s">
        <v>115</v>
      </c>
      <c r="B21" t="s">
        <v>116</v>
      </c>
      <c r="C21" t="s">
        <v>116</v>
      </c>
      <c r="D21" t="s">
        <v>4</v>
      </c>
      <c r="E21">
        <v>1</v>
      </c>
      <c r="F21">
        <v>0</v>
      </c>
      <c r="G21">
        <v>0</v>
      </c>
      <c r="H21">
        <v>0</v>
      </c>
      <c r="I21" t="s">
        <v>97</v>
      </c>
      <c r="J21">
        <f>IF(Table1[[#This Row],[Team]]="BRE",1,0)</f>
        <v>0</v>
      </c>
      <c r="K21">
        <v>6.3</v>
      </c>
      <c r="L21">
        <v>140</v>
      </c>
      <c r="M21">
        <v>5.4605551682658602</v>
      </c>
      <c r="N21">
        <v>1</v>
      </c>
    </row>
    <row r="22" spans="1:14" hidden="1" x14ac:dyDescent="0.3">
      <c r="A22" t="s">
        <v>189</v>
      </c>
      <c r="B22" t="s">
        <v>190</v>
      </c>
      <c r="C22" t="s">
        <v>190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173</v>
      </c>
      <c r="J22">
        <f>IF(Table1[[#This Row],[Team]]="BRE",1,0)</f>
        <v>0</v>
      </c>
      <c r="K22">
        <v>8</v>
      </c>
      <c r="L22">
        <v>258</v>
      </c>
      <c r="M22">
        <v>5.4154705765358502</v>
      </c>
      <c r="N22">
        <v>0</v>
      </c>
    </row>
    <row r="23" spans="1:14" hidden="1" x14ac:dyDescent="0.3">
      <c r="A23" t="s">
        <v>148</v>
      </c>
      <c r="B23" t="s">
        <v>149</v>
      </c>
      <c r="C23" t="s">
        <v>149</v>
      </c>
      <c r="D23" t="s">
        <v>7</v>
      </c>
      <c r="E23">
        <v>0</v>
      </c>
      <c r="F23">
        <v>0</v>
      </c>
      <c r="G23">
        <v>0</v>
      </c>
      <c r="H23">
        <v>1</v>
      </c>
      <c r="I23" t="s">
        <v>147</v>
      </c>
      <c r="J23">
        <f>IF(Table1[[#This Row],[Team]]="BRE",1,0)</f>
        <v>0</v>
      </c>
      <c r="K23">
        <v>10.6</v>
      </c>
      <c r="L23">
        <v>199</v>
      </c>
      <c r="M23">
        <v>5.4044899842957799</v>
      </c>
      <c r="N23">
        <v>0</v>
      </c>
    </row>
    <row r="24" spans="1:14" x14ac:dyDescent="0.3">
      <c r="A24" t="s">
        <v>81</v>
      </c>
      <c r="B24" t="s">
        <v>82</v>
      </c>
      <c r="C24" t="s">
        <v>82</v>
      </c>
      <c r="D24" t="s">
        <v>4</v>
      </c>
      <c r="E24">
        <v>1</v>
      </c>
      <c r="F24">
        <v>0</v>
      </c>
      <c r="G24">
        <v>0</v>
      </c>
      <c r="H24">
        <v>0</v>
      </c>
      <c r="I24" t="s">
        <v>68</v>
      </c>
      <c r="J24">
        <f>IF(Table1[[#This Row],[Team]]="BRE",1,0)</f>
        <v>0</v>
      </c>
      <c r="K24">
        <v>4.5999999999999996</v>
      </c>
      <c r="L24">
        <v>90</v>
      </c>
      <c r="M24">
        <v>5.3901300271152897</v>
      </c>
      <c r="N24">
        <v>1</v>
      </c>
    </row>
    <row r="25" spans="1:14" x14ac:dyDescent="0.3">
      <c r="A25" t="s">
        <v>167</v>
      </c>
      <c r="B25" t="s">
        <v>168</v>
      </c>
      <c r="C25" t="s">
        <v>169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158</v>
      </c>
      <c r="J25">
        <f>IF(Table1[[#This Row],[Team]]="BRE",1,0)</f>
        <v>0</v>
      </c>
      <c r="K25">
        <v>6.7</v>
      </c>
      <c r="L25">
        <v>224</v>
      </c>
      <c r="M25">
        <v>5.3026948739302897</v>
      </c>
      <c r="N25">
        <v>1</v>
      </c>
    </row>
    <row r="26" spans="1:14" x14ac:dyDescent="0.3">
      <c r="A26" t="s">
        <v>163</v>
      </c>
      <c r="B26" t="s">
        <v>164</v>
      </c>
      <c r="C26" t="s">
        <v>164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158</v>
      </c>
      <c r="J26">
        <f>IF(Table1[[#This Row],[Team]]="BRE",1,0)</f>
        <v>0</v>
      </c>
      <c r="K26">
        <v>5.0999999999999996</v>
      </c>
      <c r="L26">
        <v>220</v>
      </c>
      <c r="M26">
        <v>5.3022529626373496</v>
      </c>
      <c r="N26">
        <v>1</v>
      </c>
    </row>
    <row r="27" spans="1:14" hidden="1" x14ac:dyDescent="0.3">
      <c r="A27" t="s">
        <v>214</v>
      </c>
      <c r="B27" t="s">
        <v>215</v>
      </c>
      <c r="C27" t="s">
        <v>216</v>
      </c>
      <c r="D27" t="s">
        <v>5</v>
      </c>
      <c r="E27">
        <v>0</v>
      </c>
      <c r="F27">
        <v>1</v>
      </c>
      <c r="G27">
        <v>0</v>
      </c>
      <c r="H27">
        <v>0</v>
      </c>
      <c r="I27" t="s">
        <v>197</v>
      </c>
      <c r="J27">
        <f>IF(Table1[[#This Row],[Team]]="BRE",1,0)</f>
        <v>0</v>
      </c>
      <c r="K27">
        <v>6</v>
      </c>
      <c r="L27">
        <v>280</v>
      </c>
      <c r="M27">
        <v>5.2781386155931296</v>
      </c>
      <c r="N27">
        <v>0</v>
      </c>
    </row>
    <row r="28" spans="1:14" hidden="1" x14ac:dyDescent="0.3">
      <c r="A28" t="s">
        <v>270</v>
      </c>
      <c r="B28" t="s">
        <v>271</v>
      </c>
      <c r="C28" t="s">
        <v>271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261</v>
      </c>
      <c r="J28">
        <f>IF(Table1[[#This Row],[Team]]="BRE",1,0)</f>
        <v>0</v>
      </c>
      <c r="K28">
        <v>5.0999999999999996</v>
      </c>
      <c r="L28">
        <v>397</v>
      </c>
      <c r="M28">
        <v>5.2132625751850199</v>
      </c>
      <c r="N28">
        <v>0</v>
      </c>
    </row>
    <row r="29" spans="1:14" hidden="1" x14ac:dyDescent="0.3">
      <c r="A29" t="s">
        <v>240</v>
      </c>
      <c r="B29" t="s">
        <v>241</v>
      </c>
      <c r="C29" t="s">
        <v>241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237</v>
      </c>
      <c r="J29">
        <f>IF(Table1[[#This Row],[Team]]="BRE",1,0)</f>
        <v>0</v>
      </c>
      <c r="K29">
        <v>5.8</v>
      </c>
      <c r="L29">
        <v>341</v>
      </c>
      <c r="M29">
        <v>5.21240845335016</v>
      </c>
      <c r="N29">
        <v>0</v>
      </c>
    </row>
    <row r="30" spans="1:14" hidden="1" x14ac:dyDescent="0.3">
      <c r="A30" t="s">
        <v>56</v>
      </c>
      <c r="B30" t="s">
        <v>57</v>
      </c>
      <c r="C30" t="s">
        <v>57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51</v>
      </c>
      <c r="J30">
        <f>IF(Table1[[#This Row],[Team]]="BRE",1,0)</f>
        <v>1</v>
      </c>
      <c r="K30">
        <v>5.5</v>
      </c>
      <c r="L30">
        <v>57</v>
      </c>
      <c r="M30">
        <v>5.1776485075809697</v>
      </c>
      <c r="N30">
        <v>0</v>
      </c>
    </row>
    <row r="31" spans="1:14" hidden="1" x14ac:dyDescent="0.3">
      <c r="A31" t="s">
        <v>191</v>
      </c>
      <c r="B31" t="s">
        <v>192</v>
      </c>
      <c r="C31" t="s">
        <v>192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173</v>
      </c>
      <c r="J31">
        <f>IF(Table1[[#This Row],[Team]]="BRE",1,0)</f>
        <v>0</v>
      </c>
      <c r="K31">
        <v>7.8</v>
      </c>
      <c r="L31">
        <v>259</v>
      </c>
      <c r="M31">
        <v>5.1368432711977396</v>
      </c>
      <c r="N31">
        <v>0</v>
      </c>
    </row>
    <row r="32" spans="1:14" hidden="1" x14ac:dyDescent="0.3">
      <c r="A32" t="s">
        <v>170</v>
      </c>
      <c r="B32" t="s">
        <v>171</v>
      </c>
      <c r="C32" t="s">
        <v>171</v>
      </c>
      <c r="D32" t="s">
        <v>4</v>
      </c>
      <c r="E32">
        <v>1</v>
      </c>
      <c r="F32">
        <v>0</v>
      </c>
      <c r="G32">
        <v>0</v>
      </c>
      <c r="H32">
        <v>0</v>
      </c>
      <c r="I32" t="s">
        <v>158</v>
      </c>
      <c r="J32">
        <f>IF(Table1[[#This Row],[Team]]="BRE",1,0)</f>
        <v>0</v>
      </c>
      <c r="K32">
        <v>4.9000000000000004</v>
      </c>
      <c r="L32">
        <v>227</v>
      </c>
      <c r="M32">
        <v>4.9925729591721799</v>
      </c>
      <c r="N32">
        <v>0</v>
      </c>
    </row>
    <row r="33" spans="1:14" hidden="1" x14ac:dyDescent="0.3">
      <c r="A33" t="s">
        <v>23</v>
      </c>
      <c r="B33" t="s">
        <v>24</v>
      </c>
      <c r="C33" t="s">
        <v>24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f>IF(Table1[[#This Row],[Team]]="BRE",1,0)</f>
        <v>0</v>
      </c>
      <c r="K33">
        <v>4.4000000000000004</v>
      </c>
      <c r="L33">
        <v>18</v>
      </c>
      <c r="M33">
        <v>4.8490151895832101</v>
      </c>
      <c r="N33">
        <v>0</v>
      </c>
    </row>
    <row r="34" spans="1:14" hidden="1" x14ac:dyDescent="0.3">
      <c r="A34" t="s">
        <v>144</v>
      </c>
      <c r="B34" t="s">
        <v>262</v>
      </c>
      <c r="C34" t="s">
        <v>262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261</v>
      </c>
      <c r="J34">
        <f>IF(Table1[[#This Row],[Team]]="BRE",1,0)</f>
        <v>0</v>
      </c>
      <c r="K34">
        <v>12.3</v>
      </c>
      <c r="L34">
        <v>385</v>
      </c>
      <c r="M34">
        <v>4.8218002629571401</v>
      </c>
      <c r="N34">
        <v>0</v>
      </c>
    </row>
    <row r="35" spans="1:14" hidden="1" x14ac:dyDescent="0.3">
      <c r="A35" t="s">
        <v>176</v>
      </c>
      <c r="B35" t="s">
        <v>177</v>
      </c>
      <c r="C35" t="s">
        <v>177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173</v>
      </c>
      <c r="J35">
        <f>IF(Table1[[#This Row],[Team]]="BRE",1,0)</f>
        <v>0</v>
      </c>
      <c r="K35">
        <v>6.6</v>
      </c>
      <c r="L35">
        <v>250</v>
      </c>
      <c r="M35">
        <v>4.7188057158800403</v>
      </c>
      <c r="N35">
        <v>0</v>
      </c>
    </row>
    <row r="36" spans="1:14" hidden="1" x14ac:dyDescent="0.3">
      <c r="A36" t="s">
        <v>238</v>
      </c>
      <c r="B36" t="s">
        <v>239</v>
      </c>
      <c r="C36" t="s">
        <v>239</v>
      </c>
      <c r="D36" t="s">
        <v>4</v>
      </c>
      <c r="E36">
        <v>1</v>
      </c>
      <c r="F36">
        <v>0</v>
      </c>
      <c r="G36">
        <v>0</v>
      </c>
      <c r="H36">
        <v>0</v>
      </c>
      <c r="I36" t="s">
        <v>237</v>
      </c>
      <c r="J36">
        <f>IF(Table1[[#This Row],[Team]]="BRE",1,0)</f>
        <v>0</v>
      </c>
      <c r="K36">
        <v>4.5</v>
      </c>
      <c r="L36">
        <v>340</v>
      </c>
      <c r="M36">
        <v>4.6868963779529897</v>
      </c>
      <c r="N36">
        <v>0</v>
      </c>
    </row>
    <row r="37" spans="1:14" hidden="1" x14ac:dyDescent="0.3">
      <c r="A37" t="s">
        <v>93</v>
      </c>
      <c r="B37" t="s">
        <v>94</v>
      </c>
      <c r="C37" t="s">
        <v>94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85</v>
      </c>
      <c r="J37">
        <f>IF(Table1[[#This Row],[Team]]="BRE",1,0)</f>
        <v>0</v>
      </c>
      <c r="K37">
        <v>5.8</v>
      </c>
      <c r="L37">
        <v>115</v>
      </c>
      <c r="M37">
        <v>4.6638900009412803</v>
      </c>
      <c r="N37">
        <v>0</v>
      </c>
    </row>
    <row r="38" spans="1:14" hidden="1" x14ac:dyDescent="0.3">
      <c r="A38" t="s">
        <v>306</v>
      </c>
      <c r="B38" t="s">
        <v>307</v>
      </c>
      <c r="C38" t="s">
        <v>308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296</v>
      </c>
      <c r="J38">
        <f>IF(Table1[[#This Row],[Team]]="BRE",1,0)</f>
        <v>0</v>
      </c>
      <c r="K38">
        <v>4.9000000000000004</v>
      </c>
      <c r="L38">
        <v>460</v>
      </c>
      <c r="M38">
        <v>4.5619553964691404</v>
      </c>
      <c r="N38">
        <v>0</v>
      </c>
    </row>
    <row r="39" spans="1:14" hidden="1" x14ac:dyDescent="0.3">
      <c r="A39" t="s">
        <v>180</v>
      </c>
      <c r="B39" t="s">
        <v>181</v>
      </c>
      <c r="C39" t="s">
        <v>180</v>
      </c>
      <c r="D39" t="s">
        <v>4</v>
      </c>
      <c r="E39">
        <v>1</v>
      </c>
      <c r="F39">
        <v>0</v>
      </c>
      <c r="G39">
        <v>0</v>
      </c>
      <c r="H39">
        <v>0</v>
      </c>
      <c r="I39" t="s">
        <v>173</v>
      </c>
      <c r="J39">
        <f>IF(Table1[[#This Row],[Team]]="BRE",1,0)</f>
        <v>0</v>
      </c>
      <c r="K39">
        <v>6</v>
      </c>
      <c r="L39">
        <v>252</v>
      </c>
      <c r="M39">
        <v>4.5524543768645396</v>
      </c>
      <c r="N39">
        <v>0</v>
      </c>
    </row>
    <row r="40" spans="1:14" hidden="1" x14ac:dyDescent="0.3">
      <c r="A40" t="s">
        <v>198</v>
      </c>
      <c r="B40" t="s">
        <v>199</v>
      </c>
      <c r="C40" t="s">
        <v>199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197</v>
      </c>
      <c r="J40">
        <f>IF(Table1[[#This Row],[Team]]="BRE",1,0)</f>
        <v>0</v>
      </c>
      <c r="K40">
        <v>7.2</v>
      </c>
      <c r="L40">
        <v>270</v>
      </c>
      <c r="M40">
        <v>4.5340653594924696</v>
      </c>
      <c r="N40">
        <v>0</v>
      </c>
    </row>
    <row r="41" spans="1:14" hidden="1" x14ac:dyDescent="0.3">
      <c r="A41" t="s">
        <v>21</v>
      </c>
      <c r="B41" t="s">
        <v>22</v>
      </c>
      <c r="C41" t="s">
        <v>21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13</v>
      </c>
      <c r="J41">
        <f>IF(Table1[[#This Row],[Team]]="BRE",1,0)</f>
        <v>0</v>
      </c>
      <c r="K41">
        <v>5.0999999999999996</v>
      </c>
      <c r="L41">
        <v>16</v>
      </c>
      <c r="M41">
        <v>4.4771267164464401</v>
      </c>
      <c r="N41">
        <v>0</v>
      </c>
    </row>
    <row r="42" spans="1:14" hidden="1" x14ac:dyDescent="0.3">
      <c r="A42" t="s">
        <v>285</v>
      </c>
      <c r="B42" t="s">
        <v>286</v>
      </c>
      <c r="C42" t="s">
        <v>286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279</v>
      </c>
      <c r="J42">
        <f>IF(Table1[[#This Row],[Team]]="BRE",1,0)</f>
        <v>0</v>
      </c>
      <c r="K42">
        <v>6.4</v>
      </c>
      <c r="L42">
        <v>441</v>
      </c>
      <c r="M42">
        <v>4.4754061309813196</v>
      </c>
      <c r="N42">
        <v>0</v>
      </c>
    </row>
    <row r="43" spans="1:14" hidden="1" x14ac:dyDescent="0.3">
      <c r="A43" t="s">
        <v>132</v>
      </c>
      <c r="B43" t="s">
        <v>133</v>
      </c>
      <c r="C43" t="s">
        <v>133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119</v>
      </c>
      <c r="J43">
        <f>IF(Table1[[#This Row],[Team]]="BRE",1,0)</f>
        <v>0</v>
      </c>
      <c r="K43">
        <v>4.5</v>
      </c>
      <c r="L43">
        <v>166</v>
      </c>
      <c r="M43">
        <v>4.46391671988175</v>
      </c>
      <c r="N43">
        <v>0</v>
      </c>
    </row>
    <row r="44" spans="1:14" hidden="1" x14ac:dyDescent="0.3">
      <c r="A44" t="s">
        <v>87</v>
      </c>
      <c r="B44" t="s">
        <v>88</v>
      </c>
      <c r="C44" t="s">
        <v>88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85</v>
      </c>
      <c r="J44">
        <f>IF(Table1[[#This Row],[Team]]="BRE",1,0)</f>
        <v>0</v>
      </c>
      <c r="K44">
        <v>6.7</v>
      </c>
      <c r="L44">
        <v>109</v>
      </c>
      <c r="M44">
        <v>4.4167671792381702</v>
      </c>
      <c r="N44">
        <v>0</v>
      </c>
    </row>
    <row r="45" spans="1:14" hidden="1" x14ac:dyDescent="0.3">
      <c r="A45" t="s">
        <v>187</v>
      </c>
      <c r="B45" t="s">
        <v>188</v>
      </c>
      <c r="C45" t="s">
        <v>188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173</v>
      </c>
      <c r="J45">
        <f>IF(Table1[[#This Row],[Team]]="BRE",1,0)</f>
        <v>0</v>
      </c>
      <c r="K45">
        <v>7</v>
      </c>
      <c r="L45">
        <v>255</v>
      </c>
      <c r="M45">
        <v>4.4132195862033496</v>
      </c>
      <c r="N45">
        <v>0</v>
      </c>
    </row>
    <row r="46" spans="1:14" hidden="1" x14ac:dyDescent="0.3">
      <c r="A46" t="s">
        <v>14</v>
      </c>
      <c r="B46" t="s">
        <v>15</v>
      </c>
      <c r="C46" t="s">
        <v>15</v>
      </c>
      <c r="D46" t="s">
        <v>7</v>
      </c>
      <c r="E46">
        <v>0</v>
      </c>
      <c r="F46">
        <v>0</v>
      </c>
      <c r="G46">
        <v>0</v>
      </c>
      <c r="H46">
        <v>1</v>
      </c>
      <c r="I46" t="s">
        <v>13</v>
      </c>
      <c r="J46">
        <f>IF(Table1[[#This Row],[Team]]="BRE",1,0)</f>
        <v>0</v>
      </c>
      <c r="K46">
        <v>9.8000000000000007</v>
      </c>
      <c r="L46">
        <v>2</v>
      </c>
      <c r="M46">
        <v>4.3998457914930498</v>
      </c>
      <c r="N46">
        <v>0</v>
      </c>
    </row>
    <row r="47" spans="1:14" hidden="1" x14ac:dyDescent="0.3">
      <c r="A47" t="s">
        <v>47</v>
      </c>
      <c r="B47" t="s">
        <v>48</v>
      </c>
      <c r="C47" t="s">
        <v>48</v>
      </c>
      <c r="D47" t="s">
        <v>7</v>
      </c>
      <c r="E47">
        <v>0</v>
      </c>
      <c r="F47">
        <v>0</v>
      </c>
      <c r="G47">
        <v>0</v>
      </c>
      <c r="H47">
        <v>1</v>
      </c>
      <c r="I47" t="s">
        <v>29</v>
      </c>
      <c r="J47">
        <f>IF(Table1[[#This Row],[Team]]="BRE",1,0)</f>
        <v>0</v>
      </c>
      <c r="K47">
        <v>7.7</v>
      </c>
      <c r="L47">
        <v>45</v>
      </c>
      <c r="M47">
        <v>4.3780847084782701</v>
      </c>
      <c r="N47">
        <v>0</v>
      </c>
    </row>
    <row r="48" spans="1:14" hidden="1" x14ac:dyDescent="0.3">
      <c r="A48" t="s">
        <v>289</v>
      </c>
      <c r="B48" t="s">
        <v>290</v>
      </c>
      <c r="C48" t="s">
        <v>290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279</v>
      </c>
      <c r="J48">
        <f>IF(Table1[[#This Row],[Team]]="BRE",1,0)</f>
        <v>0</v>
      </c>
      <c r="K48">
        <v>5.7</v>
      </c>
      <c r="L48">
        <v>443</v>
      </c>
      <c r="M48">
        <v>4.35949989640363</v>
      </c>
      <c r="N48">
        <v>0</v>
      </c>
    </row>
    <row r="49" spans="1:14" hidden="1" x14ac:dyDescent="0.3">
      <c r="A49" t="s">
        <v>117</v>
      </c>
      <c r="B49" t="s">
        <v>118</v>
      </c>
      <c r="C49" t="s">
        <v>118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119</v>
      </c>
      <c r="J49">
        <f>IF(Table1[[#This Row],[Team]]="BRE",1,0)</f>
        <v>0</v>
      </c>
      <c r="K49">
        <v>6.1</v>
      </c>
      <c r="L49">
        <v>146</v>
      </c>
      <c r="M49">
        <v>4.3572078424763498</v>
      </c>
      <c r="N49">
        <v>0</v>
      </c>
    </row>
    <row r="50" spans="1:14" hidden="1" x14ac:dyDescent="0.3">
      <c r="A50" t="s">
        <v>23</v>
      </c>
      <c r="B50" t="s">
        <v>273</v>
      </c>
      <c r="C50" t="s">
        <v>273</v>
      </c>
      <c r="D50" t="s">
        <v>4</v>
      </c>
      <c r="E50">
        <v>1</v>
      </c>
      <c r="F50">
        <v>0</v>
      </c>
      <c r="G50">
        <v>0</v>
      </c>
      <c r="H50">
        <v>0</v>
      </c>
      <c r="I50" t="s">
        <v>272</v>
      </c>
      <c r="J50">
        <f>IF(Table1[[#This Row],[Team]]="BRE",1,0)</f>
        <v>0</v>
      </c>
      <c r="K50">
        <v>4.0999999999999996</v>
      </c>
      <c r="L50">
        <v>408</v>
      </c>
      <c r="M50">
        <v>4.3365828014116898</v>
      </c>
      <c r="N50">
        <v>0</v>
      </c>
    </row>
    <row r="51" spans="1:14" hidden="1" x14ac:dyDescent="0.3">
      <c r="A51" t="s">
        <v>75</v>
      </c>
      <c r="B51" t="s">
        <v>76</v>
      </c>
      <c r="C51" t="s">
        <v>76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68</v>
      </c>
      <c r="J51">
        <f>IF(Table1[[#This Row],[Team]]="BRE",1,0)</f>
        <v>0</v>
      </c>
      <c r="K51">
        <v>4.3</v>
      </c>
      <c r="L51">
        <v>87</v>
      </c>
      <c r="M51">
        <v>4.3001880001239901</v>
      </c>
      <c r="N51">
        <v>0</v>
      </c>
    </row>
    <row r="52" spans="1:14" hidden="1" x14ac:dyDescent="0.3">
      <c r="A52" t="s">
        <v>202</v>
      </c>
      <c r="B52" t="s">
        <v>203</v>
      </c>
      <c r="C52" t="s">
        <v>203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197</v>
      </c>
      <c r="J52">
        <f>IF(Table1[[#This Row],[Team]]="BRE",1,0)</f>
        <v>0</v>
      </c>
      <c r="K52">
        <v>10.6</v>
      </c>
      <c r="L52">
        <v>273</v>
      </c>
      <c r="M52">
        <v>4.2970844798665802</v>
      </c>
      <c r="N52">
        <v>0</v>
      </c>
    </row>
    <row r="53" spans="1:14" hidden="1" x14ac:dyDescent="0.3">
      <c r="A53" t="s">
        <v>111</v>
      </c>
      <c r="B53" t="s">
        <v>112</v>
      </c>
      <c r="C53" t="s">
        <v>112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97</v>
      </c>
      <c r="J53">
        <f>IF(Table1[[#This Row],[Team]]="BRE",1,0)</f>
        <v>0</v>
      </c>
      <c r="K53">
        <v>8</v>
      </c>
      <c r="L53">
        <v>138</v>
      </c>
      <c r="M53">
        <v>4.28060005131187</v>
      </c>
      <c r="N53">
        <v>0</v>
      </c>
    </row>
    <row r="54" spans="1:14" hidden="1" x14ac:dyDescent="0.3">
      <c r="A54" t="s">
        <v>200</v>
      </c>
      <c r="B54" t="s">
        <v>201</v>
      </c>
      <c r="C54" t="s">
        <v>201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197</v>
      </c>
      <c r="J54">
        <f>IF(Table1[[#This Row],[Team]]="BRE",1,0)</f>
        <v>0</v>
      </c>
      <c r="K54">
        <v>8.6</v>
      </c>
      <c r="L54">
        <v>272</v>
      </c>
      <c r="M54">
        <v>4.2199495866652299</v>
      </c>
      <c r="N54">
        <v>0</v>
      </c>
    </row>
    <row r="55" spans="1:14" hidden="1" x14ac:dyDescent="0.3">
      <c r="A55" t="s">
        <v>107</v>
      </c>
      <c r="B55" t="s">
        <v>108</v>
      </c>
      <c r="C55" t="s">
        <v>108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97</v>
      </c>
      <c r="J55">
        <f>IF(Table1[[#This Row],[Team]]="BRE",1,0)</f>
        <v>0</v>
      </c>
      <c r="K55">
        <v>7.4</v>
      </c>
      <c r="L55">
        <v>136</v>
      </c>
      <c r="M55">
        <v>4.1832174815641698</v>
      </c>
      <c r="N55">
        <v>0</v>
      </c>
    </row>
    <row r="56" spans="1:14" hidden="1" x14ac:dyDescent="0.3">
      <c r="A56" t="s">
        <v>32</v>
      </c>
      <c r="B56" t="s">
        <v>33</v>
      </c>
      <c r="C56" t="s">
        <v>33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29</v>
      </c>
      <c r="J56">
        <f>IF(Table1[[#This Row],[Team]]="BRE",1,0)</f>
        <v>0</v>
      </c>
      <c r="K56">
        <v>5.8</v>
      </c>
      <c r="L56">
        <v>30</v>
      </c>
      <c r="M56">
        <v>4.1627340232344796</v>
      </c>
      <c r="N56">
        <v>0</v>
      </c>
    </row>
    <row r="57" spans="1:14" hidden="1" x14ac:dyDescent="0.3">
      <c r="A57" t="s">
        <v>283</v>
      </c>
      <c r="B57" t="s">
        <v>284</v>
      </c>
      <c r="C57" t="s">
        <v>284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279</v>
      </c>
      <c r="J57">
        <f>IF(Table1[[#This Row],[Team]]="BRE",1,0)</f>
        <v>0</v>
      </c>
      <c r="K57">
        <v>6.2</v>
      </c>
      <c r="L57">
        <v>440</v>
      </c>
      <c r="M57">
        <v>4.1588184402414701</v>
      </c>
      <c r="N57">
        <v>0</v>
      </c>
    </row>
    <row r="58" spans="1:14" hidden="1" x14ac:dyDescent="0.3">
      <c r="A58" t="s">
        <v>259</v>
      </c>
      <c r="B58" t="s">
        <v>260</v>
      </c>
      <c r="C58" t="s">
        <v>260</v>
      </c>
      <c r="D58" t="s">
        <v>4</v>
      </c>
      <c r="E58">
        <v>1</v>
      </c>
      <c r="F58">
        <v>0</v>
      </c>
      <c r="G58">
        <v>0</v>
      </c>
      <c r="H58">
        <v>0</v>
      </c>
      <c r="I58" t="s">
        <v>261</v>
      </c>
      <c r="J58">
        <f>IF(Table1[[#This Row],[Team]]="BRE",1,0)</f>
        <v>0</v>
      </c>
      <c r="K58">
        <v>5.4</v>
      </c>
      <c r="L58">
        <v>384</v>
      </c>
      <c r="M58">
        <v>4.1179352817466501</v>
      </c>
      <c r="N58">
        <v>0</v>
      </c>
    </row>
    <row r="59" spans="1:14" hidden="1" x14ac:dyDescent="0.3">
      <c r="A59" t="s">
        <v>206</v>
      </c>
      <c r="B59" t="s">
        <v>207</v>
      </c>
      <c r="C59" t="s">
        <v>206</v>
      </c>
      <c r="D59" t="s">
        <v>4</v>
      </c>
      <c r="E59">
        <v>1</v>
      </c>
      <c r="F59">
        <v>0</v>
      </c>
      <c r="G59">
        <v>0</v>
      </c>
      <c r="H59">
        <v>0</v>
      </c>
      <c r="I59" t="s">
        <v>197</v>
      </c>
      <c r="J59">
        <f>IF(Table1[[#This Row],[Team]]="BRE",1,0)</f>
        <v>0</v>
      </c>
      <c r="K59">
        <v>6</v>
      </c>
      <c r="L59">
        <v>275</v>
      </c>
      <c r="M59">
        <v>4.0951378690762201</v>
      </c>
      <c r="N59">
        <v>0</v>
      </c>
    </row>
    <row r="60" spans="1:14" hidden="1" x14ac:dyDescent="0.3">
      <c r="A60" t="s">
        <v>17</v>
      </c>
      <c r="B60" t="s">
        <v>18</v>
      </c>
      <c r="C60" t="s">
        <v>18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13</v>
      </c>
      <c r="J60">
        <f>IF(Table1[[#This Row],[Team]]="BRE",1,0)</f>
        <v>0</v>
      </c>
      <c r="K60">
        <v>6</v>
      </c>
      <c r="L60">
        <v>14</v>
      </c>
      <c r="M60">
        <v>4.0824096526090798</v>
      </c>
      <c r="N60">
        <v>0</v>
      </c>
    </row>
    <row r="61" spans="1:14" hidden="1" x14ac:dyDescent="0.3">
      <c r="A61" t="s">
        <v>145</v>
      </c>
      <c r="B61" t="s">
        <v>146</v>
      </c>
      <c r="C61" t="s">
        <v>146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147</v>
      </c>
      <c r="J61">
        <f>IF(Table1[[#This Row],[Team]]="BRE",1,0)</f>
        <v>0</v>
      </c>
      <c r="K61">
        <v>4.9000000000000004</v>
      </c>
      <c r="L61">
        <v>196</v>
      </c>
      <c r="M61">
        <v>4.0123998522324396</v>
      </c>
      <c r="N61">
        <v>0</v>
      </c>
    </row>
    <row r="62" spans="1:14" hidden="1" x14ac:dyDescent="0.3">
      <c r="A62" t="s">
        <v>126</v>
      </c>
      <c r="B62" t="s">
        <v>127</v>
      </c>
      <c r="C62" t="s">
        <v>127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119</v>
      </c>
      <c r="J62">
        <f>IF(Table1[[#This Row],[Team]]="BRE",1,0)</f>
        <v>0</v>
      </c>
      <c r="K62">
        <v>7</v>
      </c>
      <c r="L62">
        <v>154</v>
      </c>
      <c r="M62">
        <v>3.9997966841105699</v>
      </c>
      <c r="N62">
        <v>0</v>
      </c>
    </row>
    <row r="63" spans="1:14" hidden="1" x14ac:dyDescent="0.3">
      <c r="A63" t="s">
        <v>30</v>
      </c>
      <c r="B63" t="s">
        <v>31</v>
      </c>
      <c r="C63" t="s">
        <v>31</v>
      </c>
      <c r="D63" t="s">
        <v>4</v>
      </c>
      <c r="E63">
        <v>1</v>
      </c>
      <c r="F63">
        <v>0</v>
      </c>
      <c r="G63">
        <v>0</v>
      </c>
      <c r="H63">
        <v>0</v>
      </c>
      <c r="I63" t="s">
        <v>29</v>
      </c>
      <c r="J63">
        <f>IF(Table1[[#This Row],[Team]]="BRE",1,0)</f>
        <v>0</v>
      </c>
      <c r="K63">
        <v>5.5</v>
      </c>
      <c r="L63">
        <v>28</v>
      </c>
      <c r="M63">
        <v>3.9714381083408998</v>
      </c>
      <c r="N63">
        <v>0</v>
      </c>
    </row>
    <row r="64" spans="1:14" hidden="1" x14ac:dyDescent="0.3">
      <c r="A64" t="s">
        <v>73</v>
      </c>
      <c r="B64" t="s">
        <v>74</v>
      </c>
      <c r="C64" t="s">
        <v>74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68</v>
      </c>
      <c r="J64">
        <f>IF(Table1[[#This Row],[Team]]="BRE",1,0)</f>
        <v>0</v>
      </c>
      <c r="K64">
        <v>5</v>
      </c>
      <c r="L64">
        <v>84</v>
      </c>
      <c r="M64">
        <v>3.9709262836721302</v>
      </c>
      <c r="N64">
        <v>0</v>
      </c>
    </row>
    <row r="65" spans="1:14" hidden="1" x14ac:dyDescent="0.3">
      <c r="A65" t="s">
        <v>154</v>
      </c>
      <c r="B65" t="s">
        <v>155</v>
      </c>
      <c r="C65" t="s">
        <v>155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147</v>
      </c>
      <c r="J65">
        <f>IF(Table1[[#This Row],[Team]]="BRE",1,0)</f>
        <v>0</v>
      </c>
      <c r="K65">
        <v>6.5</v>
      </c>
      <c r="L65">
        <v>206</v>
      </c>
      <c r="M65">
        <v>3.95090964521646</v>
      </c>
      <c r="N65">
        <v>0</v>
      </c>
    </row>
    <row r="66" spans="1:14" hidden="1" x14ac:dyDescent="0.3">
      <c r="A66" t="s">
        <v>19</v>
      </c>
      <c r="B66" t="s">
        <v>20</v>
      </c>
      <c r="C66" t="s">
        <v>20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13</v>
      </c>
      <c r="J66">
        <f>IF(Table1[[#This Row],[Team]]="BRE",1,0)</f>
        <v>0</v>
      </c>
      <c r="K66">
        <v>6.3</v>
      </c>
      <c r="L66">
        <v>15</v>
      </c>
      <c r="M66">
        <v>3.9305715545022899</v>
      </c>
      <c r="N66">
        <v>0</v>
      </c>
    </row>
    <row r="67" spans="1:14" hidden="1" x14ac:dyDescent="0.3">
      <c r="A67" t="s">
        <v>204</v>
      </c>
      <c r="B67" t="s">
        <v>205</v>
      </c>
      <c r="C67" t="s">
        <v>205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197</v>
      </c>
      <c r="J67">
        <f>IF(Table1[[#This Row],[Team]]="BRE",1,0)</f>
        <v>0</v>
      </c>
      <c r="K67">
        <v>6.7</v>
      </c>
      <c r="L67">
        <v>274</v>
      </c>
      <c r="M67">
        <v>3.8861477234208999</v>
      </c>
      <c r="N67">
        <v>0</v>
      </c>
    </row>
    <row r="68" spans="1:14" hidden="1" x14ac:dyDescent="0.3">
      <c r="A68" t="s">
        <v>79</v>
      </c>
      <c r="B68" t="s">
        <v>80</v>
      </c>
      <c r="C68" t="s">
        <v>80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68</v>
      </c>
      <c r="J68">
        <f>IF(Table1[[#This Row],[Team]]="BRE",1,0)</f>
        <v>0</v>
      </c>
      <c r="K68">
        <v>6.5</v>
      </c>
      <c r="L68">
        <v>89</v>
      </c>
      <c r="M68">
        <v>3.8799786276739701</v>
      </c>
      <c r="N68">
        <v>0</v>
      </c>
    </row>
    <row r="69" spans="1:14" hidden="1" x14ac:dyDescent="0.3">
      <c r="A69" t="s">
        <v>27</v>
      </c>
      <c r="B69" t="s">
        <v>28</v>
      </c>
      <c r="C69" t="s">
        <v>28</v>
      </c>
      <c r="D69" t="s">
        <v>4</v>
      </c>
      <c r="E69">
        <v>1</v>
      </c>
      <c r="F69">
        <v>0</v>
      </c>
      <c r="G69">
        <v>0</v>
      </c>
      <c r="H69">
        <v>0</v>
      </c>
      <c r="I69" t="s">
        <v>13</v>
      </c>
      <c r="J69">
        <f>IF(Table1[[#This Row],[Team]]="BRE",1,0)</f>
        <v>0</v>
      </c>
      <c r="K69">
        <v>4.9000000000000004</v>
      </c>
      <c r="L69">
        <v>24</v>
      </c>
      <c r="M69">
        <v>3.8585409246100202</v>
      </c>
      <c r="N69">
        <v>0</v>
      </c>
    </row>
    <row r="70" spans="1:14" hidden="1" x14ac:dyDescent="0.3">
      <c r="A70" t="s">
        <v>114</v>
      </c>
      <c r="B70" t="s">
        <v>253</v>
      </c>
      <c r="C70" t="s">
        <v>253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247</v>
      </c>
      <c r="J70">
        <f>IF(Table1[[#This Row],[Team]]="BRE",1,0)</f>
        <v>0</v>
      </c>
      <c r="K70">
        <v>6.3</v>
      </c>
      <c r="L70">
        <v>367</v>
      </c>
      <c r="M70">
        <v>3.8251792778428402</v>
      </c>
      <c r="N70">
        <v>0</v>
      </c>
    </row>
    <row r="71" spans="1:14" hidden="1" x14ac:dyDescent="0.3">
      <c r="A71" t="s">
        <v>211</v>
      </c>
      <c r="B71" t="s">
        <v>212</v>
      </c>
      <c r="C71" t="s">
        <v>213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197</v>
      </c>
      <c r="J71">
        <f>IF(Table1[[#This Row],[Team]]="BRE",1,0)</f>
        <v>0</v>
      </c>
      <c r="K71">
        <v>7.3</v>
      </c>
      <c r="L71">
        <v>279</v>
      </c>
      <c r="M71">
        <v>3.8221661578888702</v>
      </c>
      <c r="N71">
        <v>0</v>
      </c>
    </row>
    <row r="72" spans="1:14" hidden="1" x14ac:dyDescent="0.3">
      <c r="A72" t="s">
        <v>27</v>
      </c>
      <c r="B72" t="s">
        <v>172</v>
      </c>
      <c r="C72" t="s">
        <v>172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279</v>
      </c>
      <c r="J72">
        <f>IF(Table1[[#This Row],[Team]]="BRE",1,0)</f>
        <v>0</v>
      </c>
      <c r="K72">
        <v>5.5</v>
      </c>
      <c r="L72">
        <v>432</v>
      </c>
      <c r="M72">
        <v>3.77384865059665</v>
      </c>
      <c r="N72">
        <v>0</v>
      </c>
    </row>
    <row r="73" spans="1:14" hidden="1" x14ac:dyDescent="0.3">
      <c r="A73" t="s">
        <v>114</v>
      </c>
      <c r="B73" t="s">
        <v>151</v>
      </c>
      <c r="C73" t="s">
        <v>151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147</v>
      </c>
      <c r="J73">
        <f>IF(Table1[[#This Row],[Team]]="BRE",1,0)</f>
        <v>0</v>
      </c>
      <c r="K73">
        <v>6.6</v>
      </c>
      <c r="L73">
        <v>203</v>
      </c>
      <c r="M73">
        <v>3.7678672363519401</v>
      </c>
      <c r="N73">
        <v>0</v>
      </c>
    </row>
    <row r="74" spans="1:14" hidden="1" x14ac:dyDescent="0.3">
      <c r="A74" t="s">
        <v>310</v>
      </c>
      <c r="B74" t="s">
        <v>311</v>
      </c>
      <c r="C74" t="s">
        <v>311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296</v>
      </c>
      <c r="J74">
        <f>IF(Table1[[#This Row],[Team]]="BRE",1,0)</f>
        <v>0</v>
      </c>
      <c r="K74">
        <v>4.3</v>
      </c>
      <c r="L74">
        <v>467</v>
      </c>
      <c r="M74">
        <v>3.7331747039489298</v>
      </c>
      <c r="N74">
        <v>0</v>
      </c>
    </row>
    <row r="75" spans="1:14" hidden="1" x14ac:dyDescent="0.3">
      <c r="A75" t="s">
        <v>161</v>
      </c>
      <c r="B75" t="s">
        <v>162</v>
      </c>
      <c r="C75" t="s">
        <v>161</v>
      </c>
      <c r="D75" t="s">
        <v>7</v>
      </c>
      <c r="E75">
        <v>0</v>
      </c>
      <c r="F75">
        <v>0</v>
      </c>
      <c r="G75">
        <v>0</v>
      </c>
      <c r="H75">
        <v>1</v>
      </c>
      <c r="I75" t="s">
        <v>158</v>
      </c>
      <c r="J75">
        <f>IF(Table1[[#This Row],[Team]]="BRE",1,0)</f>
        <v>0</v>
      </c>
      <c r="K75">
        <v>6.3</v>
      </c>
      <c r="L75">
        <v>219</v>
      </c>
      <c r="M75">
        <v>3.7260821056045899</v>
      </c>
      <c r="N75">
        <v>0</v>
      </c>
    </row>
    <row r="76" spans="1:14" hidden="1" x14ac:dyDescent="0.3">
      <c r="A76" t="s">
        <v>228</v>
      </c>
      <c r="B76" t="s">
        <v>265</v>
      </c>
      <c r="C76" t="s">
        <v>265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261</v>
      </c>
      <c r="J76">
        <f>IF(Table1[[#This Row],[Team]]="BRE",1,0)</f>
        <v>0</v>
      </c>
      <c r="K76">
        <v>4.5</v>
      </c>
      <c r="L76">
        <v>388</v>
      </c>
      <c r="M76">
        <v>3.69680137776824</v>
      </c>
      <c r="N76">
        <v>0</v>
      </c>
    </row>
    <row r="77" spans="1:14" hidden="1" x14ac:dyDescent="0.3">
      <c r="A77" t="s">
        <v>282</v>
      </c>
      <c r="B77" t="s">
        <v>103</v>
      </c>
      <c r="C77" t="s">
        <v>103</v>
      </c>
      <c r="D77" t="s">
        <v>7</v>
      </c>
      <c r="E77">
        <v>0</v>
      </c>
      <c r="F77">
        <v>0</v>
      </c>
      <c r="G77">
        <v>0</v>
      </c>
      <c r="H77">
        <v>1</v>
      </c>
      <c r="I77" t="s">
        <v>279</v>
      </c>
      <c r="J77">
        <f>IF(Table1[[#This Row],[Team]]="BRE",1,0)</f>
        <v>0</v>
      </c>
      <c r="K77">
        <v>8.1</v>
      </c>
      <c r="L77">
        <v>434</v>
      </c>
      <c r="M77">
        <v>3.6765692791051499</v>
      </c>
      <c r="N77">
        <v>0</v>
      </c>
    </row>
    <row r="78" spans="1:14" hidden="1" x14ac:dyDescent="0.3">
      <c r="A78" t="s">
        <v>23</v>
      </c>
      <c r="B78" t="s">
        <v>86</v>
      </c>
      <c r="C78" t="s">
        <v>86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85</v>
      </c>
      <c r="J78">
        <f>IF(Table1[[#This Row],[Team]]="BRE",1,0)</f>
        <v>0</v>
      </c>
      <c r="K78">
        <v>4.9000000000000004</v>
      </c>
      <c r="L78">
        <v>107</v>
      </c>
      <c r="M78">
        <v>3.66091418706658</v>
      </c>
      <c r="N78">
        <v>0</v>
      </c>
    </row>
    <row r="79" spans="1:14" hidden="1" x14ac:dyDescent="0.3">
      <c r="A79" t="s">
        <v>36</v>
      </c>
      <c r="B79" t="s">
        <v>37</v>
      </c>
      <c r="C79" t="s">
        <v>37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29</v>
      </c>
      <c r="J79">
        <f>IF(Table1[[#This Row],[Team]]="BRE",1,0)</f>
        <v>0</v>
      </c>
      <c r="K79">
        <v>4.7</v>
      </c>
      <c r="L79">
        <v>33</v>
      </c>
      <c r="M79">
        <v>3.6462003195503399</v>
      </c>
      <c r="N79">
        <v>0</v>
      </c>
    </row>
    <row r="80" spans="1:14" hidden="1" x14ac:dyDescent="0.3">
      <c r="A80" t="s">
        <v>165</v>
      </c>
      <c r="B80" t="s">
        <v>166</v>
      </c>
      <c r="C80" t="s">
        <v>166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158</v>
      </c>
      <c r="J80">
        <f>IF(Table1[[#This Row],[Team]]="BRE",1,0)</f>
        <v>0</v>
      </c>
      <c r="K80">
        <v>4.5</v>
      </c>
      <c r="L80">
        <v>221</v>
      </c>
      <c r="M80">
        <v>3.6209779789096102</v>
      </c>
      <c r="N80">
        <v>0</v>
      </c>
    </row>
    <row r="81" spans="1:14" hidden="1" x14ac:dyDescent="0.3">
      <c r="A81" t="s">
        <v>222</v>
      </c>
      <c r="B81" t="s">
        <v>223</v>
      </c>
      <c r="C81" t="s">
        <v>223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224</v>
      </c>
      <c r="J81">
        <f>IF(Table1[[#This Row],[Team]]="BRE",1,0)</f>
        <v>0</v>
      </c>
      <c r="K81">
        <v>5</v>
      </c>
      <c r="L81">
        <v>293</v>
      </c>
      <c r="M81">
        <v>3.6201269111514902</v>
      </c>
      <c r="N81">
        <v>0</v>
      </c>
    </row>
    <row r="82" spans="1:14" hidden="1" x14ac:dyDescent="0.3">
      <c r="A82" t="s">
        <v>298</v>
      </c>
      <c r="B82" t="s">
        <v>299</v>
      </c>
      <c r="C82" t="s">
        <v>299</v>
      </c>
      <c r="D82" t="s">
        <v>7</v>
      </c>
      <c r="E82">
        <v>0</v>
      </c>
      <c r="F82">
        <v>0</v>
      </c>
      <c r="G82">
        <v>0</v>
      </c>
      <c r="H82">
        <v>1</v>
      </c>
      <c r="I82" t="s">
        <v>296</v>
      </c>
      <c r="J82">
        <f>IF(Table1[[#This Row],[Team]]="BRE",1,0)</f>
        <v>0</v>
      </c>
      <c r="K82">
        <v>7.8</v>
      </c>
      <c r="L82">
        <v>454</v>
      </c>
      <c r="M82">
        <v>3.5982733317066402</v>
      </c>
      <c r="N82">
        <v>0</v>
      </c>
    </row>
    <row r="83" spans="1:14" hidden="1" x14ac:dyDescent="0.3">
      <c r="A83" t="s">
        <v>140</v>
      </c>
      <c r="B83" t="s">
        <v>248</v>
      </c>
      <c r="C83" t="s">
        <v>248</v>
      </c>
      <c r="D83" t="s">
        <v>4</v>
      </c>
      <c r="E83">
        <v>1</v>
      </c>
      <c r="F83">
        <v>0</v>
      </c>
      <c r="G83">
        <v>0</v>
      </c>
      <c r="H83">
        <v>0</v>
      </c>
      <c r="I83" t="s">
        <v>247</v>
      </c>
      <c r="J83">
        <f>IF(Table1[[#This Row],[Team]]="BRE",1,0)</f>
        <v>0</v>
      </c>
      <c r="K83">
        <v>4.5999999999999996</v>
      </c>
      <c r="L83">
        <v>364</v>
      </c>
      <c r="M83">
        <v>3.5726835083589901</v>
      </c>
      <c r="N83">
        <v>0</v>
      </c>
    </row>
    <row r="84" spans="1:14" hidden="1" x14ac:dyDescent="0.3">
      <c r="A84" t="s">
        <v>77</v>
      </c>
      <c r="B84" t="s">
        <v>78</v>
      </c>
      <c r="C84" t="s">
        <v>78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68</v>
      </c>
      <c r="J84">
        <f>IF(Table1[[#This Row],[Team]]="BRE",1,0)</f>
        <v>0</v>
      </c>
      <c r="K84">
        <v>6.4</v>
      </c>
      <c r="L84">
        <v>88</v>
      </c>
      <c r="M84">
        <v>3.5726148435015199</v>
      </c>
      <c r="N84">
        <v>0</v>
      </c>
    </row>
    <row r="85" spans="1:14" hidden="1" x14ac:dyDescent="0.3">
      <c r="A85" t="s">
        <v>255</v>
      </c>
      <c r="B85" t="s">
        <v>256</v>
      </c>
      <c r="C85" t="s">
        <v>256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247</v>
      </c>
      <c r="J85">
        <f>IF(Table1[[#This Row],[Team]]="BRE",1,0)</f>
        <v>0</v>
      </c>
      <c r="K85">
        <v>6.8</v>
      </c>
      <c r="L85">
        <v>370</v>
      </c>
      <c r="M85">
        <v>3.5658364174096899</v>
      </c>
      <c r="N85">
        <v>0</v>
      </c>
    </row>
    <row r="86" spans="1:14" hidden="1" x14ac:dyDescent="0.3">
      <c r="A86" t="s">
        <v>156</v>
      </c>
      <c r="B86" t="s">
        <v>157</v>
      </c>
      <c r="C86" t="s">
        <v>157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158</v>
      </c>
      <c r="J86">
        <f>IF(Table1[[#This Row],[Team]]="BRE",1,0)</f>
        <v>0</v>
      </c>
      <c r="K86">
        <v>4.5</v>
      </c>
      <c r="L86">
        <v>217</v>
      </c>
      <c r="M86">
        <v>3.56452424957059</v>
      </c>
      <c r="N86">
        <v>0</v>
      </c>
    </row>
    <row r="87" spans="1:14" hidden="1" x14ac:dyDescent="0.3">
      <c r="A87" t="s">
        <v>95</v>
      </c>
      <c r="B87" t="s">
        <v>96</v>
      </c>
      <c r="C87" t="s">
        <v>96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97</v>
      </c>
      <c r="J87">
        <f>IF(Table1[[#This Row],[Team]]="BRE",1,0)</f>
        <v>0</v>
      </c>
      <c r="K87">
        <v>5.8</v>
      </c>
      <c r="L87">
        <v>124</v>
      </c>
      <c r="M87">
        <v>3.5636863604961402</v>
      </c>
      <c r="N87">
        <v>0</v>
      </c>
    </row>
    <row r="88" spans="1:14" hidden="1" x14ac:dyDescent="0.3">
      <c r="A88" t="s">
        <v>120</v>
      </c>
      <c r="B88" t="s">
        <v>121</v>
      </c>
      <c r="C88" t="s">
        <v>121</v>
      </c>
      <c r="D88" t="s">
        <v>4</v>
      </c>
      <c r="E88">
        <v>1</v>
      </c>
      <c r="F88">
        <v>0</v>
      </c>
      <c r="G88">
        <v>0</v>
      </c>
      <c r="H88">
        <v>0</v>
      </c>
      <c r="I88" t="s">
        <v>119</v>
      </c>
      <c r="J88">
        <f>IF(Table1[[#This Row],[Team]]="BRE",1,0)</f>
        <v>0</v>
      </c>
      <c r="K88">
        <v>4.5999999999999996</v>
      </c>
      <c r="L88">
        <v>147</v>
      </c>
      <c r="M88">
        <v>3.56096405165309</v>
      </c>
      <c r="N88">
        <v>0</v>
      </c>
    </row>
    <row r="89" spans="1:14" hidden="1" x14ac:dyDescent="0.3">
      <c r="A89" t="s">
        <v>117</v>
      </c>
      <c r="B89" t="s">
        <v>297</v>
      </c>
      <c r="C89" t="s">
        <v>297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296</v>
      </c>
      <c r="J89">
        <f>IF(Table1[[#This Row],[Team]]="BRE",1,0)</f>
        <v>0</v>
      </c>
      <c r="K89">
        <v>4.5</v>
      </c>
      <c r="L89">
        <v>453</v>
      </c>
      <c r="M89">
        <v>3.5601272080659201</v>
      </c>
      <c r="N89">
        <v>0</v>
      </c>
    </row>
    <row r="90" spans="1:14" hidden="1" x14ac:dyDescent="0.3">
      <c r="A90" t="s">
        <v>137</v>
      </c>
      <c r="B90" t="s">
        <v>138</v>
      </c>
      <c r="C90" t="s">
        <v>138</v>
      </c>
      <c r="D90" t="s">
        <v>5</v>
      </c>
      <c r="E90">
        <v>0</v>
      </c>
      <c r="F90">
        <v>1</v>
      </c>
      <c r="G90">
        <v>0</v>
      </c>
      <c r="H90">
        <v>0</v>
      </c>
      <c r="I90" t="s">
        <v>134</v>
      </c>
      <c r="J90">
        <f>IF(Table1[[#This Row],[Team]]="BRE",1,0)</f>
        <v>0</v>
      </c>
      <c r="K90">
        <v>5</v>
      </c>
      <c r="L90">
        <v>177</v>
      </c>
      <c r="M90">
        <v>3.5507441968277398</v>
      </c>
      <c r="N90">
        <v>0</v>
      </c>
    </row>
    <row r="91" spans="1:14" hidden="1" x14ac:dyDescent="0.3">
      <c r="A91" t="s">
        <v>100</v>
      </c>
      <c r="B91" t="s">
        <v>101</v>
      </c>
      <c r="C91" t="s">
        <v>102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97</v>
      </c>
      <c r="J91">
        <f>IF(Table1[[#This Row],[Team]]="BRE",1,0)</f>
        <v>0</v>
      </c>
      <c r="K91">
        <v>5.8</v>
      </c>
      <c r="L91">
        <v>127</v>
      </c>
      <c r="M91">
        <v>3.5231036293803601</v>
      </c>
      <c r="N91">
        <v>0</v>
      </c>
    </row>
    <row r="92" spans="1:14" hidden="1" x14ac:dyDescent="0.3">
      <c r="A92" t="s">
        <v>34</v>
      </c>
      <c r="B92" t="s">
        <v>35</v>
      </c>
      <c r="C92" t="s">
        <v>35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29</v>
      </c>
      <c r="J92">
        <f>IF(Table1[[#This Row],[Team]]="BRE",1,0)</f>
        <v>0</v>
      </c>
      <c r="K92">
        <v>4.9000000000000004</v>
      </c>
      <c r="L92">
        <v>32</v>
      </c>
      <c r="M92">
        <v>3.5230840876981802</v>
      </c>
      <c r="N92">
        <v>0</v>
      </c>
    </row>
    <row r="93" spans="1:14" hidden="1" x14ac:dyDescent="0.3">
      <c r="A93" t="s">
        <v>159</v>
      </c>
      <c r="B93" t="s">
        <v>160</v>
      </c>
      <c r="C93" t="s">
        <v>160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158</v>
      </c>
      <c r="J93">
        <f>IF(Table1[[#This Row],[Team]]="BRE",1,0)</f>
        <v>0</v>
      </c>
      <c r="K93">
        <v>5.4</v>
      </c>
      <c r="L93">
        <v>218</v>
      </c>
      <c r="M93">
        <v>3.51838079448792</v>
      </c>
      <c r="N93">
        <v>0</v>
      </c>
    </row>
    <row r="94" spans="1:14" hidden="1" x14ac:dyDescent="0.3">
      <c r="A94" t="s">
        <v>113</v>
      </c>
      <c r="B94" t="s">
        <v>114</v>
      </c>
      <c r="C94" t="s">
        <v>114</v>
      </c>
      <c r="D94" t="s">
        <v>5</v>
      </c>
      <c r="E94">
        <v>0</v>
      </c>
      <c r="F94">
        <v>1</v>
      </c>
      <c r="G94">
        <v>0</v>
      </c>
      <c r="H94">
        <v>0</v>
      </c>
      <c r="I94" t="s">
        <v>97</v>
      </c>
      <c r="J94">
        <f>IF(Table1[[#This Row],[Team]]="BRE",1,0)</f>
        <v>0</v>
      </c>
      <c r="K94">
        <v>6.3</v>
      </c>
      <c r="L94">
        <v>139</v>
      </c>
      <c r="M94">
        <v>3.5030924682897999</v>
      </c>
      <c r="N94">
        <v>0</v>
      </c>
    </row>
    <row r="95" spans="1:14" hidden="1" x14ac:dyDescent="0.3">
      <c r="A95" t="s">
        <v>242</v>
      </c>
      <c r="B95" t="s">
        <v>243</v>
      </c>
      <c r="C95" t="s">
        <v>243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237</v>
      </c>
      <c r="J95">
        <f>IF(Table1[[#This Row],[Team]]="BRE",1,0)</f>
        <v>0</v>
      </c>
      <c r="K95">
        <v>4.4000000000000004</v>
      </c>
      <c r="L95">
        <v>344</v>
      </c>
      <c r="M95">
        <v>3.49107354762435</v>
      </c>
      <c r="N95">
        <v>0</v>
      </c>
    </row>
    <row r="96" spans="1:14" hidden="1" x14ac:dyDescent="0.3">
      <c r="A96" t="s">
        <v>135</v>
      </c>
      <c r="B96" t="s">
        <v>136</v>
      </c>
      <c r="C96" t="s">
        <v>136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134</v>
      </c>
      <c r="J96">
        <f>IF(Table1[[#This Row],[Team]]="BRE",1,0)</f>
        <v>0</v>
      </c>
      <c r="K96">
        <v>5.0999999999999996</v>
      </c>
      <c r="L96">
        <v>176</v>
      </c>
      <c r="M96">
        <v>3.4840253698295398</v>
      </c>
      <c r="N96">
        <v>0</v>
      </c>
    </row>
    <row r="97" spans="1:14" hidden="1" x14ac:dyDescent="0.3">
      <c r="A97" t="s">
        <v>16</v>
      </c>
      <c r="B97" t="s">
        <v>291</v>
      </c>
      <c r="C97" t="s">
        <v>291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279</v>
      </c>
      <c r="J97">
        <f>IF(Table1[[#This Row],[Team]]="BRE",1,0)</f>
        <v>0</v>
      </c>
      <c r="K97">
        <v>6</v>
      </c>
      <c r="L97">
        <v>444</v>
      </c>
      <c r="M97">
        <v>3.4735790048523199</v>
      </c>
      <c r="N97">
        <v>0</v>
      </c>
    </row>
    <row r="98" spans="1:14" hidden="1" x14ac:dyDescent="0.3">
      <c r="A98" t="s">
        <v>280</v>
      </c>
      <c r="B98" t="s">
        <v>281</v>
      </c>
      <c r="C98" t="s">
        <v>281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279</v>
      </c>
      <c r="J98">
        <f>IF(Table1[[#This Row],[Team]]="BRE",1,0)</f>
        <v>0</v>
      </c>
      <c r="K98">
        <v>5</v>
      </c>
      <c r="L98">
        <v>431</v>
      </c>
      <c r="M98">
        <v>3.4069507464463098</v>
      </c>
      <c r="N98">
        <v>0</v>
      </c>
    </row>
    <row r="99" spans="1:14" hidden="1" x14ac:dyDescent="0.3">
      <c r="A99" t="s">
        <v>90</v>
      </c>
      <c r="B99" t="s">
        <v>91</v>
      </c>
      <c r="C99" t="s">
        <v>91</v>
      </c>
      <c r="D99" t="s">
        <v>4</v>
      </c>
      <c r="E99">
        <v>1</v>
      </c>
      <c r="F99">
        <v>0</v>
      </c>
      <c r="G99">
        <v>0</v>
      </c>
      <c r="H99">
        <v>0</v>
      </c>
      <c r="I99" t="s">
        <v>85</v>
      </c>
      <c r="J99">
        <f>IF(Table1[[#This Row],[Team]]="BRE",1,0)</f>
        <v>0</v>
      </c>
      <c r="K99">
        <v>5.4</v>
      </c>
      <c r="L99">
        <v>111</v>
      </c>
      <c r="M99">
        <v>3.3902900477008</v>
      </c>
      <c r="N99">
        <v>0</v>
      </c>
    </row>
    <row r="100" spans="1:14" hidden="1" x14ac:dyDescent="0.3">
      <c r="A100" t="s">
        <v>65</v>
      </c>
      <c r="B100" t="s">
        <v>254</v>
      </c>
      <c r="C100" t="s">
        <v>254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247</v>
      </c>
      <c r="J100">
        <f>IF(Table1[[#This Row],[Team]]="BRE",1,0)</f>
        <v>0</v>
      </c>
      <c r="K100">
        <v>4.4000000000000004</v>
      </c>
      <c r="L100">
        <v>369</v>
      </c>
      <c r="M100">
        <v>3.3735451969663899</v>
      </c>
      <c r="N100">
        <v>0</v>
      </c>
    </row>
    <row r="101" spans="1:14" hidden="1" x14ac:dyDescent="0.3">
      <c r="A101" t="s">
        <v>125</v>
      </c>
      <c r="B101" t="s">
        <v>139</v>
      </c>
      <c r="C101" t="s">
        <v>139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134</v>
      </c>
      <c r="J101">
        <f>IF(Table1[[#This Row],[Team]]="BRE",1,0)</f>
        <v>0</v>
      </c>
      <c r="K101">
        <v>5</v>
      </c>
      <c r="L101">
        <v>178</v>
      </c>
      <c r="M101">
        <v>3.34458160122897</v>
      </c>
      <c r="N101">
        <v>0</v>
      </c>
    </row>
    <row r="102" spans="1:14" hidden="1" x14ac:dyDescent="0.3">
      <c r="A102" t="s">
        <v>277</v>
      </c>
      <c r="B102" t="s">
        <v>278</v>
      </c>
      <c r="C102" t="s">
        <v>278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279</v>
      </c>
      <c r="J102">
        <f>IF(Table1[[#This Row],[Team]]="BRE",1,0)</f>
        <v>0</v>
      </c>
      <c r="K102">
        <v>5.4</v>
      </c>
      <c r="L102">
        <v>428</v>
      </c>
      <c r="M102">
        <v>3.3378783592074002</v>
      </c>
      <c r="N102">
        <v>0</v>
      </c>
    </row>
    <row r="103" spans="1:14" hidden="1" x14ac:dyDescent="0.3">
      <c r="A103" t="s">
        <v>109</v>
      </c>
      <c r="B103" t="s">
        <v>231</v>
      </c>
      <c r="C103" t="s">
        <v>231</v>
      </c>
      <c r="D103" t="s">
        <v>7</v>
      </c>
      <c r="E103">
        <v>0</v>
      </c>
      <c r="F103">
        <v>0</v>
      </c>
      <c r="G103">
        <v>0</v>
      </c>
      <c r="H103">
        <v>1</v>
      </c>
      <c r="I103" t="s">
        <v>230</v>
      </c>
      <c r="J103">
        <f>IF(Table1[[#This Row],[Team]]="BRE",1,0)</f>
        <v>0</v>
      </c>
      <c r="K103">
        <v>7.4</v>
      </c>
      <c r="L103">
        <v>319</v>
      </c>
      <c r="M103">
        <v>3.3355740819867998</v>
      </c>
      <c r="N103">
        <v>0</v>
      </c>
    </row>
    <row r="104" spans="1:14" hidden="1" x14ac:dyDescent="0.3">
      <c r="A104" t="s">
        <v>300</v>
      </c>
      <c r="B104" t="s">
        <v>301</v>
      </c>
      <c r="C104" t="s">
        <v>301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296</v>
      </c>
      <c r="J104">
        <f>IF(Table1[[#This Row],[Team]]="BRE",1,0)</f>
        <v>0</v>
      </c>
      <c r="K104">
        <v>5</v>
      </c>
      <c r="L104">
        <v>455</v>
      </c>
      <c r="M104">
        <v>3.3228012480228899</v>
      </c>
      <c r="N104">
        <v>0</v>
      </c>
    </row>
    <row r="105" spans="1:14" hidden="1" x14ac:dyDescent="0.3">
      <c r="A105" t="s">
        <v>246</v>
      </c>
      <c r="B105" t="s">
        <v>276</v>
      </c>
      <c r="C105" t="s">
        <v>276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272</v>
      </c>
      <c r="J105">
        <f>IF(Table1[[#This Row],[Team]]="BRE",1,0)</f>
        <v>0</v>
      </c>
      <c r="K105">
        <v>5.7</v>
      </c>
      <c r="L105">
        <v>422</v>
      </c>
      <c r="M105">
        <v>3.3177692221239701</v>
      </c>
      <c r="N105">
        <v>0</v>
      </c>
    </row>
    <row r="106" spans="1:14" hidden="1" x14ac:dyDescent="0.3">
      <c r="A106" t="s">
        <v>232</v>
      </c>
      <c r="B106" t="s">
        <v>233</v>
      </c>
      <c r="C106" t="s">
        <v>233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230</v>
      </c>
      <c r="J106">
        <f>IF(Table1[[#This Row],[Team]]="BRE",1,0)</f>
        <v>0</v>
      </c>
      <c r="K106">
        <v>6.9</v>
      </c>
      <c r="L106">
        <v>328</v>
      </c>
      <c r="M106">
        <v>3.3116277745438301</v>
      </c>
      <c r="N106">
        <v>0</v>
      </c>
    </row>
    <row r="107" spans="1:14" hidden="1" x14ac:dyDescent="0.3">
      <c r="A107" t="s">
        <v>268</v>
      </c>
      <c r="B107" t="s">
        <v>269</v>
      </c>
      <c r="C107" t="s">
        <v>269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261</v>
      </c>
      <c r="J107">
        <f>IF(Table1[[#This Row],[Team]]="BRE",1,0)</f>
        <v>0</v>
      </c>
      <c r="K107">
        <v>5</v>
      </c>
      <c r="L107">
        <v>392</v>
      </c>
      <c r="M107">
        <v>3.25342197953294</v>
      </c>
      <c r="N107">
        <v>0</v>
      </c>
    </row>
    <row r="108" spans="1:14" hidden="1" x14ac:dyDescent="0.3">
      <c r="A108" t="s">
        <v>103</v>
      </c>
      <c r="B108" t="s">
        <v>104</v>
      </c>
      <c r="C108" t="s">
        <v>104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97</v>
      </c>
      <c r="J108">
        <f>IF(Table1[[#This Row],[Team]]="BRE",1,0)</f>
        <v>0</v>
      </c>
      <c r="K108">
        <v>6</v>
      </c>
      <c r="L108">
        <v>129</v>
      </c>
      <c r="M108">
        <v>3.2485098332539999</v>
      </c>
      <c r="N108">
        <v>0</v>
      </c>
    </row>
    <row r="109" spans="1:14" hidden="1" x14ac:dyDescent="0.3">
      <c r="A109" t="s">
        <v>287</v>
      </c>
      <c r="B109" t="s">
        <v>288</v>
      </c>
      <c r="C109" t="s">
        <v>288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279</v>
      </c>
      <c r="J109">
        <f>IF(Table1[[#This Row],[Team]]="BRE",1,0)</f>
        <v>0</v>
      </c>
      <c r="K109">
        <v>5.0999999999999996</v>
      </c>
      <c r="L109">
        <v>442</v>
      </c>
      <c r="M109">
        <v>3.17312240857706</v>
      </c>
      <c r="N109">
        <v>0</v>
      </c>
    </row>
    <row r="110" spans="1:14" hidden="1" x14ac:dyDescent="0.3">
      <c r="A110" t="s">
        <v>69</v>
      </c>
      <c r="B110" t="s">
        <v>70</v>
      </c>
      <c r="C110" t="s">
        <v>70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68</v>
      </c>
      <c r="J110">
        <f>IF(Table1[[#This Row],[Team]]="BRE",1,0)</f>
        <v>0</v>
      </c>
      <c r="K110">
        <v>5.8</v>
      </c>
      <c r="L110">
        <v>81</v>
      </c>
      <c r="M110">
        <v>3.1549793555646199</v>
      </c>
      <c r="N110">
        <v>0</v>
      </c>
    </row>
    <row r="111" spans="1:14" hidden="1" x14ac:dyDescent="0.3">
      <c r="A111" t="s">
        <v>45</v>
      </c>
      <c r="B111" t="s">
        <v>46</v>
      </c>
      <c r="C111" t="s">
        <v>46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29</v>
      </c>
      <c r="J111">
        <f>IF(Table1[[#This Row],[Team]]="BRE",1,0)</f>
        <v>0</v>
      </c>
      <c r="K111">
        <v>4.5</v>
      </c>
      <c r="L111">
        <v>42</v>
      </c>
      <c r="M111">
        <v>3.1407002530464401</v>
      </c>
      <c r="N111">
        <v>0</v>
      </c>
    </row>
    <row r="112" spans="1:14" hidden="1" x14ac:dyDescent="0.3">
      <c r="A112" t="s">
        <v>303</v>
      </c>
      <c r="B112" t="s">
        <v>304</v>
      </c>
      <c r="C112" t="s">
        <v>305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296</v>
      </c>
      <c r="J112">
        <f>IF(Table1[[#This Row],[Team]]="BRE",1,0)</f>
        <v>0</v>
      </c>
      <c r="K112">
        <v>5.3</v>
      </c>
      <c r="L112">
        <v>459</v>
      </c>
      <c r="M112">
        <v>3.1184118545196</v>
      </c>
      <c r="N112">
        <v>0</v>
      </c>
    </row>
    <row r="113" spans="1:14" hidden="1" x14ac:dyDescent="0.3">
      <c r="A113" t="s">
        <v>125</v>
      </c>
      <c r="B113" t="s">
        <v>174</v>
      </c>
      <c r="C113" t="s">
        <v>174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173</v>
      </c>
      <c r="J113">
        <f>IF(Table1[[#This Row],[Team]]="BRE",1,0)</f>
        <v>0</v>
      </c>
      <c r="K113">
        <v>5</v>
      </c>
      <c r="L113">
        <v>245</v>
      </c>
      <c r="M113">
        <v>3.0294401785040099</v>
      </c>
      <c r="N113">
        <v>0</v>
      </c>
    </row>
    <row r="114" spans="1:14" hidden="1" x14ac:dyDescent="0.3">
      <c r="A114" t="s">
        <v>293</v>
      </c>
      <c r="B114" t="s">
        <v>294</v>
      </c>
      <c r="C114" t="s">
        <v>295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296</v>
      </c>
      <c r="J114">
        <f>IF(Table1[[#This Row],[Team]]="BRE",1,0)</f>
        <v>0</v>
      </c>
      <c r="K114">
        <v>5</v>
      </c>
      <c r="L114">
        <v>452</v>
      </c>
      <c r="M114">
        <v>2.99967194178606</v>
      </c>
      <c r="N114">
        <v>0</v>
      </c>
    </row>
    <row r="115" spans="1:14" hidden="1" x14ac:dyDescent="0.3">
      <c r="A115" t="s">
        <v>193</v>
      </c>
      <c r="B115" t="s">
        <v>194</v>
      </c>
      <c r="C115" t="s">
        <v>194</v>
      </c>
      <c r="D115" t="s">
        <v>5</v>
      </c>
      <c r="E115">
        <v>0</v>
      </c>
      <c r="F115">
        <v>1</v>
      </c>
      <c r="G115">
        <v>0</v>
      </c>
      <c r="H115">
        <v>0</v>
      </c>
      <c r="I115" t="s">
        <v>173</v>
      </c>
      <c r="J115">
        <f>IF(Table1[[#This Row],[Team]]="BRE",1,0)</f>
        <v>0</v>
      </c>
      <c r="K115">
        <v>3.8</v>
      </c>
      <c r="L115">
        <v>263</v>
      </c>
      <c r="M115">
        <v>2.9688464070502798</v>
      </c>
      <c r="N115">
        <v>0</v>
      </c>
    </row>
    <row r="116" spans="1:14" hidden="1" x14ac:dyDescent="0.3">
      <c r="A116" t="s">
        <v>135</v>
      </c>
      <c r="B116" t="s">
        <v>266</v>
      </c>
      <c r="C116" t="s">
        <v>267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261</v>
      </c>
      <c r="J116">
        <f>IF(Table1[[#This Row],[Team]]="BRE",1,0)</f>
        <v>0</v>
      </c>
      <c r="K116">
        <v>6.4</v>
      </c>
      <c r="L116">
        <v>389</v>
      </c>
      <c r="M116">
        <v>2.9610660660407802</v>
      </c>
      <c r="N116">
        <v>0</v>
      </c>
    </row>
    <row r="117" spans="1:14" hidden="1" x14ac:dyDescent="0.3">
      <c r="A117" t="s">
        <v>52</v>
      </c>
      <c r="B117" t="s">
        <v>122</v>
      </c>
      <c r="C117" t="s">
        <v>122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119</v>
      </c>
      <c r="J117">
        <f>IF(Table1[[#This Row],[Team]]="BRE",1,0)</f>
        <v>0</v>
      </c>
      <c r="K117">
        <v>6.4</v>
      </c>
      <c r="L117">
        <v>149</v>
      </c>
      <c r="M117">
        <v>2.9434536709137098</v>
      </c>
      <c r="N117">
        <v>0</v>
      </c>
    </row>
    <row r="118" spans="1:14" hidden="1" x14ac:dyDescent="0.3">
      <c r="A118" t="s">
        <v>257</v>
      </c>
      <c r="B118" t="s">
        <v>258</v>
      </c>
      <c r="C118" t="s">
        <v>258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247</v>
      </c>
      <c r="J118">
        <f>IF(Table1[[#This Row],[Team]]="BRE",1,0)</f>
        <v>0</v>
      </c>
      <c r="K118">
        <v>4.5</v>
      </c>
      <c r="L118">
        <v>375</v>
      </c>
      <c r="M118">
        <v>2.9432756410397798</v>
      </c>
      <c r="N118">
        <v>0</v>
      </c>
    </row>
    <row r="119" spans="1:14" hidden="1" x14ac:dyDescent="0.3">
      <c r="A119" t="s">
        <v>123</v>
      </c>
      <c r="B119" t="s">
        <v>124</v>
      </c>
      <c r="C119" t="s">
        <v>124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119</v>
      </c>
      <c r="J119">
        <f>IF(Table1[[#This Row],[Team]]="BRE",1,0)</f>
        <v>0</v>
      </c>
      <c r="K119">
        <v>4.5</v>
      </c>
      <c r="L119">
        <v>150</v>
      </c>
      <c r="M119">
        <v>2.9331467638137698</v>
      </c>
      <c r="N119">
        <v>0</v>
      </c>
    </row>
    <row r="120" spans="1:14" hidden="1" x14ac:dyDescent="0.3">
      <c r="A120" t="s">
        <v>150</v>
      </c>
      <c r="B120" t="s">
        <v>114</v>
      </c>
      <c r="C120" t="s">
        <v>114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158</v>
      </c>
      <c r="J120">
        <f>IF(Table1[[#This Row],[Team]]="BRE",1,0)</f>
        <v>0</v>
      </c>
      <c r="K120">
        <v>6</v>
      </c>
      <c r="L120">
        <v>229</v>
      </c>
      <c r="M120">
        <v>2.9214549020565599</v>
      </c>
      <c r="N120">
        <v>0</v>
      </c>
    </row>
    <row r="121" spans="1:14" hidden="1" x14ac:dyDescent="0.3">
      <c r="A121" t="s">
        <v>98</v>
      </c>
      <c r="B121" t="s">
        <v>99</v>
      </c>
      <c r="C121" t="s">
        <v>99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97</v>
      </c>
      <c r="J121">
        <f>IF(Table1[[#This Row],[Team]]="BRE",1,0)</f>
        <v>0</v>
      </c>
      <c r="K121">
        <v>5.6</v>
      </c>
      <c r="L121">
        <v>126</v>
      </c>
      <c r="M121">
        <v>2.8871587521066502</v>
      </c>
      <c r="N121">
        <v>0</v>
      </c>
    </row>
    <row r="122" spans="1:14" hidden="1" x14ac:dyDescent="0.3">
      <c r="A122" t="s">
        <v>42</v>
      </c>
      <c r="B122" t="s">
        <v>43</v>
      </c>
      <c r="C122" t="s">
        <v>44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29</v>
      </c>
      <c r="J122">
        <f>IF(Table1[[#This Row],[Team]]="BRE",1,0)</f>
        <v>0</v>
      </c>
      <c r="K122">
        <v>4.9000000000000004</v>
      </c>
      <c r="L122">
        <v>39</v>
      </c>
      <c r="M122">
        <v>2.8580941289944701</v>
      </c>
      <c r="N122">
        <v>0</v>
      </c>
    </row>
    <row r="123" spans="1:14" hidden="1" x14ac:dyDescent="0.3">
      <c r="A123" t="s">
        <v>208</v>
      </c>
      <c r="B123" t="s">
        <v>252</v>
      </c>
      <c r="C123" t="s">
        <v>252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247</v>
      </c>
      <c r="J123">
        <f>IF(Table1[[#This Row],[Team]]="BRE",1,0)</f>
        <v>0</v>
      </c>
      <c r="K123">
        <v>5.9</v>
      </c>
      <c r="L123">
        <v>366</v>
      </c>
      <c r="M123">
        <v>2.8494525188850801</v>
      </c>
      <c r="N123">
        <v>0</v>
      </c>
    </row>
    <row r="124" spans="1:14" hidden="1" x14ac:dyDescent="0.3">
      <c r="A124" t="s">
        <v>234</v>
      </c>
      <c r="B124" t="s">
        <v>235</v>
      </c>
      <c r="C124" t="s">
        <v>236</v>
      </c>
      <c r="D124" t="s">
        <v>7</v>
      </c>
      <c r="E124">
        <v>0</v>
      </c>
      <c r="F124">
        <v>0</v>
      </c>
      <c r="G124">
        <v>0</v>
      </c>
      <c r="H124">
        <v>1</v>
      </c>
      <c r="I124" t="s">
        <v>230</v>
      </c>
      <c r="J124">
        <f>IF(Table1[[#This Row],[Team]]="BRE",1,0)</f>
        <v>0</v>
      </c>
      <c r="K124">
        <v>5.8</v>
      </c>
      <c r="L124">
        <v>331</v>
      </c>
      <c r="M124">
        <v>2.7930096412018601</v>
      </c>
      <c r="N124">
        <v>0</v>
      </c>
    </row>
    <row r="125" spans="1:14" hidden="1" x14ac:dyDescent="0.3">
      <c r="A125" t="s">
        <v>142</v>
      </c>
      <c r="B125" t="s">
        <v>143</v>
      </c>
      <c r="C125" t="s">
        <v>143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134</v>
      </c>
      <c r="J125">
        <f>IF(Table1[[#This Row],[Team]]="BRE",1,0)</f>
        <v>0</v>
      </c>
      <c r="K125">
        <v>5.5</v>
      </c>
      <c r="L125">
        <v>182</v>
      </c>
      <c r="M125">
        <v>2.7500555924736001</v>
      </c>
      <c r="N125">
        <v>0</v>
      </c>
    </row>
    <row r="126" spans="1:14" hidden="1" x14ac:dyDescent="0.3">
      <c r="A126" t="s">
        <v>182</v>
      </c>
      <c r="B126" t="s">
        <v>183</v>
      </c>
      <c r="C126" t="s">
        <v>184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173</v>
      </c>
      <c r="J126">
        <f>IF(Table1[[#This Row],[Team]]="BRE",1,0)</f>
        <v>0</v>
      </c>
      <c r="K126">
        <v>5.4</v>
      </c>
      <c r="L126">
        <v>253</v>
      </c>
      <c r="M126">
        <v>2.7453471794663802</v>
      </c>
      <c r="N126">
        <v>0</v>
      </c>
    </row>
    <row r="127" spans="1:14" hidden="1" x14ac:dyDescent="0.3">
      <c r="A127" t="s">
        <v>62</v>
      </c>
      <c r="B127" t="s">
        <v>92</v>
      </c>
      <c r="C127" t="s">
        <v>92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85</v>
      </c>
      <c r="J127">
        <f>IF(Table1[[#This Row],[Team]]="BRE",1,0)</f>
        <v>0</v>
      </c>
      <c r="K127">
        <v>4.4000000000000004</v>
      </c>
      <c r="L127">
        <v>112</v>
      </c>
      <c r="M127">
        <v>2.7408966432020399</v>
      </c>
      <c r="N127">
        <v>0</v>
      </c>
    </row>
    <row r="128" spans="1:14" hidden="1" x14ac:dyDescent="0.3">
      <c r="A128" t="s">
        <v>152</v>
      </c>
      <c r="B128" t="s">
        <v>153</v>
      </c>
      <c r="C128" t="s">
        <v>153</v>
      </c>
      <c r="D128" t="s">
        <v>7</v>
      </c>
      <c r="E128">
        <v>0</v>
      </c>
      <c r="F128">
        <v>0</v>
      </c>
      <c r="G128">
        <v>0</v>
      </c>
      <c r="H128">
        <v>1</v>
      </c>
      <c r="I128" t="s">
        <v>147</v>
      </c>
      <c r="J128">
        <f>IF(Table1[[#This Row],[Team]]="BRE",1,0)</f>
        <v>0</v>
      </c>
      <c r="K128">
        <v>7</v>
      </c>
      <c r="L128">
        <v>204</v>
      </c>
      <c r="M128">
        <v>2.6946486219981098</v>
      </c>
      <c r="N128">
        <v>0</v>
      </c>
    </row>
    <row r="129" spans="1:14" hidden="1" x14ac:dyDescent="0.3">
      <c r="A129" t="s">
        <v>40</v>
      </c>
      <c r="B129" t="s">
        <v>89</v>
      </c>
      <c r="C129" t="s">
        <v>89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85</v>
      </c>
      <c r="J129">
        <f>IF(Table1[[#This Row],[Team]]="BRE",1,0)</f>
        <v>0</v>
      </c>
      <c r="K129">
        <v>4.4000000000000004</v>
      </c>
      <c r="L129">
        <v>110</v>
      </c>
      <c r="M129">
        <v>2.6533811685171198</v>
      </c>
      <c r="N129">
        <v>0</v>
      </c>
    </row>
    <row r="130" spans="1:14" hidden="1" x14ac:dyDescent="0.3">
      <c r="A130" t="s">
        <v>244</v>
      </c>
      <c r="B130" t="s">
        <v>309</v>
      </c>
      <c r="C130" t="s">
        <v>309</v>
      </c>
      <c r="D130" t="s">
        <v>5</v>
      </c>
      <c r="E130">
        <v>0</v>
      </c>
      <c r="F130">
        <v>1</v>
      </c>
      <c r="G130">
        <v>0</v>
      </c>
      <c r="H130">
        <v>0</v>
      </c>
      <c r="I130" t="s">
        <v>296</v>
      </c>
      <c r="J130">
        <f>IF(Table1[[#This Row],[Team]]="BRE",1,0)</f>
        <v>0</v>
      </c>
      <c r="K130">
        <v>4.5</v>
      </c>
      <c r="L130">
        <v>462</v>
      </c>
      <c r="M130">
        <v>2.6445094308292298</v>
      </c>
      <c r="N130">
        <v>0</v>
      </c>
    </row>
    <row r="131" spans="1:14" hidden="1" x14ac:dyDescent="0.3">
      <c r="A131" t="s">
        <v>221</v>
      </c>
      <c r="B131" t="s">
        <v>302</v>
      </c>
      <c r="C131" t="s">
        <v>302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296</v>
      </c>
      <c r="J131">
        <f>IF(Table1[[#This Row],[Team]]="BRE",1,0)</f>
        <v>0</v>
      </c>
      <c r="K131">
        <v>4.3</v>
      </c>
      <c r="L131">
        <v>456</v>
      </c>
      <c r="M131">
        <v>2.64252146768934</v>
      </c>
      <c r="N131">
        <v>0</v>
      </c>
    </row>
    <row r="132" spans="1:14" hidden="1" x14ac:dyDescent="0.3">
      <c r="A132" t="s">
        <v>105</v>
      </c>
      <c r="B132" t="s">
        <v>106</v>
      </c>
      <c r="C132" t="s">
        <v>106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97</v>
      </c>
      <c r="J132">
        <f>IF(Table1[[#This Row],[Team]]="BRE",1,0)</f>
        <v>0</v>
      </c>
      <c r="K132">
        <v>4.8</v>
      </c>
      <c r="L132">
        <v>133</v>
      </c>
      <c r="M132">
        <v>2.6310264364284901</v>
      </c>
      <c r="N132">
        <v>0</v>
      </c>
    </row>
    <row r="133" spans="1:14" hidden="1" x14ac:dyDescent="0.3">
      <c r="A133" t="s">
        <v>209</v>
      </c>
      <c r="B133" t="s">
        <v>210</v>
      </c>
      <c r="C133" t="s">
        <v>210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197</v>
      </c>
      <c r="J133">
        <f>IF(Table1[[#This Row],[Team]]="BRE",1,0)</f>
        <v>0</v>
      </c>
      <c r="K133">
        <v>5.5</v>
      </c>
      <c r="L133">
        <v>277</v>
      </c>
      <c r="M133">
        <v>2.62205172086589</v>
      </c>
      <c r="N133">
        <v>0</v>
      </c>
    </row>
    <row r="134" spans="1:14" hidden="1" x14ac:dyDescent="0.3">
      <c r="A134" t="s">
        <v>83</v>
      </c>
      <c r="B134" t="s">
        <v>84</v>
      </c>
      <c r="C134" t="s">
        <v>84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68</v>
      </c>
      <c r="J134">
        <f>IF(Table1[[#This Row],[Team]]="BRE",1,0)</f>
        <v>0</v>
      </c>
      <c r="K134">
        <v>5.4</v>
      </c>
      <c r="L134">
        <v>94</v>
      </c>
      <c r="M134">
        <v>2.5142681446993702</v>
      </c>
      <c r="N134">
        <v>0</v>
      </c>
    </row>
    <row r="135" spans="1:14" hidden="1" x14ac:dyDescent="0.3">
      <c r="A135" t="s">
        <v>130</v>
      </c>
      <c r="B135" t="s">
        <v>131</v>
      </c>
      <c r="C135" t="s">
        <v>131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119</v>
      </c>
      <c r="J135">
        <f>IF(Table1[[#This Row],[Team]]="BRE",1,0)</f>
        <v>0</v>
      </c>
      <c r="K135">
        <v>4.5</v>
      </c>
      <c r="L135">
        <v>164</v>
      </c>
      <c r="M135">
        <v>2.4992326907256301</v>
      </c>
      <c r="N135">
        <v>0</v>
      </c>
    </row>
    <row r="136" spans="1:14" hidden="1" x14ac:dyDescent="0.3">
      <c r="A136" t="s">
        <v>140</v>
      </c>
      <c r="B136" t="s">
        <v>141</v>
      </c>
      <c r="C136" t="s">
        <v>141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134</v>
      </c>
      <c r="J136">
        <f>IF(Table1[[#This Row],[Team]]="BRE",1,0)</f>
        <v>0</v>
      </c>
      <c r="K136">
        <v>5.8</v>
      </c>
      <c r="L136">
        <v>179</v>
      </c>
      <c r="M136">
        <v>2.4949070359695198</v>
      </c>
      <c r="N136">
        <v>0</v>
      </c>
    </row>
    <row r="137" spans="1:14" hidden="1" x14ac:dyDescent="0.3">
      <c r="A137" t="s">
        <v>161</v>
      </c>
      <c r="B137" t="s">
        <v>220</v>
      </c>
      <c r="C137" t="s">
        <v>161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197</v>
      </c>
      <c r="J137">
        <f>IF(Table1[[#This Row],[Team]]="BRE",1,0)</f>
        <v>0</v>
      </c>
      <c r="K137">
        <v>5.5</v>
      </c>
      <c r="L137">
        <v>283</v>
      </c>
      <c r="M137">
        <v>2.4771421906547602</v>
      </c>
      <c r="N137">
        <v>0</v>
      </c>
    </row>
    <row r="138" spans="1:14" hidden="1" x14ac:dyDescent="0.3">
      <c r="A138" t="s">
        <v>128</v>
      </c>
      <c r="B138" t="s">
        <v>129</v>
      </c>
      <c r="C138" t="s">
        <v>129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119</v>
      </c>
      <c r="J138">
        <f>IF(Table1[[#This Row],[Team]]="BRE",1,0)</f>
        <v>0</v>
      </c>
      <c r="K138">
        <v>4.5</v>
      </c>
      <c r="L138">
        <v>161</v>
      </c>
      <c r="M138">
        <v>2.4594271559397498</v>
      </c>
      <c r="N138">
        <v>0</v>
      </c>
    </row>
    <row r="139" spans="1:14" hidden="1" x14ac:dyDescent="0.3">
      <c r="A139" t="s">
        <v>109</v>
      </c>
      <c r="B139" t="s">
        <v>110</v>
      </c>
      <c r="C139" t="s">
        <v>110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97</v>
      </c>
      <c r="J139">
        <f>IF(Table1[[#This Row],[Team]]="BRE",1,0)</f>
        <v>0</v>
      </c>
      <c r="K139">
        <v>5.3</v>
      </c>
      <c r="L139">
        <v>137</v>
      </c>
      <c r="M139">
        <v>2.4345532312685099</v>
      </c>
      <c r="N139">
        <v>0</v>
      </c>
    </row>
    <row r="140" spans="1:14" hidden="1" x14ac:dyDescent="0.3">
      <c r="A140" t="s">
        <v>249</v>
      </c>
      <c r="B140" t="s">
        <v>250</v>
      </c>
      <c r="C140" t="s">
        <v>251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247</v>
      </c>
      <c r="J140">
        <f>IF(Table1[[#This Row],[Team]]="BRE",1,0)</f>
        <v>0</v>
      </c>
      <c r="K140">
        <v>4.5</v>
      </c>
      <c r="L140">
        <v>365</v>
      </c>
      <c r="M140">
        <v>2.3904371420613102</v>
      </c>
      <c r="N140">
        <v>0</v>
      </c>
    </row>
    <row r="141" spans="1:14" hidden="1" x14ac:dyDescent="0.3">
      <c r="A141" t="s">
        <v>130</v>
      </c>
      <c r="B141" t="s">
        <v>175</v>
      </c>
      <c r="C141" t="s">
        <v>175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173</v>
      </c>
      <c r="J141">
        <f>IF(Table1[[#This Row],[Team]]="BRE",1,0)</f>
        <v>0</v>
      </c>
      <c r="K141">
        <v>5</v>
      </c>
      <c r="L141">
        <v>247</v>
      </c>
      <c r="M141">
        <v>2.3224385555893998</v>
      </c>
      <c r="N141">
        <v>0</v>
      </c>
    </row>
    <row r="142" spans="1:14" hidden="1" x14ac:dyDescent="0.3">
      <c r="A142" t="s">
        <v>71</v>
      </c>
      <c r="B142" t="s">
        <v>72</v>
      </c>
      <c r="C142" t="s">
        <v>72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68</v>
      </c>
      <c r="J142">
        <f>IF(Table1[[#This Row],[Team]]="BRE",1,0)</f>
        <v>0</v>
      </c>
      <c r="K142">
        <v>4.2</v>
      </c>
      <c r="L142">
        <v>82</v>
      </c>
      <c r="M142">
        <v>1.77211457510813</v>
      </c>
      <c r="N142">
        <v>0</v>
      </c>
    </row>
    <row r="143" spans="1:14" hidden="1" x14ac:dyDescent="0.3">
      <c r="A143" t="s">
        <v>23</v>
      </c>
      <c r="B143" t="s">
        <v>292</v>
      </c>
      <c r="C143" t="s">
        <v>292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279</v>
      </c>
      <c r="J143">
        <f>IF(Table1[[#This Row],[Team]]="BRE",1,0)</f>
        <v>0</v>
      </c>
      <c r="K143">
        <v>4</v>
      </c>
      <c r="L143">
        <v>446</v>
      </c>
      <c r="M143">
        <v>1.67746188979438</v>
      </c>
      <c r="N143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2021-11-30T15:55:31Z</dcterms:created>
  <dcterms:modified xsi:type="dcterms:W3CDTF">2021-11-30T16:02:35Z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d1054a95-f473-43db-a07f-fa4d7df9b24e</vt:lpwstr>
  </property>
</Properties>
</file>