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8_{77EBE9F0-F122-4955-A086-A94F815BC6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Data.Page'!$P$2:$P$158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Data.Page'!$P$2:$P$158</definedName>
    <definedName name="solver_lhs2" localSheetId="0" hidden="1">'Transformed by Data.Page'!$S$4</definedName>
    <definedName name="solver_lhs3" localSheetId="0" hidden="1">'Transformed by Data.Page'!$S$6:$S$9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'Transformed by Data.Page'!$S$16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2</definedName>
    <definedName name="solver_rhs1" localSheetId="0" hidden="1">"binary"</definedName>
    <definedName name="solver_rhs2" localSheetId="0" hidden="1">'Transformed by Data.Page'!$T$4</definedName>
    <definedName name="solver_rhs3" localSheetId="0" hidden="1">'Transformed by Data.Page'!$T$6:$T$9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45" i="2" l="1"/>
  <c r="N14" i="2"/>
  <c r="S11" i="2" a="1"/>
  <c r="S11" i="2" s="1"/>
  <c r="S14" i="2" s="1"/>
  <c r="S9" i="2"/>
  <c r="S8" i="2"/>
  <c r="S7" i="2"/>
  <c r="S6" i="2"/>
  <c r="T4" i="2"/>
  <c r="S4" i="2"/>
  <c r="S2" i="2"/>
  <c r="N107" i="2"/>
  <c r="S1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<sst xmlns="http://schemas.openxmlformats.org/spreadsheetml/2006/main" count="811" uniqueCount="349">
  <si>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</si>
  <si>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</si>
  <si>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</si>
  <si>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</si>
  <si>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</si>
  <si>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</si>
  <si>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</si>
  <si>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</si>
  <si>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</si>
  <si>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</si>
  <si>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</si>
  <si>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ARIMA</t>
  </si>
  <si>
    <t>LSTM</t>
  </si>
  <si>
    <t>PPG</t>
  </si>
  <si>
    <t>PREV</t>
  </si>
  <si>
    <t>Selected</t>
  </si>
  <si>
    <t>ARS</t>
  </si>
  <si>
    <t>Alexandre</t>
  </si>
  <si>
    <t>Lacazette</t>
  </si>
  <si>
    <t>Emile</t>
  </si>
  <si>
    <t>Smith Rowe</t>
  </si>
  <si>
    <t>Bukayo</t>
  </si>
  <si>
    <t>Saka</t>
  </si>
  <si>
    <t>Gabriel</t>
  </si>
  <si>
    <t>Magalhães</t>
  </si>
  <si>
    <t>Gabriel Teodoro</t>
  </si>
  <si>
    <t>Martinelli Silva</t>
  </si>
  <si>
    <t>Martinelli</t>
  </si>
  <si>
    <t>Tavares</t>
  </si>
  <si>
    <t>Martin</t>
  </si>
  <si>
    <t>Ødegaard</t>
  </si>
  <si>
    <t>Aaron</t>
  </si>
  <si>
    <t>Ramsdale</t>
  </si>
  <si>
    <t>Takehiro</t>
  </si>
  <si>
    <t>Tomiyasu</t>
  </si>
  <si>
    <t>Charlie</t>
  </si>
  <si>
    <t>AVL</t>
  </si>
  <si>
    <t>Emiliano</t>
  </si>
  <si>
    <t>Martínez</t>
  </si>
  <si>
    <t>John</t>
  </si>
  <si>
    <t>McGinn</t>
  </si>
  <si>
    <t>Tyrone</t>
  </si>
  <si>
    <t>Mings</t>
  </si>
  <si>
    <t>Ollie</t>
  </si>
  <si>
    <t>Watkins</t>
  </si>
  <si>
    <t>Buendía Stati</t>
  </si>
  <si>
    <t>Buendía</t>
  </si>
  <si>
    <t>Matthew</t>
  </si>
  <si>
    <t>Cash</t>
  </si>
  <si>
    <t>Ezri</t>
  </si>
  <si>
    <t>Konsa Ngoyo</t>
  </si>
  <si>
    <t>Konsa</t>
  </si>
  <si>
    <t>Douglas Luiz</t>
  </si>
  <si>
    <t>Soares de Paulo</t>
  </si>
  <si>
    <t>Lucas</t>
  </si>
  <si>
    <t>Digne</t>
  </si>
  <si>
    <t>Danny</t>
  </si>
  <si>
    <t>Ings</t>
  </si>
  <si>
    <t>Tim</t>
  </si>
  <si>
    <t>Josh</t>
  </si>
  <si>
    <t>Pontus</t>
  </si>
  <si>
    <t>Jansson</t>
  </si>
  <si>
    <t>BRE</t>
  </si>
  <si>
    <t>Christian</t>
  </si>
  <si>
    <t>Nørgaard</t>
  </si>
  <si>
    <t>Ivan</t>
  </si>
  <si>
    <t>Toney</t>
  </si>
  <si>
    <t>David</t>
  </si>
  <si>
    <t>Raya Martin</t>
  </si>
  <si>
    <t>Raya</t>
  </si>
  <si>
    <t>Rico</t>
  </si>
  <si>
    <t>Henry</t>
  </si>
  <si>
    <t>Vitaly</t>
  </si>
  <si>
    <t>Janelt</t>
  </si>
  <si>
    <t>Bryan</t>
  </si>
  <si>
    <t>Mbeumo</t>
  </si>
  <si>
    <t>Kristoffer</t>
  </si>
  <si>
    <t>Ajer</t>
  </si>
  <si>
    <t>BHA</t>
  </si>
  <si>
    <t>Pascal</t>
  </si>
  <si>
    <t>Groß</t>
  </si>
  <si>
    <t>Lewis</t>
  </si>
  <si>
    <t>Dunk</t>
  </si>
  <si>
    <t>Joël</t>
  </si>
  <si>
    <t>Veltman</t>
  </si>
  <si>
    <t>Neal</t>
  </si>
  <si>
    <t>Maupay</t>
  </si>
  <si>
    <t>Leandro</t>
  </si>
  <si>
    <t>Trossard</t>
  </si>
  <si>
    <t>Robert</t>
  </si>
  <si>
    <t>Sánchez</t>
  </si>
  <si>
    <t>Alexis</t>
  </si>
  <si>
    <t>Mac Allister</t>
  </si>
  <si>
    <t>Welbeck</t>
  </si>
  <si>
    <t>Marc</t>
  </si>
  <si>
    <t>Cucurella</t>
  </si>
  <si>
    <t>James</t>
  </si>
  <si>
    <t>Tarkowski</t>
  </si>
  <si>
    <t>BUR</t>
  </si>
  <si>
    <t>Phil</t>
  </si>
  <si>
    <t>Jack</t>
  </si>
  <si>
    <t>Kevin</t>
  </si>
  <si>
    <t>Barnes</t>
  </si>
  <si>
    <t>Nick</t>
  </si>
  <si>
    <t>Pope</t>
  </si>
  <si>
    <t>Taylor</t>
  </si>
  <si>
    <t>Brownhill</t>
  </si>
  <si>
    <t>Dwight</t>
  </si>
  <si>
    <t>McNeil</t>
  </si>
  <si>
    <t>César</t>
  </si>
  <si>
    <t>Azpilicueta</t>
  </si>
  <si>
    <t>CHE</t>
  </si>
  <si>
    <t>Thiago</t>
  </si>
  <si>
    <t>Emiliano da Silva</t>
  </si>
  <si>
    <t>Thiago Silva</t>
  </si>
  <si>
    <t>Marcos</t>
  </si>
  <si>
    <t>Alonso</t>
  </si>
  <si>
    <t>Mateo</t>
  </si>
  <si>
    <t>Kovacic</t>
  </si>
  <si>
    <t>Antonio</t>
  </si>
  <si>
    <t>Rüdiger</t>
  </si>
  <si>
    <t>Hakim</t>
  </si>
  <si>
    <t>Ziyech</t>
  </si>
  <si>
    <t>Andreas</t>
  </si>
  <si>
    <t>Christensen</t>
  </si>
  <si>
    <t>Mason</t>
  </si>
  <si>
    <t>Mount</t>
  </si>
  <si>
    <t>Kai</t>
  </si>
  <si>
    <t>Havertz</t>
  </si>
  <si>
    <t>Reece</t>
  </si>
  <si>
    <t>Edouard</t>
  </si>
  <si>
    <t>Mendy</t>
  </si>
  <si>
    <t>Sarr</t>
  </si>
  <si>
    <t>Trevoh</t>
  </si>
  <si>
    <t>Chalobah</t>
  </si>
  <si>
    <t>Romelu</t>
  </si>
  <si>
    <t>Lukaku</t>
  </si>
  <si>
    <t>Harvey</t>
  </si>
  <si>
    <t>Conor</t>
  </si>
  <si>
    <t>Gallagher</t>
  </si>
  <si>
    <t>CRY</t>
  </si>
  <si>
    <t>Vicente</t>
  </si>
  <si>
    <t>Guaita</t>
  </si>
  <si>
    <t>Cheikhou</t>
  </si>
  <si>
    <t>Kouyaté</t>
  </si>
  <si>
    <t>Jordan</t>
  </si>
  <si>
    <t>Ayew</t>
  </si>
  <si>
    <t>Wilfried</t>
  </si>
  <si>
    <t>Zaha</t>
  </si>
  <si>
    <t>Jeffrey</t>
  </si>
  <si>
    <t>Schlupp</t>
  </si>
  <si>
    <t>Tyrick</t>
  </si>
  <si>
    <t>Mitchell</t>
  </si>
  <si>
    <t>Michael</t>
  </si>
  <si>
    <t>Olise</t>
  </si>
  <si>
    <t>Joel</t>
  </si>
  <si>
    <t>Guéhi</t>
  </si>
  <si>
    <t>Joachim</t>
  </si>
  <si>
    <t>Andersen</t>
  </si>
  <si>
    <t>Odsonne</t>
  </si>
  <si>
    <t>EVE</t>
  </si>
  <si>
    <t>Seamus</t>
  </si>
  <si>
    <t>Coleman</t>
  </si>
  <si>
    <t>Keane</t>
  </si>
  <si>
    <t>Pickford</t>
  </si>
  <si>
    <t>Allan</t>
  </si>
  <si>
    <t>Abdoulaye</t>
  </si>
  <si>
    <t>Doucouré</t>
  </si>
  <si>
    <t>Davies</t>
  </si>
  <si>
    <t>Demarai</t>
  </si>
  <si>
    <t>Gray</t>
  </si>
  <si>
    <t>Anthony</t>
  </si>
  <si>
    <t>Gordon</t>
  </si>
  <si>
    <t>Harry</t>
  </si>
  <si>
    <t>Kasper</t>
  </si>
  <si>
    <t>Schmeichel</t>
  </si>
  <si>
    <t>LEI</t>
  </si>
  <si>
    <t>Jamie</t>
  </si>
  <si>
    <t>Vardy</t>
  </si>
  <si>
    <t>Daniel</t>
  </si>
  <si>
    <t>Youri</t>
  </si>
  <si>
    <t>Tielemans</t>
  </si>
  <si>
    <t>Maddison</t>
  </si>
  <si>
    <t>Kelechi</t>
  </si>
  <si>
    <t>Iheanacho</t>
  </si>
  <si>
    <t>Ademola</t>
  </si>
  <si>
    <t>Lookman</t>
  </si>
  <si>
    <t>Ben</t>
  </si>
  <si>
    <t>LEE</t>
  </si>
  <si>
    <t>Rodrigo</t>
  </si>
  <si>
    <t>Moreno</t>
  </si>
  <si>
    <t>Raphael</t>
  </si>
  <si>
    <t>Dias Belloli</t>
  </si>
  <si>
    <t>Raphinha</t>
  </si>
  <si>
    <t>Illan</t>
  </si>
  <si>
    <t>Meslier</t>
  </si>
  <si>
    <t>Harrison</t>
  </si>
  <si>
    <t>Cresswell</t>
  </si>
  <si>
    <t>LIV</t>
  </si>
  <si>
    <t>Henderson</t>
  </si>
  <si>
    <t>Matip</t>
  </si>
  <si>
    <t>Virgil</t>
  </si>
  <si>
    <t>van Dijk</t>
  </si>
  <si>
    <t>Sadio</t>
  </si>
  <si>
    <t>Mané</t>
  </si>
  <si>
    <t>Alisson</t>
  </si>
  <si>
    <t>Ramses Becker</t>
  </si>
  <si>
    <t>Fabio Henrique</t>
  </si>
  <si>
    <t>Fabinho</t>
  </si>
  <si>
    <t>Mohamed</t>
  </si>
  <si>
    <t>Salah</t>
  </si>
  <si>
    <t>Andrew</t>
  </si>
  <si>
    <t>Robertson</t>
  </si>
  <si>
    <t>Trent</t>
  </si>
  <si>
    <t>Alexander-Arnold</t>
  </si>
  <si>
    <t>Joseph</t>
  </si>
  <si>
    <t>Diogo</t>
  </si>
  <si>
    <t>Jota</t>
  </si>
  <si>
    <t>Grealish</t>
  </si>
  <si>
    <t>MCI</t>
  </si>
  <si>
    <t>Ilkay</t>
  </si>
  <si>
    <t>Gündogan</t>
  </si>
  <si>
    <t>De Bruyne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</si>
  <si>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</si>
  <si>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</si>
  <si>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</si>
  <si>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</si>
  <si>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</si>
  <si>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</si>
  <si>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</si>
  <si>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</si>
  <si>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Aymeric</t>
  </si>
  <si>
    <t>Laporte</t>
  </si>
  <si>
    <t>Bernardo Mota</t>
  </si>
  <si>
    <t>Veiga de Carvalho e Silva</t>
  </si>
  <si>
    <t>Bernardo</t>
  </si>
  <si>
    <t>Rúben Santos</t>
  </si>
  <si>
    <t>Gato Alves Dias</t>
  </si>
  <si>
    <t>Dias</t>
  </si>
  <si>
    <t>Gabriel Fernando</t>
  </si>
  <si>
    <t>de Jesus</t>
  </si>
  <si>
    <t>Jesus</t>
  </si>
  <si>
    <t>Foden</t>
  </si>
  <si>
    <t>Hernandez</t>
  </si>
  <si>
    <t>Joshua</t>
  </si>
  <si>
    <t>Willock</t>
  </si>
  <si>
    <t>NEW</t>
  </si>
  <si>
    <t>Matt</t>
  </si>
  <si>
    <t>Targett</t>
  </si>
  <si>
    <t>Dan</t>
  </si>
  <si>
    <t>Burn</t>
  </si>
  <si>
    <t>Chris</t>
  </si>
  <si>
    <t>Wood</t>
  </si>
  <si>
    <t>Dubravka</t>
  </si>
  <si>
    <t>Saint-Maximin</t>
  </si>
  <si>
    <t>Joelinton Cássio</t>
  </si>
  <si>
    <t>Apolinário de Lira</t>
  </si>
  <si>
    <t>Joelinton</t>
  </si>
  <si>
    <t>NOR</t>
  </si>
  <si>
    <t>Krul</t>
  </si>
  <si>
    <t>Teemu</t>
  </si>
  <si>
    <t>Pukki</t>
  </si>
  <si>
    <t>Grant</t>
  </si>
  <si>
    <t>Hanley</t>
  </si>
  <si>
    <t>SOU</t>
  </si>
  <si>
    <t>Oriol</t>
  </si>
  <si>
    <t>Romeu Vidal</t>
  </si>
  <si>
    <t>Romeu</t>
  </si>
  <si>
    <t>Ward-Prowse</t>
  </si>
  <si>
    <t>Kyle</t>
  </si>
  <si>
    <t>Walker-Peters</t>
  </si>
  <si>
    <t>Jan</t>
  </si>
  <si>
    <t>Bednarek</t>
  </si>
  <si>
    <t>Che</t>
  </si>
  <si>
    <t>Adams</t>
  </si>
  <si>
    <t>Moussa</t>
  </si>
  <si>
    <t>Romain</t>
  </si>
  <si>
    <t>Elyounoussi</t>
  </si>
  <si>
    <t>Armando</t>
  </si>
  <si>
    <t>Broja</t>
  </si>
  <si>
    <t>Hugo</t>
  </si>
  <si>
    <t>Lloris</t>
  </si>
  <si>
    <t>TOT</t>
  </si>
  <si>
    <t>Kane</t>
  </si>
  <si>
    <t>Heung-Min</t>
  </si>
  <si>
    <t>Son</t>
  </si>
  <si>
    <t>Eric</t>
  </si>
  <si>
    <t>Dier</t>
  </si>
  <si>
    <t>Rodrigues Moura da Silva</t>
  </si>
  <si>
    <t>Lucas Moura</t>
  </si>
  <si>
    <t>Pierre-Emile</t>
  </si>
  <si>
    <t>Højbjerg</t>
  </si>
  <si>
    <t>Davinson</t>
  </si>
  <si>
    <t>Emerson Aparecido</t>
  </si>
  <si>
    <t>Leite de Souza Junior</t>
  </si>
  <si>
    <t>Emerson Royal</t>
  </si>
  <si>
    <t>White</t>
  </si>
  <si>
    <t>Craig</t>
  </si>
  <si>
    <t>Sissoko</t>
  </si>
  <si>
    <t>WAT</t>
  </si>
  <si>
    <t>Foster</t>
  </si>
  <si>
    <t>Ismaila</t>
  </si>
  <si>
    <t>Emmanuel</t>
  </si>
  <si>
    <t>Dennis</t>
  </si>
  <si>
    <t>King</t>
  </si>
  <si>
    <t>WHU</t>
  </si>
  <si>
    <t>Lukasz</t>
  </si>
  <si>
    <t>Fabianski</t>
  </si>
  <si>
    <t>Michail</t>
  </si>
  <si>
    <t>Dawson</t>
  </si>
  <si>
    <t>Manuel</t>
  </si>
  <si>
    <t>Lanzini</t>
  </si>
  <si>
    <t>Vladimir</t>
  </si>
  <si>
    <t>Coufal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</si>
  <si>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</si>
  <si>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</si>
  <si>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</si>
  <si>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</si>
  <si>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</si>
  <si>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</si>
  <si>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</si>
  <si>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</si>
  <si>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Pablo</t>
  </si>
  <si>
    <t>Fornals</t>
  </si>
  <si>
    <t>João Filipe Iria</t>
  </si>
  <si>
    <t>Santos Moutinho</t>
  </si>
  <si>
    <t>Moutinho</t>
  </si>
  <si>
    <t>WOL</t>
  </si>
  <si>
    <t>Coady</t>
  </si>
  <si>
    <t>Raúl</t>
  </si>
  <si>
    <t>Jiménez</t>
  </si>
  <si>
    <t>Saïss</t>
  </si>
  <si>
    <t>Leander</t>
  </si>
  <si>
    <t>Dendoncker</t>
  </si>
  <si>
    <t>Rúben Diogo</t>
  </si>
  <si>
    <t>da Silva Neves</t>
  </si>
  <si>
    <t>Neves</t>
  </si>
  <si>
    <t>Rayan</t>
  </si>
  <si>
    <t>Ait Nouri</t>
  </si>
  <si>
    <t>José</t>
  </si>
  <si>
    <t>Malheiro de Sá</t>
  </si>
  <si>
    <t>Sá</t>
  </si>
  <si>
    <t>Hee-Chan</t>
  </si>
  <si>
    <t>Hwang</t>
  </si>
  <si>
    <t>Total Points</t>
  </si>
  <si>
    <t>Total Cost</t>
  </si>
  <si>
    <t>Transfers</t>
  </si>
  <si>
    <t>Free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</si>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</sst>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491B76-BFC1-462B-80A0-BD0678D1B0AB}" name="Table1" displayName="Table1" ref="A1:P158" totalsRowShown="0">
  <autoFilter ref="A1:P158" xr:uid="{CA491B76-BFC1-462B-80A0-BD0678D1B0AB}">
    <filterColumn colId="15">
      <filters>
        <filter val="1"/>
      </filters>
    </filterColumn>
  </autoFilter>
  <sortState xmlns:xlrd2="http://schemas.microsoft.com/office/spreadsheetml/2017/richdata2" ref="A5:P131">
    <sortCondition descending="1" ref="N1:N158"/>
  </sortState>
  <tableColumns count="16">
    <tableColumn id="1" xr3:uid="{B85BBF2F-5A99-4D25-B326-8CA2944780ED}" name="First Name"/>
    <tableColumn id="2" xr3:uid="{F9B4F6CF-C322-48B2-9C2B-E17B208E6CE8}" name="Surname"/>
    <tableColumn id="3" xr3:uid="{CDEA1426-C21A-4032-A386-D7801D5EF661}" name="Web Name"/>
    <tableColumn id="4" xr3:uid="{4ECC7ADC-C79B-4F9A-B627-D0F5A1629CD8}" name="Position"/>
    <tableColumn id="5" xr3:uid="{2F0C17A7-2B83-423F-8D44-B56008F6D44B}" name="GKP"/>
    <tableColumn id="6" xr3:uid="{16BD406B-E53E-4CF2-945A-3E006FE68EB8}" name="DEF"/>
    <tableColumn id="7" xr3:uid="{B890CCF5-561D-427C-B2A7-EB5CA87194E2}" name="MID"/>
    <tableColumn id="8" xr3:uid="{5B3B97C7-02EA-4BE6-AE3E-9B7761B2B72F}" name="FWD"/>
    <tableColumn id="9" xr3:uid="{2E00527E-CA9E-4F8E-9A39-C8CA126050AC}" name="Team"/>
    <tableColumn id="10" xr3:uid="{17EB1963-E3C6-46A2-907F-39A29262DF9E}" name="Cost"/>
    <tableColumn id="11" xr3:uid="{DEF46750-E9FD-431A-9BD8-A6488E098A74}" name="ID"/>
    <tableColumn id="12" xr3:uid="{68622926-E56F-409B-A954-C50403D969AB}" name="ARIMA"/>
    <tableColumn id="13" xr3:uid="{C790BDB0-D5D8-429B-AF62-A09CA6C35BD0}" name="LSTM"/>
    <tableColumn id="14" xr3:uid="{4F4C8016-FE26-4D33-A03A-D77A644DF6B5}" name="PPG"/>
    <tableColumn id="15" xr3:uid="{A7135F7B-5849-4158-AAFD-68CD41A16B60}" name="PREV"/>
    <tableColumn id="16" xr3:uid="{B17C0BE1-1EA9-46F5-A91D-E6EC4E54DEA4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abSelected="1" workbookViewId="0">
      <selection activeCell="C103" sqref="C103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6" max="16" width="10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0" hidden="1" x14ac:dyDescent="0.3">
      <c r="A2" t="s">
        <v>17</v>
      </c>
      <c r="B2" t="s">
        <v>18</v>
      </c>
      <c r="C2" t="s">
        <v>18</v>
      </c>
      <c r="D2" t="s">
        <v>7</v>
      </c>
      <c r="E2">
        <v>0</v>
      </c>
      <c r="F2">
        <v>0</v>
      </c>
      <c r="G2">
        <v>0</v>
      </c>
      <c r="H2">
        <v>1</v>
      </c>
      <c r="I2" t="s">
        <v>16</v>
      </c>
      <c r="J2">
        <v>8.1</v>
      </c>
      <c r="K2">
        <v>3</v>
      </c>
      <c r="L2">
        <v>0.89454731220160599</v>
      </c>
      <c r="M2">
        <v>3.6429826729405099</v>
      </c>
      <c r="N2">
        <v>2.3908225457695802</v>
      </c>
      <c r="O2">
        <v>0</v>
      </c>
      <c r="P2">
        <v>0</v>
      </c>
      <c r="R2" s="1" t="s">
        <v>344</v>
      </c>
      <c r="S2" s="1">
        <f>SUMPRODUCT(Table1[Selected],Table1[PPG])</f>
        <v>74.080235034793262</v>
      </c>
      <c r="T2" s="1"/>
    </row>
    <row r="3" spans="1:20" hidden="1" x14ac:dyDescent="0.3">
      <c r="A3" t="s">
        <v>19</v>
      </c>
      <c r="B3" t="s">
        <v>20</v>
      </c>
      <c r="C3" t="s">
        <v>20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16</v>
      </c>
      <c r="J3">
        <v>5.7</v>
      </c>
      <c r="K3">
        <v>9</v>
      </c>
      <c r="L3">
        <v>3.4722222222222201</v>
      </c>
      <c r="M3">
        <v>4.33595676657478</v>
      </c>
      <c r="N3">
        <v>3.8671263301705898</v>
      </c>
      <c r="O3">
        <v>0</v>
      </c>
      <c r="P3">
        <v>0</v>
      </c>
      <c r="R3" s="1"/>
      <c r="S3" s="1"/>
      <c r="T3" s="1"/>
    </row>
    <row r="4" spans="1:20" hidden="1" x14ac:dyDescent="0.3">
      <c r="A4" t="s">
        <v>21</v>
      </c>
      <c r="B4" t="s">
        <v>22</v>
      </c>
      <c r="C4" t="s">
        <v>22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16</v>
      </c>
      <c r="J4">
        <v>6.7</v>
      </c>
      <c r="K4">
        <v>10</v>
      </c>
      <c r="L4">
        <v>4.5</v>
      </c>
      <c r="M4">
        <v>6.4864902316198396</v>
      </c>
      <c r="N4">
        <v>5.4905095146259999</v>
      </c>
      <c r="O4">
        <v>0</v>
      </c>
      <c r="P4">
        <v>0</v>
      </c>
      <c r="R4" s="1" t="s">
        <v>345</v>
      </c>
      <c r="S4" s="1">
        <f>SUMPRODUCT(Table1[Selected],Table1[Cost])</f>
        <v>96.499999999999986</v>
      </c>
      <c r="T4" s="1">
        <f>96.6+0.5-0.1</f>
        <v>97</v>
      </c>
    </row>
    <row r="5" spans="1:20" x14ac:dyDescent="0.3">
      <c r="A5" t="s">
        <v>227</v>
      </c>
      <c r="B5" t="s">
        <v>228</v>
      </c>
      <c r="C5" t="s">
        <v>228</v>
      </c>
      <c r="D5" t="s">
        <v>5</v>
      </c>
      <c r="E5">
        <v>0</v>
      </c>
      <c r="F5">
        <v>1</v>
      </c>
      <c r="G5">
        <v>0</v>
      </c>
      <c r="H5">
        <v>0</v>
      </c>
      <c r="I5" t="s">
        <v>219</v>
      </c>
      <c r="J5">
        <v>7.2</v>
      </c>
      <c r="K5">
        <v>294</v>
      </c>
      <c r="L5">
        <v>5.43083396412647</v>
      </c>
      <c r="M5">
        <v>6.0722754199031499</v>
      </c>
      <c r="N5">
        <v>7.2697104519831104</v>
      </c>
      <c r="O5">
        <v>1</v>
      </c>
      <c r="P5">
        <v>1</v>
      </c>
      <c r="R5" s="1"/>
      <c r="S5" s="1"/>
      <c r="T5" s="1"/>
    </row>
    <row r="6" spans="1:20" x14ac:dyDescent="0.3">
      <c r="A6" t="s">
        <v>284</v>
      </c>
      <c r="B6" t="s">
        <v>285</v>
      </c>
      <c r="C6" t="s">
        <v>285</v>
      </c>
      <c r="D6" t="s">
        <v>6</v>
      </c>
      <c r="E6">
        <v>0</v>
      </c>
      <c r="F6">
        <v>0</v>
      </c>
      <c r="G6">
        <v>1</v>
      </c>
      <c r="H6">
        <v>0</v>
      </c>
      <c r="I6" t="s">
        <v>282</v>
      </c>
      <c r="J6">
        <v>11</v>
      </c>
      <c r="K6">
        <v>416</v>
      </c>
      <c r="L6">
        <v>6.55555555555555</v>
      </c>
      <c r="M6">
        <v>7.5610901208573003</v>
      </c>
      <c r="N6">
        <v>7.1035761815471004</v>
      </c>
      <c r="O6">
        <v>1</v>
      </c>
      <c r="P6">
        <v>1</v>
      </c>
      <c r="R6" s="1" t="s">
        <v>4</v>
      </c>
      <c r="S6" s="1">
        <f>SUMPRODUCT(Table1[Selected],Table1[GKP])</f>
        <v>2</v>
      </c>
      <c r="T6" s="1">
        <v>2</v>
      </c>
    </row>
    <row r="7" spans="1:20" hidden="1" x14ac:dyDescent="0.3">
      <c r="A7" t="s">
        <v>25</v>
      </c>
      <c r="B7" t="s">
        <v>26</v>
      </c>
      <c r="C7" t="s">
        <v>27</v>
      </c>
      <c r="D7" t="s">
        <v>6</v>
      </c>
      <c r="E7">
        <v>0</v>
      </c>
      <c r="F7">
        <v>0</v>
      </c>
      <c r="G7">
        <v>1</v>
      </c>
      <c r="H7">
        <v>0</v>
      </c>
      <c r="I7" t="s">
        <v>16</v>
      </c>
      <c r="J7">
        <v>5.3</v>
      </c>
      <c r="K7">
        <v>12</v>
      </c>
      <c r="L7">
        <v>2.6944444449347</v>
      </c>
      <c r="M7">
        <v>3.7745618776426899</v>
      </c>
      <c r="N7">
        <v>3.2271702346389199</v>
      </c>
      <c r="O7">
        <v>0</v>
      </c>
      <c r="P7">
        <v>0</v>
      </c>
      <c r="R7" s="1" t="s">
        <v>5</v>
      </c>
      <c r="S7" s="1">
        <f>SUMPRODUCT(Table1[Selected],Table1[DEF])</f>
        <v>5</v>
      </c>
      <c r="T7" s="1">
        <v>5</v>
      </c>
    </row>
    <row r="8" spans="1:20" hidden="1" x14ac:dyDescent="0.3">
      <c r="A8" t="s">
        <v>29</v>
      </c>
      <c r="B8" t="s">
        <v>30</v>
      </c>
      <c r="C8" t="s">
        <v>30</v>
      </c>
      <c r="D8" t="s">
        <v>6</v>
      </c>
      <c r="E8">
        <v>0</v>
      </c>
      <c r="F8">
        <v>0</v>
      </c>
      <c r="G8">
        <v>1</v>
      </c>
      <c r="H8">
        <v>0</v>
      </c>
      <c r="I8" t="s">
        <v>16</v>
      </c>
      <c r="J8">
        <v>5.6</v>
      </c>
      <c r="K8">
        <v>15</v>
      </c>
      <c r="L8">
        <v>3.5833333312540998</v>
      </c>
      <c r="M8">
        <v>4.6797045524699303</v>
      </c>
      <c r="N8">
        <v>4.1040517148819902</v>
      </c>
      <c r="O8">
        <v>0</v>
      </c>
      <c r="P8">
        <v>0</v>
      </c>
      <c r="R8" s="1" t="s">
        <v>6</v>
      </c>
      <c r="S8" s="1">
        <f>SUMPRODUCT(Table1[Selected],Table1[MID])</f>
        <v>5</v>
      </c>
      <c r="T8" s="1">
        <v>5</v>
      </c>
    </row>
    <row r="9" spans="1:20" x14ac:dyDescent="0.3">
      <c r="A9" t="s">
        <v>213</v>
      </c>
      <c r="B9" t="s">
        <v>214</v>
      </c>
      <c r="C9" t="s">
        <v>214</v>
      </c>
      <c r="D9" t="s">
        <v>5</v>
      </c>
      <c r="E9">
        <v>0</v>
      </c>
      <c r="F9">
        <v>1</v>
      </c>
      <c r="G9">
        <v>0</v>
      </c>
      <c r="H9">
        <v>0</v>
      </c>
      <c r="I9" t="s">
        <v>198</v>
      </c>
      <c r="J9">
        <v>8.4</v>
      </c>
      <c r="K9">
        <v>273</v>
      </c>
      <c r="L9">
        <v>6.0833333333333304</v>
      </c>
      <c r="M9">
        <v>5.0439186255078097</v>
      </c>
      <c r="N9">
        <v>6.1881003179044098</v>
      </c>
      <c r="O9">
        <v>1</v>
      </c>
      <c r="P9">
        <v>1</v>
      </c>
      <c r="R9" s="1" t="s">
        <v>7</v>
      </c>
      <c r="S9" s="1">
        <f>SUMPRODUCT(Table1[Selected],Table1[FWD])</f>
        <v>3</v>
      </c>
      <c r="T9" s="1">
        <v>3</v>
      </c>
    </row>
    <row r="10" spans="1:20" hidden="1" x14ac:dyDescent="0.3">
      <c r="A10" t="s">
        <v>33</v>
      </c>
      <c r="B10" t="s">
        <v>34</v>
      </c>
      <c r="C10" t="s">
        <v>34</v>
      </c>
      <c r="D10" t="s">
        <v>5</v>
      </c>
      <c r="E10">
        <v>0</v>
      </c>
      <c r="F10">
        <v>1</v>
      </c>
      <c r="G10">
        <v>0</v>
      </c>
      <c r="H10">
        <v>0</v>
      </c>
      <c r="I10" t="s">
        <v>16</v>
      </c>
      <c r="J10">
        <v>4.5</v>
      </c>
      <c r="K10">
        <v>18</v>
      </c>
      <c r="L10">
        <v>1.8378463181026901</v>
      </c>
      <c r="M10">
        <v>4.21206035696963</v>
      </c>
      <c r="N10">
        <v>3.1052515978801098</v>
      </c>
      <c r="O10">
        <v>0</v>
      </c>
      <c r="P10">
        <v>0</v>
      </c>
      <c r="R10" s="1"/>
      <c r="S10" s="1"/>
      <c r="T10" s="1"/>
    </row>
    <row r="11" spans="1:20" hidden="1" x14ac:dyDescent="0.3">
      <c r="A11" t="s">
        <v>37</v>
      </c>
      <c r="B11" t="s">
        <v>38</v>
      </c>
      <c r="C11" t="s">
        <v>38</v>
      </c>
      <c r="D11" t="s">
        <v>4</v>
      </c>
      <c r="E11">
        <v>1</v>
      </c>
      <c r="F11">
        <v>0</v>
      </c>
      <c r="G11">
        <v>0</v>
      </c>
      <c r="H11">
        <v>0</v>
      </c>
      <c r="I11" t="s">
        <v>36</v>
      </c>
      <c r="J11">
        <v>5.5</v>
      </c>
      <c r="K11">
        <v>30</v>
      </c>
      <c r="L11">
        <v>6.7917348456406001</v>
      </c>
      <c r="M11">
        <v>9.39706839324149</v>
      </c>
      <c r="N11">
        <v>6.2504522649526102</v>
      </c>
      <c r="O11">
        <v>0</v>
      </c>
      <c r="P11">
        <v>0</v>
      </c>
      <c r="R11" s="1" t="s">
        <v>346</v>
      </c>
      <c r="S11" s="1" cm="1">
        <f t="array" ref="S11">SUMPRODUCT(Table1[Selected], -- (Table1[PREV] = 0))</f>
        <v>1</v>
      </c>
      <c r="T11" s="1"/>
    </row>
    <row r="12" spans="1:20" hidden="1" x14ac:dyDescent="0.3">
      <c r="A12" t="s">
        <v>39</v>
      </c>
      <c r="B12" t="s">
        <v>40</v>
      </c>
      <c r="C12" t="s">
        <v>40</v>
      </c>
      <c r="D12" t="s">
        <v>6</v>
      </c>
      <c r="E12">
        <v>0</v>
      </c>
      <c r="F12">
        <v>0</v>
      </c>
      <c r="G12">
        <v>1</v>
      </c>
      <c r="H12">
        <v>0</v>
      </c>
      <c r="I12" t="s">
        <v>36</v>
      </c>
      <c r="J12">
        <v>5.6</v>
      </c>
      <c r="K12">
        <v>33</v>
      </c>
      <c r="L12">
        <v>5.44444443349665</v>
      </c>
      <c r="M12">
        <v>7.27073570618637</v>
      </c>
      <c r="N12">
        <v>4.9006707322055503</v>
      </c>
      <c r="O12">
        <v>0</v>
      </c>
      <c r="P12">
        <v>0</v>
      </c>
      <c r="R12" s="1" t="s">
        <v>347</v>
      </c>
      <c r="S12" s="1">
        <v>1</v>
      </c>
      <c r="T12" s="1"/>
    </row>
    <row r="13" spans="1:20" hidden="1" x14ac:dyDescent="0.3">
      <c r="A13" t="s">
        <v>41</v>
      </c>
      <c r="B13" t="s">
        <v>42</v>
      </c>
      <c r="C13" t="s">
        <v>42</v>
      </c>
      <c r="D13" t="s">
        <v>5</v>
      </c>
      <c r="E13">
        <v>0</v>
      </c>
      <c r="F13">
        <v>1</v>
      </c>
      <c r="G13">
        <v>0</v>
      </c>
      <c r="H13">
        <v>0</v>
      </c>
      <c r="I13" t="s">
        <v>36</v>
      </c>
      <c r="J13">
        <v>5</v>
      </c>
      <c r="K13">
        <v>34</v>
      </c>
      <c r="L13">
        <v>6.0113478919426298</v>
      </c>
      <c r="M13">
        <v>8.2803080023298392</v>
      </c>
      <c r="N13">
        <v>5.5167513807914998</v>
      </c>
      <c r="O13">
        <v>0</v>
      </c>
      <c r="P13">
        <v>0</v>
      </c>
      <c r="R13" s="1"/>
      <c r="S13" s="1"/>
      <c r="T13" s="1"/>
    </row>
    <row r="14" spans="1:20" hidden="1" x14ac:dyDescent="0.3">
      <c r="A14" t="s">
        <v>43</v>
      </c>
      <c r="B14" t="s">
        <v>44</v>
      </c>
      <c r="C14" t="s">
        <v>44</v>
      </c>
      <c r="D14" t="s">
        <v>7</v>
      </c>
      <c r="E14">
        <v>0</v>
      </c>
      <c r="F14">
        <v>0</v>
      </c>
      <c r="G14">
        <v>0</v>
      </c>
      <c r="H14">
        <v>1</v>
      </c>
      <c r="I14" t="s">
        <v>36</v>
      </c>
      <c r="J14">
        <v>7.5</v>
      </c>
      <c r="K14">
        <v>35</v>
      </c>
      <c r="L14">
        <v>6.6666666588243304</v>
      </c>
      <c r="M14">
        <v>8.3134648550669397</v>
      </c>
      <c r="N14">
        <f>5.7538359601043*0.75</f>
        <v>4.3153769700782245</v>
      </c>
      <c r="O14">
        <v>0</v>
      </c>
      <c r="P14">
        <v>0</v>
      </c>
      <c r="R14" s="1" t="s">
        <v>9</v>
      </c>
      <c r="S14" s="1">
        <f>(S11-S12)*4</f>
        <v>0</v>
      </c>
      <c r="T14" s="1"/>
    </row>
    <row r="15" spans="1:20" hidden="1" x14ac:dyDescent="0.3">
      <c r="A15" t="s">
        <v>37</v>
      </c>
      <c r="B15" t="s">
        <v>45</v>
      </c>
      <c r="C15" t="s">
        <v>46</v>
      </c>
      <c r="D15" t="s">
        <v>6</v>
      </c>
      <c r="E15">
        <v>0</v>
      </c>
      <c r="F15">
        <v>0</v>
      </c>
      <c r="G15">
        <v>1</v>
      </c>
      <c r="H15">
        <v>0</v>
      </c>
      <c r="I15" t="s">
        <v>36</v>
      </c>
      <c r="J15">
        <v>6.1</v>
      </c>
      <c r="K15">
        <v>37</v>
      </c>
      <c r="L15">
        <v>4.9696969696969697</v>
      </c>
      <c r="M15">
        <v>8.0289244764949306</v>
      </c>
      <c r="N15">
        <v>5.0566526547661903</v>
      </c>
      <c r="O15">
        <v>0</v>
      </c>
      <c r="P15">
        <v>0</v>
      </c>
      <c r="R15" s="1"/>
      <c r="S15" s="1"/>
      <c r="T15" s="1"/>
    </row>
    <row r="16" spans="1:20" hidden="1" x14ac:dyDescent="0.3">
      <c r="A16" t="s">
        <v>47</v>
      </c>
      <c r="B16" t="s">
        <v>48</v>
      </c>
      <c r="C16" t="s">
        <v>48</v>
      </c>
      <c r="D16" t="s">
        <v>5</v>
      </c>
      <c r="E16">
        <v>0</v>
      </c>
      <c r="F16">
        <v>1</v>
      </c>
      <c r="G16">
        <v>0</v>
      </c>
      <c r="H16">
        <v>0</v>
      </c>
      <c r="I16" t="s">
        <v>36</v>
      </c>
      <c r="J16">
        <v>5.3</v>
      </c>
      <c r="K16">
        <v>38</v>
      </c>
      <c r="L16">
        <v>5.6947888640803903</v>
      </c>
      <c r="M16">
        <v>8.0447031796280992</v>
      </c>
      <c r="N16">
        <v>5.3102196754342197</v>
      </c>
      <c r="O16">
        <v>0</v>
      </c>
      <c r="P16">
        <v>0</v>
      </c>
      <c r="R16" s="1" t="s">
        <v>348</v>
      </c>
      <c r="S16" s="1">
        <f>S2-S14</f>
        <v>74.080235034793262</v>
      </c>
      <c r="T16" s="1"/>
    </row>
    <row r="17" spans="1:16" hidden="1" x14ac:dyDescent="0.3">
      <c r="A17" t="s">
        <v>49</v>
      </c>
      <c r="B17" t="s">
        <v>50</v>
      </c>
      <c r="C17" t="s">
        <v>51</v>
      </c>
      <c r="D17" t="s">
        <v>5</v>
      </c>
      <c r="E17">
        <v>0</v>
      </c>
      <c r="F17">
        <v>1</v>
      </c>
      <c r="G17">
        <v>0</v>
      </c>
      <c r="H17">
        <v>0</v>
      </c>
      <c r="I17" t="s">
        <v>36</v>
      </c>
      <c r="J17">
        <v>4.9000000000000004</v>
      </c>
      <c r="K17">
        <v>39</v>
      </c>
      <c r="L17">
        <v>4.7222222222222197</v>
      </c>
      <c r="M17">
        <v>7.0883954566260803</v>
      </c>
      <c r="N17">
        <v>4.5782933345749202</v>
      </c>
      <c r="O17">
        <v>0</v>
      </c>
      <c r="P17">
        <v>0</v>
      </c>
    </row>
    <row r="18" spans="1:16" hidden="1" x14ac:dyDescent="0.3">
      <c r="A18" t="s">
        <v>52</v>
      </c>
      <c r="B18" t="s">
        <v>53</v>
      </c>
      <c r="C18" t="s">
        <v>52</v>
      </c>
      <c r="D18" t="s">
        <v>6</v>
      </c>
      <c r="E18">
        <v>0</v>
      </c>
      <c r="F18">
        <v>0</v>
      </c>
      <c r="G18">
        <v>1</v>
      </c>
      <c r="H18">
        <v>0</v>
      </c>
      <c r="I18" t="s">
        <v>36</v>
      </c>
      <c r="J18">
        <v>4.3</v>
      </c>
      <c r="K18">
        <v>40</v>
      </c>
      <c r="L18">
        <v>4.38888888396861</v>
      </c>
      <c r="M18">
        <v>7.3986829012801199</v>
      </c>
      <c r="N18">
        <v>4.5947723588644598</v>
      </c>
      <c r="O18">
        <v>0</v>
      </c>
      <c r="P18">
        <v>0</v>
      </c>
    </row>
    <row r="19" spans="1:16" hidden="1" x14ac:dyDescent="0.3">
      <c r="A19" t="s">
        <v>54</v>
      </c>
      <c r="B19" t="s">
        <v>55</v>
      </c>
      <c r="C19" t="s">
        <v>55</v>
      </c>
      <c r="D19" t="s">
        <v>5</v>
      </c>
      <c r="E19">
        <v>0</v>
      </c>
      <c r="F19">
        <v>1</v>
      </c>
      <c r="G19">
        <v>0</v>
      </c>
      <c r="H19">
        <v>0</v>
      </c>
      <c r="I19" t="s">
        <v>36</v>
      </c>
      <c r="J19">
        <v>5</v>
      </c>
      <c r="K19">
        <v>42</v>
      </c>
      <c r="L19">
        <v>5.0363631129164297</v>
      </c>
      <c r="M19">
        <v>7.6264709294099298</v>
      </c>
      <c r="N19">
        <v>4.9107338663320403</v>
      </c>
      <c r="O19">
        <v>0</v>
      </c>
      <c r="P19">
        <v>0</v>
      </c>
    </row>
    <row r="20" spans="1:16" hidden="1" x14ac:dyDescent="0.3">
      <c r="A20" t="s">
        <v>56</v>
      </c>
      <c r="B20" t="s">
        <v>57</v>
      </c>
      <c r="C20" t="s">
        <v>57</v>
      </c>
      <c r="D20" t="s">
        <v>7</v>
      </c>
      <c r="E20">
        <v>0</v>
      </c>
      <c r="F20">
        <v>0</v>
      </c>
      <c r="G20">
        <v>0</v>
      </c>
      <c r="H20">
        <v>1</v>
      </c>
      <c r="I20" t="s">
        <v>36</v>
      </c>
      <c r="J20">
        <v>7.7</v>
      </c>
      <c r="K20">
        <v>43</v>
      </c>
      <c r="L20">
        <v>5.2183875721739197</v>
      </c>
      <c r="M20">
        <v>6.6278592697963896</v>
      </c>
      <c r="N20">
        <v>4.5543197203514598</v>
      </c>
      <c r="O20">
        <v>0</v>
      </c>
      <c r="P20">
        <v>0</v>
      </c>
    </row>
    <row r="21" spans="1:16" hidden="1" x14ac:dyDescent="0.3">
      <c r="A21" t="s">
        <v>60</v>
      </c>
      <c r="B21" t="s">
        <v>61</v>
      </c>
      <c r="C21" t="s">
        <v>61</v>
      </c>
      <c r="D21" t="s">
        <v>5</v>
      </c>
      <c r="E21">
        <v>0</v>
      </c>
      <c r="F21">
        <v>1</v>
      </c>
      <c r="G21">
        <v>0</v>
      </c>
      <c r="H21">
        <v>0</v>
      </c>
      <c r="I21" t="s">
        <v>62</v>
      </c>
      <c r="J21">
        <v>4.4000000000000004</v>
      </c>
      <c r="K21">
        <v>54</v>
      </c>
      <c r="L21">
        <v>3.4411764705882302</v>
      </c>
      <c r="M21">
        <v>4.6957315366233097</v>
      </c>
      <c r="N21">
        <v>1.75001255462818</v>
      </c>
      <c r="O21">
        <v>0</v>
      </c>
      <c r="P21">
        <v>0</v>
      </c>
    </row>
    <row r="22" spans="1:16" hidden="1" x14ac:dyDescent="0.3">
      <c r="A22" t="s">
        <v>63</v>
      </c>
      <c r="B22" t="s">
        <v>64</v>
      </c>
      <c r="C22" t="s">
        <v>64</v>
      </c>
      <c r="D22" t="s">
        <v>6</v>
      </c>
      <c r="E22">
        <v>0</v>
      </c>
      <c r="F22">
        <v>0</v>
      </c>
      <c r="G22">
        <v>1</v>
      </c>
      <c r="H22">
        <v>0</v>
      </c>
      <c r="I22" t="s">
        <v>62</v>
      </c>
      <c r="J22">
        <v>5</v>
      </c>
      <c r="K22">
        <v>55</v>
      </c>
      <c r="L22">
        <v>2.2350630383383501</v>
      </c>
      <c r="M22">
        <v>4.1825371428445504</v>
      </c>
      <c r="N22">
        <v>1.5587544673476099</v>
      </c>
      <c r="O22">
        <v>0</v>
      </c>
      <c r="P22">
        <v>0</v>
      </c>
    </row>
    <row r="23" spans="1:16" hidden="1" x14ac:dyDescent="0.3">
      <c r="A23" t="s">
        <v>65</v>
      </c>
      <c r="B23" t="s">
        <v>66</v>
      </c>
      <c r="C23" t="s">
        <v>66</v>
      </c>
      <c r="D23" t="s">
        <v>7</v>
      </c>
      <c r="E23">
        <v>0</v>
      </c>
      <c r="F23">
        <v>0</v>
      </c>
      <c r="G23">
        <v>0</v>
      </c>
      <c r="H23">
        <v>1</v>
      </c>
      <c r="I23" t="s">
        <v>62</v>
      </c>
      <c r="J23">
        <v>6.8</v>
      </c>
      <c r="K23">
        <v>56</v>
      </c>
      <c r="L23">
        <v>4.5054163284364801</v>
      </c>
      <c r="M23">
        <v>5.4203067189766303</v>
      </c>
      <c r="N23">
        <v>2.0200483639585798</v>
      </c>
      <c r="O23">
        <v>0</v>
      </c>
      <c r="P23">
        <v>0</v>
      </c>
    </row>
    <row r="24" spans="1:16" hidden="1" x14ac:dyDescent="0.3">
      <c r="A24" t="s">
        <v>67</v>
      </c>
      <c r="B24" t="s">
        <v>68</v>
      </c>
      <c r="C24" t="s">
        <v>69</v>
      </c>
      <c r="D24" t="s">
        <v>4</v>
      </c>
      <c r="E24">
        <v>1</v>
      </c>
      <c r="F24">
        <v>0</v>
      </c>
      <c r="G24">
        <v>0</v>
      </c>
      <c r="H24">
        <v>0</v>
      </c>
      <c r="I24" t="s">
        <v>62</v>
      </c>
      <c r="J24">
        <v>4.3</v>
      </c>
      <c r="K24">
        <v>58</v>
      </c>
      <c r="L24">
        <v>3.7874869149916202</v>
      </c>
      <c r="M24">
        <v>4.4046229709292701</v>
      </c>
      <c r="N24">
        <v>1.6415217602224399</v>
      </c>
      <c r="O24">
        <v>0</v>
      </c>
      <c r="P24">
        <v>0</v>
      </c>
    </row>
    <row r="25" spans="1:16" hidden="1" x14ac:dyDescent="0.3">
      <c r="A25" t="s">
        <v>70</v>
      </c>
      <c r="B25" t="s">
        <v>71</v>
      </c>
      <c r="C25" t="s">
        <v>71</v>
      </c>
      <c r="D25" t="s">
        <v>5</v>
      </c>
      <c r="E25">
        <v>0</v>
      </c>
      <c r="F25">
        <v>1</v>
      </c>
      <c r="G25">
        <v>0</v>
      </c>
      <c r="H25">
        <v>0</v>
      </c>
      <c r="I25" t="s">
        <v>62</v>
      </c>
      <c r="J25">
        <v>4.5</v>
      </c>
      <c r="K25">
        <v>60</v>
      </c>
      <c r="L25">
        <v>2.8823529437613602</v>
      </c>
      <c r="M25">
        <v>4.0292883566517501</v>
      </c>
      <c r="N25">
        <v>1.50164147063405</v>
      </c>
      <c r="O25">
        <v>0</v>
      </c>
      <c r="P25">
        <v>0</v>
      </c>
    </row>
    <row r="26" spans="1:16" hidden="1" x14ac:dyDescent="0.3">
      <c r="A26" t="s">
        <v>72</v>
      </c>
      <c r="B26" t="s">
        <v>73</v>
      </c>
      <c r="C26" t="s">
        <v>73</v>
      </c>
      <c r="D26" t="s">
        <v>6</v>
      </c>
      <c r="E26">
        <v>0</v>
      </c>
      <c r="F26">
        <v>0</v>
      </c>
      <c r="G26">
        <v>1</v>
      </c>
      <c r="H26">
        <v>0</v>
      </c>
      <c r="I26" t="s">
        <v>62</v>
      </c>
      <c r="J26">
        <v>4.9000000000000004</v>
      </c>
      <c r="K26">
        <v>61</v>
      </c>
      <c r="L26">
        <v>1.78960935681526</v>
      </c>
      <c r="M26">
        <v>4.0974490473747602</v>
      </c>
      <c r="N26">
        <v>1.52704370318655</v>
      </c>
      <c r="O26">
        <v>0</v>
      </c>
      <c r="P26">
        <v>0</v>
      </c>
    </row>
    <row r="27" spans="1:16" hidden="1" x14ac:dyDescent="0.3">
      <c r="A27" t="s">
        <v>74</v>
      </c>
      <c r="B27" t="s">
        <v>75</v>
      </c>
      <c r="C27" t="s">
        <v>75</v>
      </c>
      <c r="D27" t="s">
        <v>6</v>
      </c>
      <c r="E27">
        <v>0</v>
      </c>
      <c r="F27">
        <v>0</v>
      </c>
      <c r="G27">
        <v>1</v>
      </c>
      <c r="H27">
        <v>0</v>
      </c>
      <c r="I27" t="s">
        <v>62</v>
      </c>
      <c r="J27">
        <v>5.2</v>
      </c>
      <c r="K27">
        <v>65</v>
      </c>
      <c r="L27">
        <v>3.3235294117374199</v>
      </c>
      <c r="M27">
        <v>4.3936141056764297</v>
      </c>
      <c r="N27">
        <v>1.63741895914567</v>
      </c>
      <c r="O27">
        <v>0</v>
      </c>
      <c r="P27">
        <v>0</v>
      </c>
    </row>
    <row r="28" spans="1:16" hidden="1" x14ac:dyDescent="0.3">
      <c r="A28" t="s">
        <v>76</v>
      </c>
      <c r="B28" t="s">
        <v>77</v>
      </c>
      <c r="C28" t="s">
        <v>77</v>
      </c>
      <c r="D28" t="s">
        <v>5</v>
      </c>
      <c r="E28">
        <v>0</v>
      </c>
      <c r="F28">
        <v>1</v>
      </c>
      <c r="G28">
        <v>0</v>
      </c>
      <c r="H28">
        <v>0</v>
      </c>
      <c r="I28" t="s">
        <v>62</v>
      </c>
      <c r="J28">
        <v>4.4000000000000004</v>
      </c>
      <c r="K28">
        <v>66</v>
      </c>
      <c r="L28">
        <v>8.7262520462190807</v>
      </c>
      <c r="M28">
        <v>4.2703831161805699</v>
      </c>
      <c r="N28">
        <v>1.5914930417342801</v>
      </c>
      <c r="O28">
        <v>0</v>
      </c>
      <c r="P28">
        <v>0</v>
      </c>
    </row>
    <row r="29" spans="1:16" hidden="1" x14ac:dyDescent="0.3">
      <c r="A29" t="s">
        <v>79</v>
      </c>
      <c r="B29" t="s">
        <v>80</v>
      </c>
      <c r="C29" t="s">
        <v>80</v>
      </c>
      <c r="D29" t="s">
        <v>6</v>
      </c>
      <c r="E29">
        <v>0</v>
      </c>
      <c r="F29">
        <v>0</v>
      </c>
      <c r="G29">
        <v>1</v>
      </c>
      <c r="H29">
        <v>0</v>
      </c>
      <c r="I29" t="s">
        <v>78</v>
      </c>
      <c r="J29">
        <v>5.6</v>
      </c>
      <c r="K29">
        <v>81</v>
      </c>
      <c r="L29">
        <v>6.7311472350054196</v>
      </c>
      <c r="M29">
        <v>3.7544164355468901</v>
      </c>
      <c r="N29">
        <v>4.3867789949987204</v>
      </c>
      <c r="O29">
        <v>0</v>
      </c>
      <c r="P29">
        <v>0</v>
      </c>
    </row>
    <row r="30" spans="1:16" hidden="1" x14ac:dyDescent="0.3">
      <c r="A30" t="s">
        <v>81</v>
      </c>
      <c r="B30" t="s">
        <v>82</v>
      </c>
      <c r="C30" t="s">
        <v>82</v>
      </c>
      <c r="D30" t="s">
        <v>5</v>
      </c>
      <c r="E30">
        <v>0</v>
      </c>
      <c r="F30">
        <v>1</v>
      </c>
      <c r="G30">
        <v>0</v>
      </c>
      <c r="H30">
        <v>0</v>
      </c>
      <c r="I30" t="s">
        <v>78</v>
      </c>
      <c r="J30">
        <v>4.8</v>
      </c>
      <c r="K30">
        <v>83</v>
      </c>
      <c r="L30">
        <v>3.2544759681110298</v>
      </c>
      <c r="M30">
        <v>3.2863901471739498</v>
      </c>
      <c r="N30">
        <v>2.8755821304929099</v>
      </c>
      <c r="O30">
        <v>0</v>
      </c>
      <c r="P30">
        <v>0</v>
      </c>
    </row>
    <row r="31" spans="1:16" hidden="1" x14ac:dyDescent="0.3">
      <c r="A31" t="s">
        <v>83</v>
      </c>
      <c r="B31" t="s">
        <v>84</v>
      </c>
      <c r="C31" t="s">
        <v>84</v>
      </c>
      <c r="D31" t="s">
        <v>5</v>
      </c>
      <c r="E31">
        <v>0</v>
      </c>
      <c r="F31">
        <v>1</v>
      </c>
      <c r="G31">
        <v>0</v>
      </c>
      <c r="H31">
        <v>0</v>
      </c>
      <c r="I31" t="s">
        <v>78</v>
      </c>
      <c r="J31">
        <v>4.2</v>
      </c>
      <c r="K31">
        <v>86</v>
      </c>
      <c r="L31">
        <v>2.0833333297570502</v>
      </c>
      <c r="M31">
        <v>3.5314190697341599</v>
      </c>
      <c r="N31">
        <v>2.5730745331726999</v>
      </c>
      <c r="O31">
        <v>0</v>
      </c>
      <c r="P31">
        <v>0</v>
      </c>
    </row>
    <row r="32" spans="1:16" hidden="1" x14ac:dyDescent="0.3">
      <c r="A32" t="s">
        <v>85</v>
      </c>
      <c r="B32" t="s">
        <v>86</v>
      </c>
      <c r="C32" t="s">
        <v>86</v>
      </c>
      <c r="D32" t="s">
        <v>7</v>
      </c>
      <c r="E32">
        <v>0</v>
      </c>
      <c r="F32">
        <v>0</v>
      </c>
      <c r="G32">
        <v>0</v>
      </c>
      <c r="H32">
        <v>1</v>
      </c>
      <c r="I32" t="s">
        <v>78</v>
      </c>
      <c r="J32">
        <v>6.2</v>
      </c>
      <c r="K32">
        <v>87</v>
      </c>
      <c r="L32">
        <v>2.2132690954529202</v>
      </c>
      <c r="M32">
        <v>3.6840009540488601</v>
      </c>
      <c r="N32">
        <v>2.69884517845898</v>
      </c>
      <c r="O32">
        <v>0</v>
      </c>
      <c r="P32">
        <v>0</v>
      </c>
    </row>
    <row r="33" spans="1:16" hidden="1" x14ac:dyDescent="0.3">
      <c r="A33" t="s">
        <v>87</v>
      </c>
      <c r="B33" t="s">
        <v>88</v>
      </c>
      <c r="C33" t="s">
        <v>88</v>
      </c>
      <c r="D33" t="s">
        <v>6</v>
      </c>
      <c r="E33">
        <v>0</v>
      </c>
      <c r="F33">
        <v>0</v>
      </c>
      <c r="G33">
        <v>1</v>
      </c>
      <c r="H33">
        <v>0</v>
      </c>
      <c r="I33" t="s">
        <v>78</v>
      </c>
      <c r="J33">
        <v>5.9</v>
      </c>
      <c r="K33">
        <v>88</v>
      </c>
      <c r="L33">
        <v>3.8611111111111098</v>
      </c>
      <c r="M33">
        <v>4.5557966610734697</v>
      </c>
      <c r="N33">
        <v>3.74849545418909</v>
      </c>
      <c r="O33">
        <v>0</v>
      </c>
      <c r="P33">
        <v>0</v>
      </c>
    </row>
    <row r="34" spans="1:16" hidden="1" x14ac:dyDescent="0.3">
      <c r="A34" t="s">
        <v>89</v>
      </c>
      <c r="B34" t="s">
        <v>90</v>
      </c>
      <c r="C34" t="s">
        <v>90</v>
      </c>
      <c r="D34" t="s">
        <v>4</v>
      </c>
      <c r="E34">
        <v>1</v>
      </c>
      <c r="F34">
        <v>0</v>
      </c>
      <c r="G34">
        <v>0</v>
      </c>
      <c r="H34">
        <v>0</v>
      </c>
      <c r="I34" t="s">
        <v>78</v>
      </c>
      <c r="J34">
        <v>4.5</v>
      </c>
      <c r="K34">
        <v>89</v>
      </c>
      <c r="L34">
        <v>3.1388888817679801</v>
      </c>
      <c r="M34">
        <v>3.9838915815264602</v>
      </c>
      <c r="N34">
        <v>3.1910909703044101</v>
      </c>
      <c r="O34">
        <v>0</v>
      </c>
      <c r="P34">
        <v>0</v>
      </c>
    </row>
    <row r="35" spans="1:16" hidden="1" x14ac:dyDescent="0.3">
      <c r="A35" t="s">
        <v>91</v>
      </c>
      <c r="B35" t="s">
        <v>92</v>
      </c>
      <c r="C35" t="s">
        <v>92</v>
      </c>
      <c r="D35" t="s">
        <v>6</v>
      </c>
      <c r="E35">
        <v>0</v>
      </c>
      <c r="F35">
        <v>0</v>
      </c>
      <c r="G35">
        <v>1</v>
      </c>
      <c r="H35">
        <v>0</v>
      </c>
      <c r="I35" t="s">
        <v>78</v>
      </c>
      <c r="J35">
        <v>5.0999999999999996</v>
      </c>
      <c r="K35">
        <v>93</v>
      </c>
      <c r="L35">
        <v>2.3611111169885102</v>
      </c>
      <c r="M35">
        <v>3.6183869401569799</v>
      </c>
      <c r="N35">
        <v>2.71924341267776</v>
      </c>
      <c r="O35">
        <v>0</v>
      </c>
      <c r="P35">
        <v>0</v>
      </c>
    </row>
    <row r="36" spans="1:16" hidden="1" x14ac:dyDescent="0.3">
      <c r="A36" t="s">
        <v>56</v>
      </c>
      <c r="B36" t="s">
        <v>93</v>
      </c>
      <c r="C36" t="s">
        <v>93</v>
      </c>
      <c r="D36" t="s">
        <v>7</v>
      </c>
      <c r="E36">
        <v>0</v>
      </c>
      <c r="F36">
        <v>0</v>
      </c>
      <c r="G36">
        <v>0</v>
      </c>
      <c r="H36">
        <v>1</v>
      </c>
      <c r="I36" t="s">
        <v>78</v>
      </c>
      <c r="J36">
        <v>5.9</v>
      </c>
      <c r="K36">
        <v>94</v>
      </c>
      <c r="L36">
        <v>4.1259068239203502</v>
      </c>
      <c r="M36">
        <v>4.3658516444658799</v>
      </c>
      <c r="N36">
        <v>3.7478808932855299</v>
      </c>
      <c r="O36">
        <v>0</v>
      </c>
      <c r="P36">
        <v>0</v>
      </c>
    </row>
    <row r="37" spans="1:16" hidden="1" x14ac:dyDescent="0.3">
      <c r="A37" t="s">
        <v>94</v>
      </c>
      <c r="B37" t="s">
        <v>95</v>
      </c>
      <c r="C37" t="s">
        <v>95</v>
      </c>
      <c r="D37" t="s">
        <v>5</v>
      </c>
      <c r="E37">
        <v>0</v>
      </c>
      <c r="F37">
        <v>1</v>
      </c>
      <c r="G37">
        <v>0</v>
      </c>
      <c r="H37">
        <v>0</v>
      </c>
      <c r="I37" t="s">
        <v>78</v>
      </c>
      <c r="J37">
        <v>4.9000000000000004</v>
      </c>
      <c r="K37">
        <v>97</v>
      </c>
      <c r="L37">
        <v>6.5914168290951496</v>
      </c>
      <c r="M37">
        <v>5.1827483439242501</v>
      </c>
      <c r="N37">
        <v>5.0683255907456601</v>
      </c>
      <c r="O37">
        <v>0</v>
      </c>
      <c r="P37">
        <v>0</v>
      </c>
    </row>
    <row r="38" spans="1:16" hidden="1" x14ac:dyDescent="0.3">
      <c r="A38" t="s">
        <v>96</v>
      </c>
      <c r="B38" t="s">
        <v>97</v>
      </c>
      <c r="C38" t="s">
        <v>97</v>
      </c>
      <c r="D38" t="s">
        <v>5</v>
      </c>
      <c r="E38">
        <v>0</v>
      </c>
      <c r="F38">
        <v>1</v>
      </c>
      <c r="G38">
        <v>0</v>
      </c>
      <c r="H38">
        <v>0</v>
      </c>
      <c r="I38" t="s">
        <v>98</v>
      </c>
      <c r="J38">
        <v>4.9000000000000004</v>
      </c>
      <c r="K38">
        <v>103</v>
      </c>
      <c r="L38">
        <v>6.1013371924999502</v>
      </c>
      <c r="M38">
        <v>7.3477307358928803</v>
      </c>
      <c r="N38">
        <v>6.2402801152689502</v>
      </c>
      <c r="O38">
        <v>0</v>
      </c>
      <c r="P38">
        <v>0</v>
      </c>
    </row>
    <row r="39" spans="1:16" hidden="1" x14ac:dyDescent="0.3">
      <c r="A39" t="s">
        <v>103</v>
      </c>
      <c r="B39" t="s">
        <v>104</v>
      </c>
      <c r="C39" t="s">
        <v>104</v>
      </c>
      <c r="D39" t="s">
        <v>4</v>
      </c>
      <c r="E39">
        <v>1</v>
      </c>
      <c r="F39">
        <v>0</v>
      </c>
      <c r="G39">
        <v>0</v>
      </c>
      <c r="H39">
        <v>0</v>
      </c>
      <c r="I39" t="s">
        <v>98</v>
      </c>
      <c r="J39">
        <v>5.3</v>
      </c>
      <c r="K39">
        <v>111</v>
      </c>
      <c r="L39">
        <v>6.05555555458381</v>
      </c>
      <c r="M39">
        <v>8.7722323616770392</v>
      </c>
      <c r="N39">
        <v>6.9792956370032897</v>
      </c>
      <c r="O39">
        <v>0</v>
      </c>
      <c r="P39">
        <v>0</v>
      </c>
    </row>
    <row r="40" spans="1:16" hidden="1" x14ac:dyDescent="0.3">
      <c r="A40" t="s">
        <v>35</v>
      </c>
      <c r="B40" t="s">
        <v>105</v>
      </c>
      <c r="C40" t="s">
        <v>105</v>
      </c>
      <c r="D40" t="s">
        <v>5</v>
      </c>
      <c r="E40">
        <v>0</v>
      </c>
      <c r="F40">
        <v>1</v>
      </c>
      <c r="G40">
        <v>0</v>
      </c>
      <c r="H40">
        <v>0</v>
      </c>
      <c r="I40" t="s">
        <v>98</v>
      </c>
      <c r="J40">
        <v>4.4000000000000004</v>
      </c>
      <c r="K40">
        <v>112</v>
      </c>
      <c r="L40">
        <v>4.7777777777582999</v>
      </c>
      <c r="M40">
        <v>8.3721471479077092</v>
      </c>
      <c r="N40">
        <v>6.2771976323824799</v>
      </c>
      <c r="O40">
        <v>0</v>
      </c>
      <c r="P40">
        <v>0</v>
      </c>
    </row>
    <row r="41" spans="1:16" hidden="1" x14ac:dyDescent="0.3">
      <c r="A41" t="s">
        <v>59</v>
      </c>
      <c r="B41" t="s">
        <v>106</v>
      </c>
      <c r="C41" t="s">
        <v>106</v>
      </c>
      <c r="D41" t="s">
        <v>6</v>
      </c>
      <c r="E41">
        <v>0</v>
      </c>
      <c r="F41">
        <v>0</v>
      </c>
      <c r="G41">
        <v>1</v>
      </c>
      <c r="H41">
        <v>0</v>
      </c>
      <c r="I41" t="s">
        <v>98</v>
      </c>
      <c r="J41">
        <v>4.3</v>
      </c>
      <c r="K41">
        <v>114</v>
      </c>
      <c r="L41">
        <v>4.8333333394993296</v>
      </c>
      <c r="M41">
        <v>6.8880257856459197</v>
      </c>
      <c r="N41">
        <v>5.5102629717540896</v>
      </c>
      <c r="O41">
        <v>0</v>
      </c>
      <c r="P41">
        <v>0</v>
      </c>
    </row>
    <row r="42" spans="1:16" hidden="1" x14ac:dyDescent="0.3">
      <c r="A42" t="s">
        <v>107</v>
      </c>
      <c r="B42" t="s">
        <v>108</v>
      </c>
      <c r="C42" t="s">
        <v>108</v>
      </c>
      <c r="D42" t="s">
        <v>6</v>
      </c>
      <c r="E42">
        <v>0</v>
      </c>
      <c r="F42">
        <v>0</v>
      </c>
      <c r="G42">
        <v>1</v>
      </c>
      <c r="H42">
        <v>0</v>
      </c>
      <c r="I42" t="s">
        <v>98</v>
      </c>
      <c r="J42">
        <v>5.5</v>
      </c>
      <c r="K42">
        <v>115</v>
      </c>
      <c r="L42">
        <v>4.92830120760763</v>
      </c>
      <c r="M42">
        <v>7.1139077705771196</v>
      </c>
      <c r="N42">
        <v>5.6666189199814996</v>
      </c>
      <c r="O42">
        <v>0</v>
      </c>
      <c r="P42">
        <v>0</v>
      </c>
    </row>
    <row r="43" spans="1:16" hidden="1" x14ac:dyDescent="0.3">
      <c r="A43" t="s">
        <v>109</v>
      </c>
      <c r="B43" t="s">
        <v>110</v>
      </c>
      <c r="C43" t="s">
        <v>110</v>
      </c>
      <c r="D43" t="s">
        <v>5</v>
      </c>
      <c r="E43">
        <v>0</v>
      </c>
      <c r="F43">
        <v>1</v>
      </c>
      <c r="G43">
        <v>0</v>
      </c>
      <c r="H43">
        <v>0</v>
      </c>
      <c r="I43" t="s">
        <v>111</v>
      </c>
      <c r="J43">
        <v>5.6</v>
      </c>
      <c r="K43">
        <v>126</v>
      </c>
      <c r="L43">
        <v>2.0622629891958</v>
      </c>
      <c r="M43">
        <v>3.45475224683983</v>
      </c>
      <c r="N43">
        <v>3.0463863843890899</v>
      </c>
      <c r="O43">
        <v>0</v>
      </c>
      <c r="P43">
        <v>0</v>
      </c>
    </row>
    <row r="44" spans="1:16" x14ac:dyDescent="0.3">
      <c r="A44" t="s">
        <v>159</v>
      </c>
      <c r="B44" t="s">
        <v>130</v>
      </c>
      <c r="C44" t="s">
        <v>130</v>
      </c>
      <c r="D44" t="s">
        <v>7</v>
      </c>
      <c r="E44">
        <v>0</v>
      </c>
      <c r="F44">
        <v>0</v>
      </c>
      <c r="G44">
        <v>0</v>
      </c>
      <c r="H44">
        <v>1</v>
      </c>
      <c r="I44" t="s">
        <v>140</v>
      </c>
      <c r="J44">
        <v>6</v>
      </c>
      <c r="K44">
        <v>177</v>
      </c>
      <c r="L44">
        <v>5.5254030584269298</v>
      </c>
      <c r="M44">
        <v>7.7471460132374297</v>
      </c>
      <c r="N44">
        <v>5.6894919251105902</v>
      </c>
      <c r="O44">
        <v>1</v>
      </c>
      <c r="P44">
        <v>1</v>
      </c>
    </row>
    <row r="45" spans="1:16" hidden="1" x14ac:dyDescent="0.3">
      <c r="A45" t="s">
        <v>115</v>
      </c>
      <c r="B45" t="s">
        <v>116</v>
      </c>
      <c r="C45" t="s">
        <v>116</v>
      </c>
      <c r="D45" t="s">
        <v>5</v>
      </c>
      <c r="E45">
        <v>0</v>
      </c>
      <c r="F45">
        <v>1</v>
      </c>
      <c r="G45">
        <v>0</v>
      </c>
      <c r="H45">
        <v>0</v>
      </c>
      <c r="I45" t="s">
        <v>111</v>
      </c>
      <c r="J45">
        <v>5.7</v>
      </c>
      <c r="K45">
        <v>128</v>
      </c>
      <c r="L45">
        <v>3</v>
      </c>
      <c r="M45">
        <v>4.1707919653509</v>
      </c>
      <c r="N45">
        <v>3.8951737704827698</v>
      </c>
      <c r="O45">
        <v>0</v>
      </c>
      <c r="P45">
        <v>0</v>
      </c>
    </row>
    <row r="46" spans="1:16" hidden="1" x14ac:dyDescent="0.3">
      <c r="A46" t="s">
        <v>117</v>
      </c>
      <c r="B46" t="s">
        <v>118</v>
      </c>
      <c r="C46" t="s">
        <v>118</v>
      </c>
      <c r="D46" t="s">
        <v>6</v>
      </c>
      <c r="E46">
        <v>0</v>
      </c>
      <c r="F46">
        <v>0</v>
      </c>
      <c r="G46">
        <v>1</v>
      </c>
      <c r="H46">
        <v>0</v>
      </c>
      <c r="I46" t="s">
        <v>111</v>
      </c>
      <c r="J46">
        <v>4.9000000000000004</v>
      </c>
      <c r="K46">
        <v>130</v>
      </c>
      <c r="L46">
        <v>2.02777777714476</v>
      </c>
      <c r="M46">
        <v>3.4603772461660398</v>
      </c>
      <c r="N46">
        <v>3.03522572133389</v>
      </c>
      <c r="O46">
        <v>0</v>
      </c>
      <c r="P46">
        <v>0</v>
      </c>
    </row>
    <row r="47" spans="1:16" hidden="1" x14ac:dyDescent="0.3">
      <c r="A47" t="s">
        <v>119</v>
      </c>
      <c r="B47" t="s">
        <v>120</v>
      </c>
      <c r="C47" t="s">
        <v>120</v>
      </c>
      <c r="D47" t="s">
        <v>5</v>
      </c>
      <c r="E47">
        <v>0</v>
      </c>
      <c r="F47">
        <v>1</v>
      </c>
      <c r="G47">
        <v>0</v>
      </c>
      <c r="H47">
        <v>0</v>
      </c>
      <c r="I47" t="s">
        <v>111</v>
      </c>
      <c r="J47">
        <v>6.1</v>
      </c>
      <c r="K47">
        <v>131</v>
      </c>
      <c r="L47">
        <v>4.11111110837557</v>
      </c>
      <c r="M47">
        <v>4.94606874320242</v>
      </c>
      <c r="N47">
        <v>4.8549886224126002</v>
      </c>
      <c r="O47">
        <v>0</v>
      </c>
      <c r="P47">
        <v>0</v>
      </c>
    </row>
    <row r="48" spans="1:16" hidden="1" x14ac:dyDescent="0.3">
      <c r="A48" t="s">
        <v>121</v>
      </c>
      <c r="B48" t="s">
        <v>122</v>
      </c>
      <c r="C48" t="s">
        <v>122</v>
      </c>
      <c r="D48" t="s">
        <v>6</v>
      </c>
      <c r="E48">
        <v>0</v>
      </c>
      <c r="F48">
        <v>0</v>
      </c>
      <c r="G48">
        <v>1</v>
      </c>
      <c r="H48">
        <v>0</v>
      </c>
      <c r="I48" t="s">
        <v>111</v>
      </c>
      <c r="J48">
        <v>7.3</v>
      </c>
      <c r="K48">
        <v>133</v>
      </c>
      <c r="L48">
        <v>2.9774009486063799</v>
      </c>
      <c r="M48">
        <v>3.7560513798156898</v>
      </c>
      <c r="N48">
        <v>3.6252941885030898</v>
      </c>
      <c r="O48">
        <v>0</v>
      </c>
      <c r="P48">
        <v>0</v>
      </c>
    </row>
    <row r="49" spans="1:16" hidden="1" x14ac:dyDescent="0.3">
      <c r="A49" t="s">
        <v>123</v>
      </c>
      <c r="B49" t="s">
        <v>124</v>
      </c>
      <c r="C49" t="s">
        <v>124</v>
      </c>
      <c r="D49" t="s">
        <v>5</v>
      </c>
      <c r="E49">
        <v>0</v>
      </c>
      <c r="F49">
        <v>1</v>
      </c>
      <c r="G49">
        <v>0</v>
      </c>
      <c r="H49">
        <v>0</v>
      </c>
      <c r="I49" t="s">
        <v>111</v>
      </c>
      <c r="J49">
        <v>4.5999999999999996</v>
      </c>
      <c r="K49">
        <v>135</v>
      </c>
      <c r="L49">
        <v>2.0551390447707698</v>
      </c>
      <c r="M49">
        <v>3.37035043519414</v>
      </c>
      <c r="N49">
        <v>2.9903889269582602</v>
      </c>
      <c r="O49">
        <v>0</v>
      </c>
      <c r="P49">
        <v>0</v>
      </c>
    </row>
    <row r="50" spans="1:16" x14ac:dyDescent="0.3">
      <c r="A50" t="s">
        <v>233</v>
      </c>
      <c r="B50" t="s">
        <v>234</v>
      </c>
      <c r="C50" t="s">
        <v>235</v>
      </c>
      <c r="D50" t="s">
        <v>6</v>
      </c>
      <c r="E50">
        <v>0</v>
      </c>
      <c r="F50">
        <v>0</v>
      </c>
      <c r="G50">
        <v>1</v>
      </c>
      <c r="H50">
        <v>0</v>
      </c>
      <c r="I50" t="s">
        <v>219</v>
      </c>
      <c r="J50">
        <v>7</v>
      </c>
      <c r="K50">
        <v>299</v>
      </c>
      <c r="L50">
        <v>4.2222222222222197</v>
      </c>
      <c r="M50">
        <v>4.7253761952083799</v>
      </c>
      <c r="N50">
        <v>5.65540702784266</v>
      </c>
      <c r="O50">
        <v>1</v>
      </c>
      <c r="P50">
        <v>1</v>
      </c>
    </row>
    <row r="51" spans="1:16" hidden="1" x14ac:dyDescent="0.3">
      <c r="A51" t="s">
        <v>127</v>
      </c>
      <c r="B51" t="s">
        <v>128</v>
      </c>
      <c r="C51" t="s">
        <v>128</v>
      </c>
      <c r="D51" t="s">
        <v>6</v>
      </c>
      <c r="E51">
        <v>0</v>
      </c>
      <c r="F51">
        <v>0</v>
      </c>
      <c r="G51">
        <v>1</v>
      </c>
      <c r="H51">
        <v>0</v>
      </c>
      <c r="I51" t="s">
        <v>111</v>
      </c>
      <c r="J51">
        <v>7.9</v>
      </c>
      <c r="K51">
        <v>139</v>
      </c>
      <c r="L51">
        <v>2.8628895412689102</v>
      </c>
      <c r="M51">
        <v>3.9274238878201202</v>
      </c>
      <c r="N51">
        <v>3.6840507982357402</v>
      </c>
      <c r="O51">
        <v>0</v>
      </c>
      <c r="P51">
        <v>0</v>
      </c>
    </row>
    <row r="52" spans="1:16" hidden="1" x14ac:dyDescent="0.3">
      <c r="A52" t="s">
        <v>129</v>
      </c>
      <c r="B52" t="s">
        <v>96</v>
      </c>
      <c r="C52" t="s">
        <v>96</v>
      </c>
      <c r="D52" t="s">
        <v>5</v>
      </c>
      <c r="E52">
        <v>0</v>
      </c>
      <c r="F52">
        <v>1</v>
      </c>
      <c r="G52">
        <v>0</v>
      </c>
      <c r="H52">
        <v>0</v>
      </c>
      <c r="I52" t="s">
        <v>111</v>
      </c>
      <c r="J52">
        <v>6.4</v>
      </c>
      <c r="K52">
        <v>140</v>
      </c>
      <c r="L52">
        <v>5.7136983320773203</v>
      </c>
      <c r="M52">
        <v>4.2365698387263198</v>
      </c>
      <c r="N52">
        <v>5.0924608390369901</v>
      </c>
      <c r="O52">
        <v>0</v>
      </c>
      <c r="P52">
        <v>0</v>
      </c>
    </row>
    <row r="53" spans="1:16" hidden="1" x14ac:dyDescent="0.3">
      <c r="A53" t="s">
        <v>130</v>
      </c>
      <c r="B53" t="s">
        <v>131</v>
      </c>
      <c r="C53" t="s">
        <v>131</v>
      </c>
      <c r="D53" t="s">
        <v>4</v>
      </c>
      <c r="E53">
        <v>1</v>
      </c>
      <c r="F53">
        <v>0</v>
      </c>
      <c r="G53">
        <v>0</v>
      </c>
      <c r="H53">
        <v>0</v>
      </c>
      <c r="I53" t="s">
        <v>111</v>
      </c>
      <c r="J53">
        <v>6.1</v>
      </c>
      <c r="K53">
        <v>141</v>
      </c>
      <c r="L53">
        <v>3.4999999978712601</v>
      </c>
      <c r="M53">
        <v>4.3547957829919897</v>
      </c>
      <c r="N53">
        <v>4.2236329269449602</v>
      </c>
      <c r="O53">
        <v>0</v>
      </c>
      <c r="P53">
        <v>0</v>
      </c>
    </row>
    <row r="54" spans="1:16" hidden="1" x14ac:dyDescent="0.3">
      <c r="A54" t="s">
        <v>133</v>
      </c>
      <c r="B54" t="s">
        <v>134</v>
      </c>
      <c r="C54" t="s">
        <v>134</v>
      </c>
      <c r="D54" t="s">
        <v>5</v>
      </c>
      <c r="E54">
        <v>0</v>
      </c>
      <c r="F54">
        <v>1</v>
      </c>
      <c r="G54">
        <v>0</v>
      </c>
      <c r="H54">
        <v>0</v>
      </c>
      <c r="I54" t="s">
        <v>111</v>
      </c>
      <c r="J54">
        <v>4.7</v>
      </c>
      <c r="K54">
        <v>143</v>
      </c>
      <c r="L54">
        <v>4.4285555292949201</v>
      </c>
      <c r="M54">
        <v>3.9129125099762798</v>
      </c>
      <c r="N54">
        <v>4.3419043883580803</v>
      </c>
      <c r="O54">
        <v>0</v>
      </c>
      <c r="P54">
        <v>0</v>
      </c>
    </row>
    <row r="55" spans="1:16" hidden="1" x14ac:dyDescent="0.3">
      <c r="A55" t="s">
        <v>135</v>
      </c>
      <c r="B55" t="s">
        <v>136</v>
      </c>
      <c r="C55" t="s">
        <v>136</v>
      </c>
      <c r="D55" t="s">
        <v>7</v>
      </c>
      <c r="E55">
        <v>0</v>
      </c>
      <c r="F55">
        <v>0</v>
      </c>
      <c r="G55">
        <v>0</v>
      </c>
      <c r="H55">
        <v>1</v>
      </c>
      <c r="I55" t="s">
        <v>111</v>
      </c>
      <c r="J55">
        <v>11.4</v>
      </c>
      <c r="K55">
        <v>144</v>
      </c>
      <c r="L55">
        <v>2.1875</v>
      </c>
      <c r="M55">
        <v>3.7556625069726901</v>
      </c>
      <c r="N55">
        <v>3.28855949311966</v>
      </c>
      <c r="O55">
        <v>0</v>
      </c>
      <c r="P55">
        <v>0</v>
      </c>
    </row>
    <row r="56" spans="1:16" hidden="1" x14ac:dyDescent="0.3">
      <c r="A56" t="s">
        <v>138</v>
      </c>
      <c r="B56" t="s">
        <v>139</v>
      </c>
      <c r="C56" t="s">
        <v>139</v>
      </c>
      <c r="D56" t="s">
        <v>6</v>
      </c>
      <c r="E56">
        <v>0</v>
      </c>
      <c r="F56">
        <v>0</v>
      </c>
      <c r="G56">
        <v>1</v>
      </c>
      <c r="H56">
        <v>0</v>
      </c>
      <c r="I56" t="s">
        <v>140</v>
      </c>
      <c r="J56">
        <v>6</v>
      </c>
      <c r="K56">
        <v>150</v>
      </c>
      <c r="L56">
        <v>8.1564814938717198</v>
      </c>
      <c r="M56">
        <v>9.0364338385804697</v>
      </c>
      <c r="N56">
        <v>7.2630106878238099</v>
      </c>
      <c r="O56">
        <v>0</v>
      </c>
      <c r="P56">
        <v>0</v>
      </c>
    </row>
    <row r="57" spans="1:16" hidden="1" x14ac:dyDescent="0.3">
      <c r="A57" t="s">
        <v>141</v>
      </c>
      <c r="B57" t="s">
        <v>142</v>
      </c>
      <c r="C57" t="s">
        <v>142</v>
      </c>
      <c r="D57" t="s">
        <v>4</v>
      </c>
      <c r="E57">
        <v>1</v>
      </c>
      <c r="F57">
        <v>0</v>
      </c>
      <c r="G57">
        <v>0</v>
      </c>
      <c r="H57">
        <v>0</v>
      </c>
      <c r="I57" t="s">
        <v>140</v>
      </c>
      <c r="J57">
        <v>4.5999999999999996</v>
      </c>
      <c r="K57">
        <v>151</v>
      </c>
      <c r="L57">
        <v>5.8251716155363997</v>
      </c>
      <c r="M57">
        <v>8.6182945947224994</v>
      </c>
      <c r="N57">
        <v>6.2115285198013996</v>
      </c>
      <c r="O57">
        <v>0</v>
      </c>
      <c r="P57">
        <v>0</v>
      </c>
    </row>
    <row r="58" spans="1:16" hidden="1" x14ac:dyDescent="0.3">
      <c r="A58" t="s">
        <v>143</v>
      </c>
      <c r="B58" t="s">
        <v>144</v>
      </c>
      <c r="C58" t="s">
        <v>144</v>
      </c>
      <c r="D58" t="s">
        <v>5</v>
      </c>
      <c r="E58">
        <v>0</v>
      </c>
      <c r="F58">
        <v>1</v>
      </c>
      <c r="G58">
        <v>0</v>
      </c>
      <c r="H58">
        <v>0</v>
      </c>
      <c r="I58" t="s">
        <v>140</v>
      </c>
      <c r="J58">
        <v>4.5</v>
      </c>
      <c r="K58">
        <v>155</v>
      </c>
      <c r="L58">
        <v>4.2222222222222197</v>
      </c>
      <c r="M58">
        <v>6.6168070168064697</v>
      </c>
      <c r="N58">
        <v>4.6773982896103901</v>
      </c>
      <c r="O58">
        <v>0</v>
      </c>
      <c r="P58">
        <v>0</v>
      </c>
    </row>
    <row r="59" spans="1:16" x14ac:dyDescent="0.3">
      <c r="A59" t="s">
        <v>205</v>
      </c>
      <c r="B59" t="s">
        <v>206</v>
      </c>
      <c r="C59" t="s">
        <v>205</v>
      </c>
      <c r="D59" t="s">
        <v>4</v>
      </c>
      <c r="E59">
        <v>1</v>
      </c>
      <c r="F59">
        <v>0</v>
      </c>
      <c r="G59">
        <v>0</v>
      </c>
      <c r="H59">
        <v>0</v>
      </c>
      <c r="I59" t="s">
        <v>198</v>
      </c>
      <c r="J59">
        <v>6.1</v>
      </c>
      <c r="K59">
        <v>267</v>
      </c>
      <c r="L59">
        <v>4.8055555528478804</v>
      </c>
      <c r="M59">
        <v>4.9002314367804702</v>
      </c>
      <c r="N59">
        <v>5.5409765280535499</v>
      </c>
      <c r="O59">
        <v>1</v>
      </c>
      <c r="P59">
        <v>1</v>
      </c>
    </row>
    <row r="60" spans="1:16" hidden="1" x14ac:dyDescent="0.3">
      <c r="A60" t="s">
        <v>147</v>
      </c>
      <c r="B60" t="s">
        <v>148</v>
      </c>
      <c r="C60" t="s">
        <v>148</v>
      </c>
      <c r="D60" t="s">
        <v>6</v>
      </c>
      <c r="E60">
        <v>0</v>
      </c>
      <c r="F60">
        <v>0</v>
      </c>
      <c r="G60">
        <v>1</v>
      </c>
      <c r="H60">
        <v>0</v>
      </c>
      <c r="I60" t="s">
        <v>140</v>
      </c>
      <c r="J60">
        <v>6.9</v>
      </c>
      <c r="K60">
        <v>159</v>
      </c>
      <c r="L60">
        <v>7.8333333333333304</v>
      </c>
      <c r="M60">
        <v>10.9876958725833</v>
      </c>
      <c r="N60">
        <v>8.0681428605762004</v>
      </c>
      <c r="O60">
        <v>0</v>
      </c>
      <c r="P60">
        <v>0</v>
      </c>
    </row>
    <row r="61" spans="1:16" hidden="1" x14ac:dyDescent="0.3">
      <c r="A61" t="s">
        <v>149</v>
      </c>
      <c r="B61" t="s">
        <v>150</v>
      </c>
      <c r="C61" t="s">
        <v>150</v>
      </c>
      <c r="D61" t="s">
        <v>6</v>
      </c>
      <c r="E61">
        <v>0</v>
      </c>
      <c r="F61">
        <v>0</v>
      </c>
      <c r="G61">
        <v>1</v>
      </c>
      <c r="H61">
        <v>0</v>
      </c>
      <c r="I61" t="s">
        <v>140</v>
      </c>
      <c r="J61">
        <v>5.4</v>
      </c>
      <c r="K61">
        <v>160</v>
      </c>
      <c r="L61">
        <v>4.2222222222222197</v>
      </c>
      <c r="M61">
        <v>6.9469382533011999</v>
      </c>
      <c r="N61">
        <v>4.8336356152863802</v>
      </c>
      <c r="O61">
        <v>0</v>
      </c>
      <c r="P61">
        <v>0</v>
      </c>
    </row>
    <row r="62" spans="1:16" hidden="1" x14ac:dyDescent="0.3">
      <c r="A62" t="s">
        <v>151</v>
      </c>
      <c r="B62" t="s">
        <v>152</v>
      </c>
      <c r="C62" t="s">
        <v>152</v>
      </c>
      <c r="D62" t="s">
        <v>5</v>
      </c>
      <c r="E62">
        <v>0</v>
      </c>
      <c r="F62">
        <v>1</v>
      </c>
      <c r="G62">
        <v>0</v>
      </c>
      <c r="H62">
        <v>0</v>
      </c>
      <c r="I62" t="s">
        <v>140</v>
      </c>
      <c r="J62">
        <v>4.5</v>
      </c>
      <c r="K62">
        <v>166</v>
      </c>
      <c r="L62">
        <v>6.1925182129163598</v>
      </c>
      <c r="M62">
        <v>8.9121121839112707</v>
      </c>
      <c r="N62">
        <v>6.48508174007031</v>
      </c>
      <c r="O62">
        <v>0</v>
      </c>
      <c r="P62">
        <v>0</v>
      </c>
    </row>
    <row r="63" spans="1:16" hidden="1" x14ac:dyDescent="0.3">
      <c r="A63" t="s">
        <v>153</v>
      </c>
      <c r="B63" t="s">
        <v>154</v>
      </c>
      <c r="C63" t="s">
        <v>154</v>
      </c>
      <c r="D63" t="s">
        <v>6</v>
      </c>
      <c r="E63">
        <v>0</v>
      </c>
      <c r="F63">
        <v>0</v>
      </c>
      <c r="G63">
        <v>1</v>
      </c>
      <c r="H63">
        <v>0</v>
      </c>
      <c r="I63" t="s">
        <v>140</v>
      </c>
      <c r="J63">
        <v>5.3</v>
      </c>
      <c r="K63">
        <v>168</v>
      </c>
      <c r="L63">
        <v>4.4896111965482497</v>
      </c>
      <c r="M63">
        <v>7.5818188773384998</v>
      </c>
      <c r="N63">
        <v>5.2320008749906899</v>
      </c>
      <c r="O63">
        <v>0</v>
      </c>
      <c r="P63">
        <v>0</v>
      </c>
    </row>
    <row r="64" spans="1:16" hidden="1" x14ac:dyDescent="0.3">
      <c r="A64" t="s">
        <v>94</v>
      </c>
      <c r="B64" t="s">
        <v>156</v>
      </c>
      <c r="C64" t="s">
        <v>156</v>
      </c>
      <c r="D64" t="s">
        <v>5</v>
      </c>
      <c r="E64">
        <v>0</v>
      </c>
      <c r="F64">
        <v>1</v>
      </c>
      <c r="G64">
        <v>0</v>
      </c>
      <c r="H64">
        <v>0</v>
      </c>
      <c r="I64" t="s">
        <v>140</v>
      </c>
      <c r="J64">
        <v>4.5</v>
      </c>
      <c r="K64">
        <v>170</v>
      </c>
      <c r="L64">
        <v>6.6352768311649903</v>
      </c>
      <c r="M64">
        <v>9.0712855071723695</v>
      </c>
      <c r="N64">
        <v>6.72252508617514</v>
      </c>
      <c r="O64">
        <v>0</v>
      </c>
      <c r="P64">
        <v>0</v>
      </c>
    </row>
    <row r="65" spans="1:16" hidden="1" x14ac:dyDescent="0.3">
      <c r="A65" t="s">
        <v>157</v>
      </c>
      <c r="B65" t="s">
        <v>158</v>
      </c>
      <c r="C65" t="s">
        <v>158</v>
      </c>
      <c r="D65" t="s">
        <v>5</v>
      </c>
      <c r="E65">
        <v>0</v>
      </c>
      <c r="F65">
        <v>1</v>
      </c>
      <c r="G65">
        <v>0</v>
      </c>
      <c r="H65">
        <v>0</v>
      </c>
      <c r="I65" t="s">
        <v>140</v>
      </c>
      <c r="J65">
        <v>4.5999999999999996</v>
      </c>
      <c r="K65">
        <v>171</v>
      </c>
      <c r="L65">
        <v>6.1666666666666599</v>
      </c>
      <c r="M65">
        <v>9.1475715380988305</v>
      </c>
      <c r="N65">
        <v>6.58704943827553</v>
      </c>
      <c r="O65">
        <v>0</v>
      </c>
      <c r="P65">
        <v>0</v>
      </c>
    </row>
    <row r="66" spans="1:16" x14ac:dyDescent="0.3">
      <c r="A66" t="s">
        <v>189</v>
      </c>
      <c r="B66" t="s">
        <v>243</v>
      </c>
      <c r="C66" t="s">
        <v>189</v>
      </c>
      <c r="D66" t="s">
        <v>6</v>
      </c>
      <c r="E66">
        <v>0</v>
      </c>
      <c r="F66">
        <v>0</v>
      </c>
      <c r="G66">
        <v>1</v>
      </c>
      <c r="H66">
        <v>0</v>
      </c>
      <c r="I66" t="s">
        <v>219</v>
      </c>
      <c r="J66">
        <v>5.5</v>
      </c>
      <c r="K66">
        <v>304</v>
      </c>
      <c r="L66">
        <v>2.94444444420157</v>
      </c>
      <c r="M66">
        <v>4.4370086348287296</v>
      </c>
      <c r="N66">
        <v>4.8503550727463098</v>
      </c>
      <c r="O66">
        <v>1</v>
      </c>
      <c r="P66">
        <v>1</v>
      </c>
    </row>
    <row r="67" spans="1:16" hidden="1" x14ac:dyDescent="0.3">
      <c r="A67" t="s">
        <v>161</v>
      </c>
      <c r="B67" t="s">
        <v>162</v>
      </c>
      <c r="C67" t="s">
        <v>162</v>
      </c>
      <c r="D67" t="s">
        <v>5</v>
      </c>
      <c r="E67">
        <v>0</v>
      </c>
      <c r="F67">
        <v>1</v>
      </c>
      <c r="G67">
        <v>0</v>
      </c>
      <c r="H67">
        <v>0</v>
      </c>
      <c r="I67" t="s">
        <v>160</v>
      </c>
      <c r="J67">
        <v>4.9000000000000004</v>
      </c>
      <c r="K67">
        <v>181</v>
      </c>
      <c r="L67">
        <v>4.6666666665531897</v>
      </c>
      <c r="M67">
        <v>7.2633937068527903</v>
      </c>
      <c r="N67">
        <v>5.3727176682952198</v>
      </c>
      <c r="O67">
        <v>0</v>
      </c>
      <c r="P67">
        <v>0</v>
      </c>
    </row>
    <row r="68" spans="1:16" hidden="1" x14ac:dyDescent="0.3">
      <c r="A68" t="s">
        <v>153</v>
      </c>
      <c r="B68" t="s">
        <v>163</v>
      </c>
      <c r="C68" t="s">
        <v>163</v>
      </c>
      <c r="D68" t="s">
        <v>5</v>
      </c>
      <c r="E68">
        <v>0</v>
      </c>
      <c r="F68">
        <v>1</v>
      </c>
      <c r="G68">
        <v>0</v>
      </c>
      <c r="H68">
        <v>0</v>
      </c>
      <c r="I68" t="s">
        <v>160</v>
      </c>
      <c r="J68">
        <v>4.5999999999999996</v>
      </c>
      <c r="K68">
        <v>182</v>
      </c>
      <c r="L68">
        <v>5.55555555555555</v>
      </c>
      <c r="M68">
        <v>7.2015779189420304</v>
      </c>
      <c r="N68">
        <v>5.6657036981054603</v>
      </c>
      <c r="O68">
        <v>0</v>
      </c>
      <c r="P68">
        <v>0</v>
      </c>
    </row>
    <row r="69" spans="1:16" hidden="1" x14ac:dyDescent="0.3">
      <c r="A69" t="s">
        <v>145</v>
      </c>
      <c r="B69" t="s">
        <v>164</v>
      </c>
      <c r="C69" t="s">
        <v>164</v>
      </c>
      <c r="D69" t="s">
        <v>4</v>
      </c>
      <c r="E69">
        <v>1</v>
      </c>
      <c r="F69">
        <v>0</v>
      </c>
      <c r="G69">
        <v>0</v>
      </c>
      <c r="H69">
        <v>0</v>
      </c>
      <c r="I69" t="s">
        <v>160</v>
      </c>
      <c r="J69">
        <v>4.8</v>
      </c>
      <c r="K69">
        <v>183</v>
      </c>
      <c r="L69">
        <v>6.6111111066031896</v>
      </c>
      <c r="M69">
        <v>9.5799700288234408</v>
      </c>
      <c r="N69">
        <v>7.2526351904568598</v>
      </c>
      <c r="O69">
        <v>0</v>
      </c>
      <c r="P69">
        <v>0</v>
      </c>
    </row>
    <row r="70" spans="1:16" hidden="1" x14ac:dyDescent="0.3">
      <c r="A70" t="s">
        <v>166</v>
      </c>
      <c r="B70" t="s">
        <v>167</v>
      </c>
      <c r="C70" t="s">
        <v>167</v>
      </c>
      <c r="D70" t="s">
        <v>6</v>
      </c>
      <c r="E70">
        <v>0</v>
      </c>
      <c r="F70">
        <v>0</v>
      </c>
      <c r="G70">
        <v>1</v>
      </c>
      <c r="H70">
        <v>0</v>
      </c>
      <c r="I70" t="s">
        <v>160</v>
      </c>
      <c r="J70">
        <v>5.3</v>
      </c>
      <c r="K70">
        <v>186</v>
      </c>
      <c r="L70">
        <v>5.4274382950730997</v>
      </c>
      <c r="M70">
        <v>7.31624166418539</v>
      </c>
      <c r="N70">
        <v>5.6769176562102102</v>
      </c>
      <c r="O70">
        <v>0</v>
      </c>
      <c r="P70">
        <v>0</v>
      </c>
    </row>
    <row r="71" spans="1:16" hidden="1" x14ac:dyDescent="0.3">
      <c r="A71" t="s">
        <v>169</v>
      </c>
      <c r="B71" t="s">
        <v>170</v>
      </c>
      <c r="C71" t="s">
        <v>170</v>
      </c>
      <c r="D71" t="s">
        <v>6</v>
      </c>
      <c r="E71">
        <v>0</v>
      </c>
      <c r="F71">
        <v>0</v>
      </c>
      <c r="G71">
        <v>1</v>
      </c>
      <c r="H71">
        <v>0</v>
      </c>
      <c r="I71" t="s">
        <v>160</v>
      </c>
      <c r="J71">
        <v>5.4</v>
      </c>
      <c r="K71">
        <v>194</v>
      </c>
      <c r="L71">
        <v>5.2388753411962004</v>
      </c>
      <c r="M71">
        <v>7.0479187134145702</v>
      </c>
      <c r="N71">
        <v>5.4725424592974496</v>
      </c>
      <c r="O71">
        <v>0</v>
      </c>
      <c r="P71">
        <v>0</v>
      </c>
    </row>
    <row r="72" spans="1:16" hidden="1" x14ac:dyDescent="0.3">
      <c r="A72" t="s">
        <v>171</v>
      </c>
      <c r="B72" t="s">
        <v>172</v>
      </c>
      <c r="C72" t="s">
        <v>172</v>
      </c>
      <c r="D72" t="s">
        <v>6</v>
      </c>
      <c r="E72">
        <v>0</v>
      </c>
      <c r="F72">
        <v>0</v>
      </c>
      <c r="G72">
        <v>1</v>
      </c>
      <c r="H72">
        <v>0</v>
      </c>
      <c r="I72" t="s">
        <v>160</v>
      </c>
      <c r="J72">
        <v>4.7</v>
      </c>
      <c r="K72">
        <v>196</v>
      </c>
      <c r="L72">
        <v>4.2323685833344298</v>
      </c>
      <c r="M72">
        <v>8.3828766592903499</v>
      </c>
      <c r="N72">
        <v>5.7800344322958201</v>
      </c>
      <c r="O72">
        <v>0</v>
      </c>
      <c r="P72">
        <v>0</v>
      </c>
    </row>
    <row r="73" spans="1:16" hidden="1" x14ac:dyDescent="0.3">
      <c r="A73" t="s">
        <v>174</v>
      </c>
      <c r="B73" t="s">
        <v>175</v>
      </c>
      <c r="C73" t="s">
        <v>175</v>
      </c>
      <c r="D73" t="s">
        <v>4</v>
      </c>
      <c r="E73">
        <v>1</v>
      </c>
      <c r="F73">
        <v>0</v>
      </c>
      <c r="G73">
        <v>0</v>
      </c>
      <c r="H73">
        <v>0</v>
      </c>
      <c r="I73" t="s">
        <v>176</v>
      </c>
      <c r="J73">
        <v>5</v>
      </c>
      <c r="K73">
        <v>208</v>
      </c>
      <c r="L73">
        <v>7.0555555483778898</v>
      </c>
      <c r="M73">
        <v>9.3374677309482195</v>
      </c>
      <c r="N73">
        <v>6.1426173639448196</v>
      </c>
      <c r="O73">
        <v>0</v>
      </c>
      <c r="P73">
        <v>0</v>
      </c>
    </row>
    <row r="74" spans="1:16" hidden="1" x14ac:dyDescent="0.3">
      <c r="A74" t="s">
        <v>177</v>
      </c>
      <c r="B74" t="s">
        <v>178</v>
      </c>
      <c r="C74" t="s">
        <v>178</v>
      </c>
      <c r="D74" t="s">
        <v>7</v>
      </c>
      <c r="E74">
        <v>0</v>
      </c>
      <c r="F74">
        <v>0</v>
      </c>
      <c r="G74">
        <v>0</v>
      </c>
      <c r="H74">
        <v>1</v>
      </c>
      <c r="I74" t="s">
        <v>176</v>
      </c>
      <c r="J74">
        <v>10.3</v>
      </c>
      <c r="K74">
        <v>213</v>
      </c>
      <c r="L74">
        <v>6.2777777845022804</v>
      </c>
      <c r="M74">
        <v>8.0730885137381403</v>
      </c>
      <c r="N74">
        <v>5.3658558190167698</v>
      </c>
      <c r="O74">
        <v>0</v>
      </c>
      <c r="P74">
        <v>0</v>
      </c>
    </row>
    <row r="75" spans="1:16" hidden="1" x14ac:dyDescent="0.3">
      <c r="A75" t="s">
        <v>180</v>
      </c>
      <c r="B75" t="s">
        <v>181</v>
      </c>
      <c r="C75" t="s">
        <v>181</v>
      </c>
      <c r="D75" t="s">
        <v>6</v>
      </c>
      <c r="E75">
        <v>0</v>
      </c>
      <c r="F75">
        <v>0</v>
      </c>
      <c r="G75">
        <v>1</v>
      </c>
      <c r="H75">
        <v>0</v>
      </c>
      <c r="I75" t="s">
        <v>176</v>
      </c>
      <c r="J75">
        <v>6.4</v>
      </c>
      <c r="K75">
        <v>217</v>
      </c>
      <c r="L75">
        <v>6.55555555555555</v>
      </c>
      <c r="M75">
        <v>8.0814322950238306</v>
      </c>
      <c r="N75">
        <v>5.4554196664783898</v>
      </c>
      <c r="O75">
        <v>0</v>
      </c>
      <c r="P75">
        <v>0</v>
      </c>
    </row>
    <row r="76" spans="1:16" hidden="1" x14ac:dyDescent="0.3">
      <c r="A76" t="s">
        <v>96</v>
      </c>
      <c r="B76" t="s">
        <v>182</v>
      </c>
      <c r="C76" t="s">
        <v>182</v>
      </c>
      <c r="D76" t="s">
        <v>6</v>
      </c>
      <c r="E76">
        <v>0</v>
      </c>
      <c r="F76">
        <v>0</v>
      </c>
      <c r="G76">
        <v>1</v>
      </c>
      <c r="H76">
        <v>0</v>
      </c>
      <c r="I76" t="s">
        <v>176</v>
      </c>
      <c r="J76">
        <v>6.9</v>
      </c>
      <c r="K76">
        <v>219</v>
      </c>
      <c r="L76">
        <v>9.0978793739100805</v>
      </c>
      <c r="M76">
        <v>10.121854848941901</v>
      </c>
      <c r="N76">
        <v>7.1075714059590798</v>
      </c>
      <c r="O76">
        <v>0</v>
      </c>
      <c r="P76">
        <v>0</v>
      </c>
    </row>
    <row r="77" spans="1:16" hidden="1" x14ac:dyDescent="0.3">
      <c r="A77" t="s">
        <v>183</v>
      </c>
      <c r="B77" t="s">
        <v>184</v>
      </c>
      <c r="C77" t="s">
        <v>184</v>
      </c>
      <c r="D77" t="s">
        <v>7</v>
      </c>
      <c r="E77">
        <v>0</v>
      </c>
      <c r="F77">
        <v>0</v>
      </c>
      <c r="G77">
        <v>0</v>
      </c>
      <c r="H77">
        <v>1</v>
      </c>
      <c r="I77" t="s">
        <v>176</v>
      </c>
      <c r="J77">
        <v>7</v>
      </c>
      <c r="K77">
        <v>220</v>
      </c>
      <c r="L77">
        <v>4.8888888887861999</v>
      </c>
      <c r="M77">
        <v>7.9148952255029696</v>
      </c>
      <c r="N77">
        <v>4.86867097924946</v>
      </c>
      <c r="O77">
        <v>0</v>
      </c>
      <c r="P77">
        <v>0</v>
      </c>
    </row>
    <row r="78" spans="1:16" hidden="1" x14ac:dyDescent="0.3">
      <c r="A78" t="s">
        <v>137</v>
      </c>
      <c r="B78" t="s">
        <v>102</v>
      </c>
      <c r="C78" t="s">
        <v>102</v>
      </c>
      <c r="D78" t="s">
        <v>6</v>
      </c>
      <c r="E78">
        <v>0</v>
      </c>
      <c r="F78">
        <v>0</v>
      </c>
      <c r="G78">
        <v>1</v>
      </c>
      <c r="H78">
        <v>0</v>
      </c>
      <c r="I78" t="s">
        <v>176</v>
      </c>
      <c r="J78">
        <v>6.5</v>
      </c>
      <c r="K78">
        <v>222</v>
      </c>
      <c r="L78">
        <v>5.5479480286240896</v>
      </c>
      <c r="M78">
        <v>8.9916211162866997</v>
      </c>
      <c r="N78">
        <v>5.5291319742973997</v>
      </c>
      <c r="O78">
        <v>0</v>
      </c>
      <c r="P78">
        <v>0</v>
      </c>
    </row>
    <row r="79" spans="1:16" hidden="1" x14ac:dyDescent="0.3">
      <c r="A79" t="s">
        <v>185</v>
      </c>
      <c r="B79" t="s">
        <v>186</v>
      </c>
      <c r="C79" t="s">
        <v>186</v>
      </c>
      <c r="D79" t="s">
        <v>6</v>
      </c>
      <c r="E79">
        <v>0</v>
      </c>
      <c r="F79">
        <v>0</v>
      </c>
      <c r="G79">
        <v>1</v>
      </c>
      <c r="H79">
        <v>0</v>
      </c>
      <c r="I79" t="s">
        <v>176</v>
      </c>
      <c r="J79">
        <v>5.9</v>
      </c>
      <c r="K79">
        <v>231</v>
      </c>
      <c r="L79">
        <v>4.2222222222222197</v>
      </c>
      <c r="M79">
        <v>6.5161091740120796</v>
      </c>
      <c r="N79">
        <v>4.0693544845272704</v>
      </c>
      <c r="O79">
        <v>0</v>
      </c>
      <c r="P79">
        <v>0</v>
      </c>
    </row>
    <row r="80" spans="1:16" hidden="1" x14ac:dyDescent="0.3">
      <c r="A80" t="s">
        <v>189</v>
      </c>
      <c r="B80" t="s">
        <v>190</v>
      </c>
      <c r="C80" t="s">
        <v>189</v>
      </c>
      <c r="D80" t="s">
        <v>7</v>
      </c>
      <c r="E80">
        <v>0</v>
      </c>
      <c r="F80">
        <v>0</v>
      </c>
      <c r="G80">
        <v>0</v>
      </c>
      <c r="H80">
        <v>1</v>
      </c>
      <c r="I80" t="s">
        <v>188</v>
      </c>
      <c r="J80">
        <v>6.3</v>
      </c>
      <c r="K80">
        <v>236</v>
      </c>
      <c r="L80">
        <v>2.4667056152061502</v>
      </c>
      <c r="M80">
        <v>3.6896784540437499</v>
      </c>
      <c r="N80">
        <v>2.2765792513624299</v>
      </c>
      <c r="O80">
        <v>0</v>
      </c>
      <c r="P80">
        <v>0</v>
      </c>
    </row>
    <row r="81" spans="1:16" hidden="1" x14ac:dyDescent="0.3">
      <c r="A81" t="s">
        <v>191</v>
      </c>
      <c r="B81" t="s">
        <v>192</v>
      </c>
      <c r="C81" t="s">
        <v>193</v>
      </c>
      <c r="D81" t="s">
        <v>6</v>
      </c>
      <c r="E81">
        <v>0</v>
      </c>
      <c r="F81">
        <v>0</v>
      </c>
      <c r="G81">
        <v>1</v>
      </c>
      <c r="H81">
        <v>0</v>
      </c>
      <c r="I81" t="s">
        <v>188</v>
      </c>
      <c r="J81">
        <v>6.3</v>
      </c>
      <c r="K81">
        <v>240</v>
      </c>
      <c r="L81">
        <v>3.6773707873653798</v>
      </c>
      <c r="M81">
        <v>4.3527861212807704</v>
      </c>
      <c r="N81">
        <v>2.9193740746632399</v>
      </c>
      <c r="O81">
        <v>0</v>
      </c>
      <c r="P81">
        <v>0</v>
      </c>
    </row>
    <row r="82" spans="1:16" hidden="1" x14ac:dyDescent="0.3">
      <c r="A82" t="s">
        <v>194</v>
      </c>
      <c r="B82" t="s">
        <v>195</v>
      </c>
      <c r="C82" t="s">
        <v>195</v>
      </c>
      <c r="D82" t="s">
        <v>4</v>
      </c>
      <c r="E82">
        <v>1</v>
      </c>
      <c r="F82">
        <v>0</v>
      </c>
      <c r="G82">
        <v>0</v>
      </c>
      <c r="H82">
        <v>0</v>
      </c>
      <c r="I82" t="s">
        <v>188</v>
      </c>
      <c r="J82">
        <v>4.8</v>
      </c>
      <c r="K82">
        <v>243</v>
      </c>
      <c r="L82">
        <v>2.8055555528999001</v>
      </c>
      <c r="M82">
        <v>4.3460891293903403</v>
      </c>
      <c r="N82">
        <v>2.6511478788443701</v>
      </c>
      <c r="O82">
        <v>0</v>
      </c>
      <c r="P82">
        <v>0</v>
      </c>
    </row>
    <row r="83" spans="1:16" hidden="1" x14ac:dyDescent="0.3">
      <c r="A83" t="s">
        <v>100</v>
      </c>
      <c r="B83" t="s">
        <v>196</v>
      </c>
      <c r="C83" t="s">
        <v>196</v>
      </c>
      <c r="D83" t="s">
        <v>6</v>
      </c>
      <c r="E83">
        <v>0</v>
      </c>
      <c r="F83">
        <v>0</v>
      </c>
      <c r="G83">
        <v>1</v>
      </c>
      <c r="H83">
        <v>0</v>
      </c>
      <c r="I83" t="s">
        <v>188</v>
      </c>
      <c r="J83">
        <v>5.5</v>
      </c>
      <c r="K83">
        <v>244</v>
      </c>
      <c r="L83">
        <v>2.86961176059939</v>
      </c>
      <c r="M83">
        <v>4.3482358054957198</v>
      </c>
      <c r="N83">
        <v>2.6715397718184901</v>
      </c>
      <c r="O83">
        <v>0</v>
      </c>
      <c r="P83">
        <v>0</v>
      </c>
    </row>
    <row r="84" spans="1:16" hidden="1" x14ac:dyDescent="0.3">
      <c r="A84" t="s">
        <v>179</v>
      </c>
      <c r="B84" t="s">
        <v>96</v>
      </c>
      <c r="C84" t="s">
        <v>96</v>
      </c>
      <c r="D84" t="s">
        <v>6</v>
      </c>
      <c r="E84">
        <v>0</v>
      </c>
      <c r="F84">
        <v>0</v>
      </c>
      <c r="G84">
        <v>1</v>
      </c>
      <c r="H84">
        <v>0</v>
      </c>
      <c r="I84" t="s">
        <v>188</v>
      </c>
      <c r="J84">
        <v>6</v>
      </c>
      <c r="K84">
        <v>245</v>
      </c>
      <c r="L84">
        <v>2.36111111048</v>
      </c>
      <c r="M84">
        <v>3.65634647534957</v>
      </c>
      <c r="N84">
        <v>2.2306458856664602</v>
      </c>
      <c r="O84">
        <v>0</v>
      </c>
      <c r="P84">
        <v>0</v>
      </c>
    </row>
    <row r="85" spans="1:16" hidden="1" x14ac:dyDescent="0.3">
      <c r="A85" t="s">
        <v>145</v>
      </c>
      <c r="B85" t="s">
        <v>199</v>
      </c>
      <c r="C85" t="s">
        <v>199</v>
      </c>
      <c r="D85" t="s">
        <v>6</v>
      </c>
      <c r="E85">
        <v>0</v>
      </c>
      <c r="F85">
        <v>0</v>
      </c>
      <c r="G85">
        <v>1</v>
      </c>
      <c r="H85">
        <v>0</v>
      </c>
      <c r="I85" t="s">
        <v>198</v>
      </c>
      <c r="J85">
        <v>4.9000000000000004</v>
      </c>
      <c r="K85">
        <v>260</v>
      </c>
      <c r="L85">
        <v>2.6666666666666599</v>
      </c>
      <c r="M85">
        <v>3.889963799882</v>
      </c>
      <c r="N85">
        <v>3.90915389857703</v>
      </c>
      <c r="O85">
        <v>0</v>
      </c>
      <c r="P85">
        <v>0</v>
      </c>
    </row>
    <row r="86" spans="1:16" hidden="1" x14ac:dyDescent="0.3">
      <c r="A86" t="s">
        <v>155</v>
      </c>
      <c r="B86" t="s">
        <v>200</v>
      </c>
      <c r="C86" t="s">
        <v>200</v>
      </c>
      <c r="D86" t="s">
        <v>5</v>
      </c>
      <c r="E86">
        <v>0</v>
      </c>
      <c r="F86">
        <v>1</v>
      </c>
      <c r="G86">
        <v>0</v>
      </c>
      <c r="H86">
        <v>0</v>
      </c>
      <c r="I86" t="s">
        <v>198</v>
      </c>
      <c r="J86">
        <v>5.2</v>
      </c>
      <c r="K86">
        <v>262</v>
      </c>
      <c r="L86">
        <v>3.2057914914151202</v>
      </c>
      <c r="M86">
        <v>5.4850828454517</v>
      </c>
      <c r="N86">
        <v>5.2758136019241002</v>
      </c>
      <c r="O86">
        <v>0</v>
      </c>
      <c r="P86">
        <v>0</v>
      </c>
    </row>
    <row r="87" spans="1:16" hidden="1" x14ac:dyDescent="0.3">
      <c r="A87" t="s">
        <v>201</v>
      </c>
      <c r="B87" t="s">
        <v>202</v>
      </c>
      <c r="C87" t="s">
        <v>202</v>
      </c>
      <c r="D87" t="s">
        <v>5</v>
      </c>
      <c r="E87">
        <v>0</v>
      </c>
      <c r="F87">
        <v>1</v>
      </c>
      <c r="G87">
        <v>0</v>
      </c>
      <c r="H87">
        <v>0</v>
      </c>
      <c r="I87" t="s">
        <v>198</v>
      </c>
      <c r="J87">
        <v>6.8</v>
      </c>
      <c r="K87">
        <v>265</v>
      </c>
      <c r="L87">
        <v>4.3263778296737003</v>
      </c>
      <c r="M87">
        <v>5.3319730104360401</v>
      </c>
      <c r="N87">
        <v>5.6444013023123496</v>
      </c>
      <c r="O87">
        <v>0</v>
      </c>
      <c r="P87">
        <v>0</v>
      </c>
    </row>
    <row r="88" spans="1:16" hidden="1" x14ac:dyDescent="0.3">
      <c r="A88" t="s">
        <v>203</v>
      </c>
      <c r="B88" t="s">
        <v>204</v>
      </c>
      <c r="C88" t="s">
        <v>204</v>
      </c>
      <c r="D88" t="s">
        <v>6</v>
      </c>
      <c r="E88">
        <v>0</v>
      </c>
      <c r="F88">
        <v>0</v>
      </c>
      <c r="G88">
        <v>1</v>
      </c>
      <c r="H88">
        <v>0</v>
      </c>
      <c r="I88" t="s">
        <v>198</v>
      </c>
      <c r="J88">
        <v>11.8</v>
      </c>
      <c r="K88">
        <v>266</v>
      </c>
      <c r="L88">
        <v>4.8333333333333304</v>
      </c>
      <c r="M88">
        <v>6.0720644106468198</v>
      </c>
      <c r="N88">
        <v>6.3879751404568896</v>
      </c>
      <c r="O88">
        <v>0</v>
      </c>
      <c r="P88">
        <v>0</v>
      </c>
    </row>
    <row r="89" spans="1:16" x14ac:dyDescent="0.3">
      <c r="A89" t="s">
        <v>145</v>
      </c>
      <c r="B89" t="s">
        <v>146</v>
      </c>
      <c r="C89" t="s">
        <v>146</v>
      </c>
      <c r="D89" t="s">
        <v>7</v>
      </c>
      <c r="E89">
        <v>0</v>
      </c>
      <c r="F89">
        <v>0</v>
      </c>
      <c r="G89">
        <v>0</v>
      </c>
      <c r="H89">
        <v>1</v>
      </c>
      <c r="I89" t="s">
        <v>140</v>
      </c>
      <c r="J89">
        <v>5.8</v>
      </c>
      <c r="K89">
        <v>158</v>
      </c>
      <c r="L89">
        <v>4.2041943937212496</v>
      </c>
      <c r="M89">
        <v>6.7555278068955404</v>
      </c>
      <c r="N89">
        <v>4.7364482705380402</v>
      </c>
      <c r="O89">
        <v>0</v>
      </c>
      <c r="P89">
        <v>1</v>
      </c>
    </row>
    <row r="90" spans="1:16" hidden="1" x14ac:dyDescent="0.3">
      <c r="A90" t="s">
        <v>207</v>
      </c>
      <c r="B90" t="s">
        <v>28</v>
      </c>
      <c r="C90" t="s">
        <v>208</v>
      </c>
      <c r="D90" t="s">
        <v>6</v>
      </c>
      <c r="E90">
        <v>0</v>
      </c>
      <c r="F90">
        <v>0</v>
      </c>
      <c r="G90">
        <v>1</v>
      </c>
      <c r="H90">
        <v>0</v>
      </c>
      <c r="I90" t="s">
        <v>198</v>
      </c>
      <c r="J90">
        <v>5.4</v>
      </c>
      <c r="K90">
        <v>268</v>
      </c>
      <c r="L90">
        <v>2.4764842996916898</v>
      </c>
      <c r="M90">
        <v>3.6343363665453698</v>
      </c>
      <c r="N90">
        <v>3.6458949881456801</v>
      </c>
      <c r="O90">
        <v>0</v>
      </c>
      <c r="P90">
        <v>0</v>
      </c>
    </row>
    <row r="91" spans="1:16" hidden="1" x14ac:dyDescent="0.3">
      <c r="A91" t="s">
        <v>209</v>
      </c>
      <c r="B91" t="s">
        <v>210</v>
      </c>
      <c r="C91" t="s">
        <v>210</v>
      </c>
      <c r="D91" t="s">
        <v>6</v>
      </c>
      <c r="E91">
        <v>0</v>
      </c>
      <c r="F91">
        <v>0</v>
      </c>
      <c r="G91">
        <v>1</v>
      </c>
      <c r="H91">
        <v>0</v>
      </c>
      <c r="I91" t="s">
        <v>198</v>
      </c>
      <c r="J91">
        <v>13.3</v>
      </c>
      <c r="K91">
        <v>269</v>
      </c>
      <c r="L91">
        <v>7.1666666666666599</v>
      </c>
      <c r="M91">
        <v>6.7378213146083201</v>
      </c>
      <c r="N91">
        <v>7.8571594774132496</v>
      </c>
      <c r="O91">
        <v>0</v>
      </c>
      <c r="P91">
        <v>0</v>
      </c>
    </row>
    <row r="92" spans="1:16" hidden="1" x14ac:dyDescent="0.3">
      <c r="A92" t="s">
        <v>211</v>
      </c>
      <c r="B92" t="s">
        <v>212</v>
      </c>
      <c r="C92" t="s">
        <v>212</v>
      </c>
      <c r="D92" t="s">
        <v>5</v>
      </c>
      <c r="E92">
        <v>0</v>
      </c>
      <c r="F92">
        <v>1</v>
      </c>
      <c r="G92">
        <v>0</v>
      </c>
      <c r="H92">
        <v>0</v>
      </c>
      <c r="I92" t="s">
        <v>198</v>
      </c>
      <c r="J92">
        <v>7.3</v>
      </c>
      <c r="K92">
        <v>270</v>
      </c>
      <c r="L92">
        <v>5.1944444438879804</v>
      </c>
      <c r="M92">
        <v>6.0968384893075296</v>
      </c>
      <c r="N92">
        <v>6.55957376396307</v>
      </c>
      <c r="O92">
        <v>0</v>
      </c>
      <c r="P92">
        <v>0</v>
      </c>
    </row>
    <row r="93" spans="1:16" x14ac:dyDescent="0.3">
      <c r="A93" t="s">
        <v>125</v>
      </c>
      <c r="B93" t="s">
        <v>126</v>
      </c>
      <c r="C93" t="s">
        <v>126</v>
      </c>
      <c r="D93" t="s">
        <v>6</v>
      </c>
      <c r="E93">
        <v>0</v>
      </c>
      <c r="F93">
        <v>0</v>
      </c>
      <c r="G93">
        <v>1</v>
      </c>
      <c r="H93">
        <v>0</v>
      </c>
      <c r="I93" t="s">
        <v>111</v>
      </c>
      <c r="J93">
        <v>7.7</v>
      </c>
      <c r="K93">
        <v>138</v>
      </c>
      <c r="L93">
        <v>2.7922924884361602</v>
      </c>
      <c r="M93">
        <v>5.2321266819750498</v>
      </c>
      <c r="N93">
        <v>4.4726871310152303</v>
      </c>
      <c r="O93">
        <v>1</v>
      </c>
      <c r="P93">
        <v>1</v>
      </c>
    </row>
    <row r="94" spans="1:16" hidden="1" x14ac:dyDescent="0.3">
      <c r="A94" t="s">
        <v>216</v>
      </c>
      <c r="B94" t="s">
        <v>217</v>
      </c>
      <c r="C94" t="s">
        <v>217</v>
      </c>
      <c r="D94" t="s">
        <v>6</v>
      </c>
      <c r="E94">
        <v>0</v>
      </c>
      <c r="F94">
        <v>0</v>
      </c>
      <c r="G94">
        <v>1</v>
      </c>
      <c r="H94">
        <v>0</v>
      </c>
      <c r="I94" t="s">
        <v>198</v>
      </c>
      <c r="J94">
        <v>8.3000000000000007</v>
      </c>
      <c r="K94">
        <v>276</v>
      </c>
      <c r="L94">
        <v>4.8333333333333304</v>
      </c>
      <c r="M94">
        <v>6.1168934370897103</v>
      </c>
      <c r="N94">
        <v>6.4199244637354402</v>
      </c>
      <c r="O94">
        <v>0</v>
      </c>
      <c r="P94">
        <v>0</v>
      </c>
    </row>
    <row r="95" spans="1:16" hidden="1" x14ac:dyDescent="0.3">
      <c r="A95" t="s">
        <v>100</v>
      </c>
      <c r="B95" t="s">
        <v>218</v>
      </c>
      <c r="C95" t="s">
        <v>218</v>
      </c>
      <c r="D95" t="s">
        <v>6</v>
      </c>
      <c r="E95">
        <v>0</v>
      </c>
      <c r="F95">
        <v>0</v>
      </c>
      <c r="G95">
        <v>1</v>
      </c>
      <c r="H95">
        <v>0</v>
      </c>
      <c r="I95" t="s">
        <v>219</v>
      </c>
      <c r="J95">
        <v>7.5</v>
      </c>
      <c r="K95">
        <v>289</v>
      </c>
      <c r="L95">
        <v>2.0098099702836598</v>
      </c>
      <c r="M95">
        <v>3.0434046277306499</v>
      </c>
      <c r="N95">
        <v>3.3224950781384299</v>
      </c>
      <c r="O95">
        <v>0</v>
      </c>
      <c r="P95">
        <v>0</v>
      </c>
    </row>
    <row r="96" spans="1:16" hidden="1" x14ac:dyDescent="0.3">
      <c r="A96" t="s">
        <v>220</v>
      </c>
      <c r="B96" t="s">
        <v>221</v>
      </c>
      <c r="C96" t="s">
        <v>221</v>
      </c>
      <c r="D96" t="s">
        <v>6</v>
      </c>
      <c r="E96">
        <v>0</v>
      </c>
      <c r="F96">
        <v>0</v>
      </c>
      <c r="G96">
        <v>1</v>
      </c>
      <c r="H96">
        <v>0</v>
      </c>
      <c r="I96" t="s">
        <v>219</v>
      </c>
      <c r="J96">
        <v>7.1</v>
      </c>
      <c r="K96">
        <v>290</v>
      </c>
      <c r="L96">
        <v>3.55170203684819</v>
      </c>
      <c r="M96">
        <v>4.0842242443553198</v>
      </c>
      <c r="N96">
        <v>4.8440451139343699</v>
      </c>
      <c r="O96">
        <v>0</v>
      </c>
      <c r="P96">
        <v>0</v>
      </c>
    </row>
    <row r="97" spans="1:16" hidden="1" x14ac:dyDescent="0.3">
      <c r="A97" t="s">
        <v>101</v>
      </c>
      <c r="B97" t="s">
        <v>222</v>
      </c>
      <c r="C97" t="s">
        <v>222</v>
      </c>
      <c r="D97" t="s">
        <v>6</v>
      </c>
      <c r="E97">
        <v>0</v>
      </c>
      <c r="F97">
        <v>0</v>
      </c>
      <c r="G97">
        <v>1</v>
      </c>
      <c r="H97">
        <v>0</v>
      </c>
      <c r="I97" t="s">
        <v>219</v>
      </c>
      <c r="J97">
        <v>12</v>
      </c>
      <c r="K97">
        <v>291</v>
      </c>
      <c r="L97">
        <v>3.6514515771409202</v>
      </c>
      <c r="M97">
        <v>6.3594521718727304</v>
      </c>
      <c r="N97">
        <v>6.6954664140344899</v>
      </c>
      <c r="O97">
        <v>0</v>
      </c>
      <c r="P97">
        <v>0</v>
      </c>
    </row>
    <row r="98" spans="1:16" hidden="1" x14ac:dyDescent="0.3">
      <c r="A98" t="s">
        <v>223</v>
      </c>
      <c r="B98" t="s">
        <v>224</v>
      </c>
      <c r="C98" t="s">
        <v>224</v>
      </c>
      <c r="D98" t="s">
        <v>6</v>
      </c>
      <c r="E98">
        <v>0</v>
      </c>
      <c r="F98">
        <v>0</v>
      </c>
      <c r="G98">
        <v>1</v>
      </c>
      <c r="H98">
        <v>0</v>
      </c>
      <c r="I98" t="s">
        <v>219</v>
      </c>
      <c r="J98">
        <v>8.6</v>
      </c>
      <c r="K98">
        <v>292</v>
      </c>
      <c r="L98">
        <v>3.77777777751067</v>
      </c>
      <c r="M98">
        <v>5.1345933595438096</v>
      </c>
      <c r="N98">
        <v>5.7799284558850301</v>
      </c>
      <c r="O98">
        <v>0</v>
      </c>
      <c r="P98">
        <v>0</v>
      </c>
    </row>
    <row r="99" spans="1:16" hidden="1" x14ac:dyDescent="0.3">
      <c r="A99" t="s">
        <v>225</v>
      </c>
      <c r="B99" t="s">
        <v>226</v>
      </c>
      <c r="C99" t="s">
        <v>226</v>
      </c>
      <c r="D99" t="s">
        <v>6</v>
      </c>
      <c r="E99">
        <v>0</v>
      </c>
      <c r="F99">
        <v>0</v>
      </c>
      <c r="G99">
        <v>1</v>
      </c>
      <c r="H99">
        <v>0</v>
      </c>
      <c r="I99" t="s">
        <v>219</v>
      </c>
      <c r="J99">
        <v>10.5</v>
      </c>
      <c r="K99">
        <v>293</v>
      </c>
      <c r="L99">
        <v>3.9722222221973702</v>
      </c>
      <c r="M99">
        <v>5.11352878303025</v>
      </c>
      <c r="N99">
        <v>5.8508711260267097</v>
      </c>
      <c r="O99">
        <v>0</v>
      </c>
      <c r="P99">
        <v>0</v>
      </c>
    </row>
    <row r="100" spans="1:16" x14ac:dyDescent="0.3">
      <c r="A100" t="s">
        <v>112</v>
      </c>
      <c r="B100" t="s">
        <v>113</v>
      </c>
      <c r="C100" t="s">
        <v>114</v>
      </c>
      <c r="D100" t="s">
        <v>5</v>
      </c>
      <c r="E100">
        <v>0</v>
      </c>
      <c r="F100">
        <v>1</v>
      </c>
      <c r="G100">
        <v>0</v>
      </c>
      <c r="H100">
        <v>0</v>
      </c>
      <c r="I100" t="s">
        <v>111</v>
      </c>
      <c r="J100">
        <v>5.6</v>
      </c>
      <c r="K100">
        <v>127</v>
      </c>
      <c r="L100">
        <v>3.4375</v>
      </c>
      <c r="M100">
        <v>4.7686957197513102</v>
      </c>
      <c r="N100">
        <v>4.4567335690562597</v>
      </c>
      <c r="O100">
        <v>1</v>
      </c>
      <c r="P100">
        <v>1</v>
      </c>
    </row>
    <row r="101" spans="1:16" hidden="1" x14ac:dyDescent="0.3">
      <c r="A101" t="s">
        <v>229</v>
      </c>
      <c r="B101" t="s">
        <v>230</v>
      </c>
      <c r="C101" t="s">
        <v>229</v>
      </c>
      <c r="D101" t="s">
        <v>4</v>
      </c>
      <c r="E101">
        <v>1</v>
      </c>
      <c r="F101">
        <v>0</v>
      </c>
      <c r="G101">
        <v>0</v>
      </c>
      <c r="H101">
        <v>0</v>
      </c>
      <c r="I101" t="s">
        <v>219</v>
      </c>
      <c r="J101">
        <v>6.2</v>
      </c>
      <c r="K101">
        <v>295</v>
      </c>
      <c r="L101">
        <v>4.1111111111111098</v>
      </c>
      <c r="M101">
        <v>5.3448846057716501</v>
      </c>
      <c r="N101">
        <v>6.0971786497448202</v>
      </c>
      <c r="O101">
        <v>0</v>
      </c>
      <c r="P101">
        <v>0</v>
      </c>
    </row>
    <row r="102" spans="1:16" hidden="1" x14ac:dyDescent="0.3">
      <c r="A102" t="s">
        <v>231</v>
      </c>
      <c r="B102" t="s">
        <v>232</v>
      </c>
      <c r="C102" t="s">
        <v>232</v>
      </c>
      <c r="D102" t="s">
        <v>5</v>
      </c>
      <c r="E102">
        <v>0</v>
      </c>
      <c r="F102">
        <v>1</v>
      </c>
      <c r="G102">
        <v>0</v>
      </c>
      <c r="H102">
        <v>0</v>
      </c>
      <c r="I102" t="s">
        <v>219</v>
      </c>
      <c r="J102">
        <v>6</v>
      </c>
      <c r="K102">
        <v>297</v>
      </c>
      <c r="L102">
        <v>4.05555555848085</v>
      </c>
      <c r="M102">
        <v>5.5786531262553396</v>
      </c>
      <c r="N102">
        <v>6.2577345911928202</v>
      </c>
      <c r="O102">
        <v>0</v>
      </c>
      <c r="P102">
        <v>0</v>
      </c>
    </row>
    <row r="103" spans="1:16" x14ac:dyDescent="0.3">
      <c r="A103" t="s">
        <v>31</v>
      </c>
      <c r="B103" t="s">
        <v>32</v>
      </c>
      <c r="C103" t="s">
        <v>32</v>
      </c>
      <c r="D103" t="s">
        <v>4</v>
      </c>
      <c r="E103">
        <v>1</v>
      </c>
      <c r="F103">
        <v>0</v>
      </c>
      <c r="G103">
        <v>0</v>
      </c>
      <c r="H103">
        <v>0</v>
      </c>
      <c r="I103" t="s">
        <v>16</v>
      </c>
      <c r="J103">
        <v>5.0999999999999996</v>
      </c>
      <c r="K103">
        <v>16</v>
      </c>
      <c r="L103">
        <v>3.9722222222222201</v>
      </c>
      <c r="M103">
        <v>4.3879393532332998</v>
      </c>
      <c r="N103">
        <v>4.1079775898507904</v>
      </c>
      <c r="O103">
        <v>1</v>
      </c>
      <c r="P103">
        <v>1</v>
      </c>
    </row>
    <row r="104" spans="1:16" hidden="1" x14ac:dyDescent="0.3">
      <c r="A104" t="s">
        <v>236</v>
      </c>
      <c r="B104" t="s">
        <v>237</v>
      </c>
      <c r="C104" t="s">
        <v>238</v>
      </c>
      <c r="D104" t="s">
        <v>5</v>
      </c>
      <c r="E104">
        <v>0</v>
      </c>
      <c r="F104">
        <v>1</v>
      </c>
      <c r="G104">
        <v>0</v>
      </c>
      <c r="H104">
        <v>0</v>
      </c>
      <c r="I104" t="s">
        <v>219</v>
      </c>
      <c r="J104">
        <v>6.2</v>
      </c>
      <c r="K104">
        <v>300</v>
      </c>
      <c r="L104">
        <v>3.8333333303579198</v>
      </c>
      <c r="M104">
        <v>4.5817000851059104</v>
      </c>
      <c r="N104">
        <v>5.3659990635572097</v>
      </c>
      <c r="O104">
        <v>0</v>
      </c>
      <c r="P104">
        <v>0</v>
      </c>
    </row>
    <row r="105" spans="1:16" hidden="1" x14ac:dyDescent="0.3">
      <c r="A105" t="s">
        <v>239</v>
      </c>
      <c r="B105" t="s">
        <v>240</v>
      </c>
      <c r="C105" t="s">
        <v>241</v>
      </c>
      <c r="D105" t="s">
        <v>7</v>
      </c>
      <c r="E105">
        <v>0</v>
      </c>
      <c r="F105">
        <v>0</v>
      </c>
      <c r="G105">
        <v>0</v>
      </c>
      <c r="H105">
        <v>1</v>
      </c>
      <c r="I105" t="s">
        <v>219</v>
      </c>
      <c r="J105">
        <v>8.6</v>
      </c>
      <c r="K105">
        <v>301</v>
      </c>
      <c r="L105">
        <v>3.2222222251855301</v>
      </c>
      <c r="M105">
        <v>4.6153954733867897</v>
      </c>
      <c r="N105">
        <v>5.1172265632121698</v>
      </c>
      <c r="O105">
        <v>0</v>
      </c>
      <c r="P105">
        <v>0</v>
      </c>
    </row>
    <row r="106" spans="1:16" hidden="1" x14ac:dyDescent="0.3">
      <c r="A106" t="s">
        <v>99</v>
      </c>
      <c r="B106" t="s">
        <v>242</v>
      </c>
      <c r="C106" t="s">
        <v>242</v>
      </c>
      <c r="D106" t="s">
        <v>6</v>
      </c>
      <c r="E106">
        <v>0</v>
      </c>
      <c r="F106">
        <v>0</v>
      </c>
      <c r="G106">
        <v>1</v>
      </c>
      <c r="H106">
        <v>0</v>
      </c>
      <c r="I106" t="s">
        <v>219</v>
      </c>
      <c r="J106">
        <v>7.9</v>
      </c>
      <c r="K106">
        <v>303</v>
      </c>
      <c r="L106">
        <v>3.8611111111111098</v>
      </c>
      <c r="M106">
        <v>5.5603534990818604</v>
      </c>
      <c r="N106">
        <v>6.1555381734316796</v>
      </c>
      <c r="O106">
        <v>0</v>
      </c>
      <c r="P106">
        <v>0</v>
      </c>
    </row>
    <row r="107" spans="1:16" x14ac:dyDescent="0.3">
      <c r="A107" t="s">
        <v>23</v>
      </c>
      <c r="B107" t="s">
        <v>24</v>
      </c>
      <c r="C107" t="s">
        <v>23</v>
      </c>
      <c r="D107" t="s">
        <v>5</v>
      </c>
      <c r="E107">
        <v>0</v>
      </c>
      <c r="F107">
        <v>1</v>
      </c>
      <c r="G107">
        <v>0</v>
      </c>
      <c r="H107">
        <v>0</v>
      </c>
      <c r="I107" t="s">
        <v>16</v>
      </c>
      <c r="J107">
        <v>5.4</v>
      </c>
      <c r="K107">
        <v>11</v>
      </c>
      <c r="L107">
        <v>5.43296404560067</v>
      </c>
      <c r="M107">
        <v>4.9374339541091397</v>
      </c>
      <c r="N107">
        <f>5.03114811181718*0.75</f>
        <v>3.773361083862885</v>
      </c>
      <c r="O107">
        <v>1</v>
      </c>
      <c r="P107">
        <v>1</v>
      </c>
    </row>
    <row r="108" spans="1:16" hidden="1" x14ac:dyDescent="0.3">
      <c r="A108" t="s">
        <v>215</v>
      </c>
      <c r="B108" t="s">
        <v>245</v>
      </c>
      <c r="C108" t="s">
        <v>245</v>
      </c>
      <c r="D108" t="s">
        <v>6</v>
      </c>
      <c r="E108">
        <v>0</v>
      </c>
      <c r="F108">
        <v>0</v>
      </c>
      <c r="G108">
        <v>1</v>
      </c>
      <c r="H108">
        <v>0</v>
      </c>
      <c r="I108" t="s">
        <v>246</v>
      </c>
      <c r="J108">
        <v>5.4</v>
      </c>
      <c r="K108">
        <v>339</v>
      </c>
      <c r="L108">
        <v>1.7933143055743299</v>
      </c>
      <c r="M108">
        <v>3.88816513049502</v>
      </c>
      <c r="N108">
        <v>2.5563466209197498</v>
      </c>
      <c r="O108">
        <v>0</v>
      </c>
      <c r="P108">
        <v>0</v>
      </c>
    </row>
    <row r="109" spans="1:16" hidden="1" x14ac:dyDescent="0.3">
      <c r="A109" t="s">
        <v>247</v>
      </c>
      <c r="B109" t="s">
        <v>248</v>
      </c>
      <c r="C109" t="s">
        <v>248</v>
      </c>
      <c r="D109" t="s">
        <v>5</v>
      </c>
      <c r="E109">
        <v>0</v>
      </c>
      <c r="F109">
        <v>1</v>
      </c>
      <c r="G109">
        <v>0</v>
      </c>
      <c r="H109">
        <v>0</v>
      </c>
      <c r="I109" t="s">
        <v>246</v>
      </c>
      <c r="J109">
        <v>4.7</v>
      </c>
      <c r="K109">
        <v>340</v>
      </c>
      <c r="L109">
        <v>-1.47694584963733</v>
      </c>
      <c r="M109">
        <v>4.2209629729149496</v>
      </c>
      <c r="N109">
        <v>1.60941936922094</v>
      </c>
      <c r="O109">
        <v>0</v>
      </c>
      <c r="P109">
        <v>0</v>
      </c>
    </row>
    <row r="110" spans="1:16" hidden="1" x14ac:dyDescent="0.3">
      <c r="A110" t="s">
        <v>249</v>
      </c>
      <c r="B110" t="s">
        <v>250</v>
      </c>
      <c r="C110" t="s">
        <v>250</v>
      </c>
      <c r="D110" t="s">
        <v>5</v>
      </c>
      <c r="E110">
        <v>0</v>
      </c>
      <c r="F110">
        <v>1</v>
      </c>
      <c r="G110">
        <v>0</v>
      </c>
      <c r="H110">
        <v>0</v>
      </c>
      <c r="I110" t="s">
        <v>246</v>
      </c>
      <c r="J110">
        <v>4.4000000000000004</v>
      </c>
      <c r="K110">
        <v>341</v>
      </c>
      <c r="L110">
        <v>2.3888888882991499</v>
      </c>
      <c r="M110">
        <v>3.8582957786422898</v>
      </c>
      <c r="N110">
        <v>2.7441823442565099</v>
      </c>
      <c r="O110">
        <v>0</v>
      </c>
      <c r="P110">
        <v>0</v>
      </c>
    </row>
    <row r="111" spans="1:16" x14ac:dyDescent="0.3">
      <c r="A111" t="s">
        <v>290</v>
      </c>
      <c r="B111" t="s">
        <v>291</v>
      </c>
      <c r="C111" t="s">
        <v>291</v>
      </c>
      <c r="D111" t="s">
        <v>6</v>
      </c>
      <c r="E111">
        <v>0</v>
      </c>
      <c r="F111">
        <v>0</v>
      </c>
      <c r="G111">
        <v>1</v>
      </c>
      <c r="H111">
        <v>0</v>
      </c>
      <c r="I111" t="s">
        <v>282</v>
      </c>
      <c r="J111">
        <v>4.8</v>
      </c>
      <c r="K111">
        <v>420</v>
      </c>
      <c r="L111">
        <v>3.3434907316565199</v>
      </c>
      <c r="M111">
        <v>3.9592613893372399</v>
      </c>
      <c r="N111">
        <v>3.68064841262479</v>
      </c>
      <c r="O111">
        <v>1</v>
      </c>
      <c r="P111">
        <v>1</v>
      </c>
    </row>
    <row r="112" spans="1:16" hidden="1" x14ac:dyDescent="0.3">
      <c r="A112" t="s">
        <v>29</v>
      </c>
      <c r="B112" t="s">
        <v>253</v>
      </c>
      <c r="C112" t="s">
        <v>253</v>
      </c>
      <c r="D112" t="s">
        <v>4</v>
      </c>
      <c r="E112">
        <v>1</v>
      </c>
      <c r="F112">
        <v>0</v>
      </c>
      <c r="G112">
        <v>0</v>
      </c>
      <c r="H112">
        <v>0</v>
      </c>
      <c r="I112" t="s">
        <v>246</v>
      </c>
      <c r="J112">
        <v>4.4000000000000004</v>
      </c>
      <c r="K112">
        <v>346</v>
      </c>
      <c r="L112">
        <v>2.5158015056785401</v>
      </c>
      <c r="M112">
        <v>4.5123110669823303</v>
      </c>
      <c r="N112">
        <v>3.11468259216957</v>
      </c>
      <c r="O112">
        <v>0</v>
      </c>
      <c r="P112">
        <v>0</v>
      </c>
    </row>
    <row r="113" spans="1:16" hidden="1" x14ac:dyDescent="0.3">
      <c r="A113" t="s">
        <v>165</v>
      </c>
      <c r="B113" t="s">
        <v>254</v>
      </c>
      <c r="C113" t="s">
        <v>254</v>
      </c>
      <c r="D113" t="s">
        <v>7</v>
      </c>
      <c r="E113">
        <v>0</v>
      </c>
      <c r="F113">
        <v>0</v>
      </c>
      <c r="G113">
        <v>0</v>
      </c>
      <c r="H113">
        <v>1</v>
      </c>
      <c r="I113" t="s">
        <v>246</v>
      </c>
      <c r="J113">
        <v>6.7</v>
      </c>
      <c r="K113">
        <v>353</v>
      </c>
      <c r="L113">
        <v>2.88783551531602</v>
      </c>
      <c r="M113">
        <v>3.9582373872552301</v>
      </c>
      <c r="N113">
        <v>2.9640791052089002</v>
      </c>
      <c r="O113">
        <v>0</v>
      </c>
      <c r="P113">
        <v>0</v>
      </c>
    </row>
    <row r="114" spans="1:16" hidden="1" x14ac:dyDescent="0.3">
      <c r="A114" t="s">
        <v>255</v>
      </c>
      <c r="B114" t="s">
        <v>256</v>
      </c>
      <c r="C114" t="s">
        <v>257</v>
      </c>
      <c r="D114" t="s">
        <v>7</v>
      </c>
      <c r="E114">
        <v>0</v>
      </c>
      <c r="F114">
        <v>0</v>
      </c>
      <c r="G114">
        <v>0</v>
      </c>
      <c r="H114">
        <v>1</v>
      </c>
      <c r="I114" t="s">
        <v>246</v>
      </c>
      <c r="J114">
        <v>5.8</v>
      </c>
      <c r="K114">
        <v>356</v>
      </c>
      <c r="L114">
        <v>2.25</v>
      </c>
      <c r="M114">
        <v>4.1417860572683498</v>
      </c>
      <c r="N114">
        <v>2.8387599187379302</v>
      </c>
      <c r="O114">
        <v>0</v>
      </c>
      <c r="P114">
        <v>0</v>
      </c>
    </row>
    <row r="115" spans="1:16" hidden="1" x14ac:dyDescent="0.3">
      <c r="A115" t="s">
        <v>58</v>
      </c>
      <c r="B115" t="s">
        <v>259</v>
      </c>
      <c r="C115" t="s">
        <v>259</v>
      </c>
      <c r="D115" t="s">
        <v>4</v>
      </c>
      <c r="E115">
        <v>1</v>
      </c>
      <c r="F115">
        <v>0</v>
      </c>
      <c r="G115">
        <v>0</v>
      </c>
      <c r="H115">
        <v>0</v>
      </c>
      <c r="I115" t="s">
        <v>258</v>
      </c>
      <c r="J115">
        <v>4.5</v>
      </c>
      <c r="K115">
        <v>364</v>
      </c>
      <c r="L115">
        <v>1.1443114853677001</v>
      </c>
      <c r="M115">
        <v>3.93193062743984</v>
      </c>
      <c r="N115">
        <v>1.45793725565537</v>
      </c>
      <c r="O115">
        <v>0</v>
      </c>
      <c r="P115">
        <v>0</v>
      </c>
    </row>
    <row r="116" spans="1:16" hidden="1" x14ac:dyDescent="0.3">
      <c r="A116" t="s">
        <v>260</v>
      </c>
      <c r="B116" t="s">
        <v>261</v>
      </c>
      <c r="C116" t="s">
        <v>261</v>
      </c>
      <c r="D116" t="s">
        <v>7</v>
      </c>
      <c r="E116">
        <v>0</v>
      </c>
      <c r="F116">
        <v>0</v>
      </c>
      <c r="G116">
        <v>0</v>
      </c>
      <c r="H116">
        <v>1</v>
      </c>
      <c r="I116" t="s">
        <v>258</v>
      </c>
      <c r="J116">
        <v>6.1</v>
      </c>
      <c r="K116">
        <v>365</v>
      </c>
      <c r="L116">
        <v>3.5882352901391701</v>
      </c>
      <c r="M116">
        <v>4.8418668029694203</v>
      </c>
      <c r="N116">
        <v>2.4429552061347599</v>
      </c>
      <c r="O116">
        <v>0</v>
      </c>
      <c r="P116">
        <v>0</v>
      </c>
    </row>
    <row r="117" spans="1:16" hidden="1" x14ac:dyDescent="0.3">
      <c r="A117" t="s">
        <v>262</v>
      </c>
      <c r="B117" t="s">
        <v>263</v>
      </c>
      <c r="C117" t="s">
        <v>263</v>
      </c>
      <c r="D117" t="s">
        <v>5</v>
      </c>
      <c r="E117">
        <v>0</v>
      </c>
      <c r="F117">
        <v>1</v>
      </c>
      <c r="G117">
        <v>0</v>
      </c>
      <c r="H117">
        <v>0</v>
      </c>
      <c r="I117" t="s">
        <v>258</v>
      </c>
      <c r="J117">
        <v>4.4000000000000004</v>
      </c>
      <c r="K117">
        <v>367</v>
      </c>
      <c r="L117">
        <v>1.76771367536357</v>
      </c>
      <c r="M117">
        <v>3.4791658287686298</v>
      </c>
      <c r="N117">
        <v>1.51448752081157</v>
      </c>
      <c r="O117">
        <v>0</v>
      </c>
      <c r="P117">
        <v>0</v>
      </c>
    </row>
    <row r="118" spans="1:16" hidden="1" x14ac:dyDescent="0.3">
      <c r="A118" t="s">
        <v>265</v>
      </c>
      <c r="B118" t="s">
        <v>266</v>
      </c>
      <c r="C118" t="s">
        <v>267</v>
      </c>
      <c r="D118" t="s">
        <v>6</v>
      </c>
      <c r="E118">
        <v>0</v>
      </c>
      <c r="F118">
        <v>0</v>
      </c>
      <c r="G118">
        <v>1</v>
      </c>
      <c r="H118">
        <v>0</v>
      </c>
      <c r="I118" t="s">
        <v>264</v>
      </c>
      <c r="J118">
        <v>4.5</v>
      </c>
      <c r="K118">
        <v>389</v>
      </c>
      <c r="L118">
        <v>2.5582517198153201</v>
      </c>
      <c r="M118">
        <v>3.7537815596346502</v>
      </c>
      <c r="N118">
        <v>2.8162581255878498</v>
      </c>
      <c r="O118">
        <v>0</v>
      </c>
      <c r="P118">
        <v>0</v>
      </c>
    </row>
    <row r="119" spans="1:16" hidden="1" x14ac:dyDescent="0.3">
      <c r="A119" t="s">
        <v>96</v>
      </c>
      <c r="B119" t="s">
        <v>268</v>
      </c>
      <c r="C119" t="s">
        <v>268</v>
      </c>
      <c r="D119" t="s">
        <v>6</v>
      </c>
      <c r="E119">
        <v>0</v>
      </c>
      <c r="F119">
        <v>0</v>
      </c>
      <c r="G119">
        <v>1</v>
      </c>
      <c r="H119">
        <v>0</v>
      </c>
      <c r="I119" t="s">
        <v>264</v>
      </c>
      <c r="J119">
        <v>6.4</v>
      </c>
      <c r="K119">
        <v>393</v>
      </c>
      <c r="L119">
        <v>4.2406950565710098</v>
      </c>
      <c r="M119">
        <v>5.79470446845135</v>
      </c>
      <c r="N119">
        <v>4.4631074063520702</v>
      </c>
      <c r="O119">
        <v>0</v>
      </c>
      <c r="P119">
        <v>0</v>
      </c>
    </row>
    <row r="120" spans="1:16" hidden="1" x14ac:dyDescent="0.3">
      <c r="A120" t="s">
        <v>269</v>
      </c>
      <c r="B120" t="s">
        <v>270</v>
      </c>
      <c r="C120" t="s">
        <v>270</v>
      </c>
      <c r="D120" t="s">
        <v>5</v>
      </c>
      <c r="E120">
        <v>0</v>
      </c>
      <c r="F120">
        <v>1</v>
      </c>
      <c r="G120">
        <v>0</v>
      </c>
      <c r="H120">
        <v>0</v>
      </c>
      <c r="I120" t="s">
        <v>264</v>
      </c>
      <c r="J120">
        <v>4.8</v>
      </c>
      <c r="K120">
        <v>394</v>
      </c>
      <c r="L120">
        <v>2.2222222222222201</v>
      </c>
      <c r="M120">
        <v>3.50039737879387</v>
      </c>
      <c r="N120">
        <v>2.5613549915209699</v>
      </c>
      <c r="O120">
        <v>0</v>
      </c>
      <c r="P120">
        <v>0</v>
      </c>
    </row>
    <row r="121" spans="1:16" hidden="1" x14ac:dyDescent="0.3">
      <c r="A121" t="s">
        <v>271</v>
      </c>
      <c r="B121" t="s">
        <v>272</v>
      </c>
      <c r="C121" t="s">
        <v>272</v>
      </c>
      <c r="D121" t="s">
        <v>5</v>
      </c>
      <c r="E121">
        <v>0</v>
      </c>
      <c r="F121">
        <v>1</v>
      </c>
      <c r="G121">
        <v>0</v>
      </c>
      <c r="H121">
        <v>0</v>
      </c>
      <c r="I121" t="s">
        <v>264</v>
      </c>
      <c r="J121">
        <v>4.4000000000000004</v>
      </c>
      <c r="K121">
        <v>395</v>
      </c>
      <c r="L121">
        <v>2.1944444443872899</v>
      </c>
      <c r="M121">
        <v>3.5979242966314202</v>
      </c>
      <c r="N121">
        <v>2.5971354396589299</v>
      </c>
      <c r="O121">
        <v>0</v>
      </c>
      <c r="P121">
        <v>0</v>
      </c>
    </row>
    <row r="122" spans="1:16" hidden="1" x14ac:dyDescent="0.3">
      <c r="A122" t="s">
        <v>273</v>
      </c>
      <c r="B122" t="s">
        <v>274</v>
      </c>
      <c r="C122" t="s">
        <v>274</v>
      </c>
      <c r="D122" t="s">
        <v>7</v>
      </c>
      <c r="E122">
        <v>0</v>
      </c>
      <c r="F122">
        <v>0</v>
      </c>
      <c r="G122">
        <v>0</v>
      </c>
      <c r="H122">
        <v>1</v>
      </c>
      <c r="I122" t="s">
        <v>264</v>
      </c>
      <c r="J122">
        <v>6.5</v>
      </c>
      <c r="K122">
        <v>396</v>
      </c>
      <c r="L122">
        <v>2.73970700087244</v>
      </c>
      <c r="M122">
        <v>4.0237254399657996</v>
      </c>
      <c r="N122">
        <v>3.0177845603078799</v>
      </c>
      <c r="O122">
        <v>0</v>
      </c>
      <c r="P122">
        <v>0</v>
      </c>
    </row>
    <row r="123" spans="1:16" hidden="1" x14ac:dyDescent="0.3">
      <c r="A123" t="s">
        <v>209</v>
      </c>
      <c r="B123" t="s">
        <v>277</v>
      </c>
      <c r="C123" t="s">
        <v>277</v>
      </c>
      <c r="D123" t="s">
        <v>6</v>
      </c>
      <c r="E123">
        <v>0</v>
      </c>
      <c r="F123">
        <v>0</v>
      </c>
      <c r="G123">
        <v>1</v>
      </c>
      <c r="H123">
        <v>0</v>
      </c>
      <c r="I123" t="s">
        <v>264</v>
      </c>
      <c r="J123">
        <v>5.4</v>
      </c>
      <c r="K123">
        <v>403</v>
      </c>
      <c r="L123">
        <v>2.3235294117646998</v>
      </c>
      <c r="M123">
        <v>4.1619559801956196</v>
      </c>
      <c r="N123">
        <v>2.9190101752359201</v>
      </c>
      <c r="O123">
        <v>0</v>
      </c>
      <c r="P123">
        <v>0</v>
      </c>
    </row>
    <row r="124" spans="1:16" hidden="1" x14ac:dyDescent="0.3">
      <c r="A124" t="s">
        <v>278</v>
      </c>
      <c r="B124" t="s">
        <v>279</v>
      </c>
      <c r="C124" t="s">
        <v>279</v>
      </c>
      <c r="D124" t="s">
        <v>7</v>
      </c>
      <c r="E124">
        <v>0</v>
      </c>
      <c r="F124">
        <v>0</v>
      </c>
      <c r="G124">
        <v>0</v>
      </c>
      <c r="H124">
        <v>1</v>
      </c>
      <c r="I124" t="s">
        <v>264</v>
      </c>
      <c r="J124">
        <v>5.3</v>
      </c>
      <c r="K124">
        <v>404</v>
      </c>
      <c r="L124">
        <v>2.5588235348953301</v>
      </c>
      <c r="M124">
        <v>4.0339911972381</v>
      </c>
      <c r="N124">
        <v>2.9509500642531901</v>
      </c>
      <c r="O124">
        <v>0</v>
      </c>
      <c r="P124">
        <v>0</v>
      </c>
    </row>
    <row r="125" spans="1:16" hidden="1" x14ac:dyDescent="0.3">
      <c r="A125" t="s">
        <v>280</v>
      </c>
      <c r="B125" t="s">
        <v>281</v>
      </c>
      <c r="C125" t="s">
        <v>281</v>
      </c>
      <c r="D125" t="s">
        <v>4</v>
      </c>
      <c r="E125">
        <v>1</v>
      </c>
      <c r="F125">
        <v>0</v>
      </c>
      <c r="G125">
        <v>0</v>
      </c>
      <c r="H125">
        <v>0</v>
      </c>
      <c r="I125" t="s">
        <v>282</v>
      </c>
      <c r="J125">
        <v>5.4</v>
      </c>
      <c r="K125">
        <v>414</v>
      </c>
      <c r="L125">
        <v>3.5184269320566899</v>
      </c>
      <c r="M125">
        <v>4.8384452579086297</v>
      </c>
      <c r="N125">
        <v>4.2496703645235003</v>
      </c>
      <c r="O125">
        <v>0</v>
      </c>
      <c r="P125">
        <v>0</v>
      </c>
    </row>
    <row r="126" spans="1:16" hidden="1" x14ac:dyDescent="0.3">
      <c r="A126" t="s">
        <v>173</v>
      </c>
      <c r="B126" t="s">
        <v>283</v>
      </c>
      <c r="C126" t="s">
        <v>283</v>
      </c>
      <c r="D126" t="s">
        <v>7</v>
      </c>
      <c r="E126">
        <v>0</v>
      </c>
      <c r="F126">
        <v>0</v>
      </c>
      <c r="G126">
        <v>0</v>
      </c>
      <c r="H126">
        <v>1</v>
      </c>
      <c r="I126" t="s">
        <v>282</v>
      </c>
      <c r="J126">
        <v>12.4</v>
      </c>
      <c r="K126">
        <v>415</v>
      </c>
      <c r="L126">
        <v>4.1446741912228502</v>
      </c>
      <c r="M126">
        <v>5.6229277728922504</v>
      </c>
      <c r="N126">
        <v>4.9630989519417499</v>
      </c>
      <c r="O126">
        <v>0</v>
      </c>
      <c r="P126">
        <v>0</v>
      </c>
    </row>
    <row r="127" spans="1:16" x14ac:dyDescent="0.3">
      <c r="A127" t="s">
        <v>187</v>
      </c>
      <c r="B127" t="s">
        <v>296</v>
      </c>
      <c r="C127" t="s">
        <v>296</v>
      </c>
      <c r="D127" t="s">
        <v>5</v>
      </c>
      <c r="E127">
        <v>0</v>
      </c>
      <c r="F127">
        <v>1</v>
      </c>
      <c r="G127">
        <v>0</v>
      </c>
      <c r="H127">
        <v>0</v>
      </c>
      <c r="I127" t="s">
        <v>16</v>
      </c>
      <c r="J127">
        <v>4.5999999999999996</v>
      </c>
      <c r="K127">
        <v>26</v>
      </c>
      <c r="L127">
        <v>3.0277777826541601</v>
      </c>
      <c r="M127">
        <v>4.2549862674102199</v>
      </c>
      <c r="N127">
        <v>3.63384352458444</v>
      </c>
      <c r="O127">
        <v>1</v>
      </c>
      <c r="P127">
        <v>1</v>
      </c>
    </row>
    <row r="128" spans="1:16" hidden="1" x14ac:dyDescent="0.3">
      <c r="A128" t="s">
        <v>286</v>
      </c>
      <c r="B128" t="s">
        <v>287</v>
      </c>
      <c r="C128" t="s">
        <v>287</v>
      </c>
      <c r="D128" t="s">
        <v>5</v>
      </c>
      <c r="E128">
        <v>0</v>
      </c>
      <c r="F128">
        <v>1</v>
      </c>
      <c r="G128">
        <v>0</v>
      </c>
      <c r="H128">
        <v>0</v>
      </c>
      <c r="I128" t="s">
        <v>282</v>
      </c>
      <c r="J128">
        <v>4.7</v>
      </c>
      <c r="K128">
        <v>417</v>
      </c>
      <c r="L128">
        <v>2.7735006433398701</v>
      </c>
      <c r="M128">
        <v>4.09541387600198</v>
      </c>
      <c r="N128">
        <v>3.50753742739859</v>
      </c>
      <c r="O128">
        <v>0</v>
      </c>
      <c r="P128">
        <v>0</v>
      </c>
    </row>
    <row r="129" spans="1:16" hidden="1" x14ac:dyDescent="0.3">
      <c r="A129" t="s">
        <v>54</v>
      </c>
      <c r="B129" t="s">
        <v>288</v>
      </c>
      <c r="C129" t="s">
        <v>289</v>
      </c>
      <c r="D129" t="s">
        <v>6</v>
      </c>
      <c r="E129">
        <v>0</v>
      </c>
      <c r="F129">
        <v>0</v>
      </c>
      <c r="G129">
        <v>1</v>
      </c>
      <c r="H129">
        <v>0</v>
      </c>
      <c r="I129" t="s">
        <v>282</v>
      </c>
      <c r="J129">
        <v>5.9</v>
      </c>
      <c r="K129">
        <v>418</v>
      </c>
      <c r="L129">
        <v>2.1944444450511398</v>
      </c>
      <c r="M129">
        <v>3.6732775752713498</v>
      </c>
      <c r="N129">
        <v>3.0177279842287001</v>
      </c>
      <c r="O129">
        <v>0</v>
      </c>
      <c r="P129">
        <v>0</v>
      </c>
    </row>
    <row r="130" spans="1:16" hidden="1" x14ac:dyDescent="0.3">
      <c r="A130" t="s">
        <v>187</v>
      </c>
      <c r="B130" t="s">
        <v>168</v>
      </c>
      <c r="C130" t="s">
        <v>168</v>
      </c>
      <c r="D130" t="s">
        <v>5</v>
      </c>
      <c r="E130">
        <v>0</v>
      </c>
      <c r="F130">
        <v>1</v>
      </c>
      <c r="G130">
        <v>0</v>
      </c>
      <c r="H130">
        <v>0</v>
      </c>
      <c r="I130" t="s">
        <v>282</v>
      </c>
      <c r="J130">
        <v>4.5</v>
      </c>
      <c r="K130">
        <v>419</v>
      </c>
      <c r="L130">
        <v>2.0150606915606901</v>
      </c>
      <c r="M130">
        <v>3.6004364791686498</v>
      </c>
      <c r="N130">
        <v>2.8984423845367799</v>
      </c>
      <c r="O130">
        <v>0</v>
      </c>
      <c r="P130">
        <v>0</v>
      </c>
    </row>
    <row r="131" spans="1:16" x14ac:dyDescent="0.3">
      <c r="A131" t="s">
        <v>251</v>
      </c>
      <c r="B131" t="s">
        <v>252</v>
      </c>
      <c r="C131" t="s">
        <v>252</v>
      </c>
      <c r="D131" t="s">
        <v>7</v>
      </c>
      <c r="E131">
        <v>0</v>
      </c>
      <c r="F131">
        <v>0</v>
      </c>
      <c r="G131">
        <v>0</v>
      </c>
      <c r="H131">
        <v>1</v>
      </c>
      <c r="I131" t="s">
        <v>246</v>
      </c>
      <c r="J131">
        <v>6.3</v>
      </c>
      <c r="K131">
        <v>342</v>
      </c>
      <c r="L131">
        <v>2.8273281450084702</v>
      </c>
      <c r="M131">
        <v>3.91315731124303</v>
      </c>
      <c r="N131">
        <v>2.92091794807309</v>
      </c>
      <c r="O131">
        <v>1</v>
      </c>
      <c r="P131">
        <v>1</v>
      </c>
    </row>
    <row r="132" spans="1:16" hidden="1" x14ac:dyDescent="0.3">
      <c r="A132" t="s">
        <v>292</v>
      </c>
      <c r="B132" t="s">
        <v>90</v>
      </c>
      <c r="C132" t="s">
        <v>90</v>
      </c>
      <c r="D132" t="s">
        <v>5</v>
      </c>
      <c r="E132">
        <v>0</v>
      </c>
      <c r="F132">
        <v>1</v>
      </c>
      <c r="G132">
        <v>0</v>
      </c>
      <c r="H132">
        <v>0</v>
      </c>
      <c r="I132" t="s">
        <v>282</v>
      </c>
      <c r="J132">
        <v>4.2</v>
      </c>
      <c r="K132">
        <v>422</v>
      </c>
      <c r="L132">
        <v>2.0277777777777701</v>
      </c>
      <c r="M132">
        <v>3.3305393240355099</v>
      </c>
      <c r="N132">
        <v>2.7528202731433402</v>
      </c>
      <c r="O132">
        <v>0</v>
      </c>
      <c r="P132">
        <v>0</v>
      </c>
    </row>
    <row r="133" spans="1:16" hidden="1" x14ac:dyDescent="0.3">
      <c r="A133" t="s">
        <v>293</v>
      </c>
      <c r="B133" t="s">
        <v>294</v>
      </c>
      <c r="C133" t="s">
        <v>295</v>
      </c>
      <c r="D133" t="s">
        <v>5</v>
      </c>
      <c r="E133">
        <v>0</v>
      </c>
      <c r="F133">
        <v>1</v>
      </c>
      <c r="G133">
        <v>0</v>
      </c>
      <c r="H133">
        <v>0</v>
      </c>
      <c r="I133" t="s">
        <v>282</v>
      </c>
      <c r="J133">
        <v>4.5</v>
      </c>
      <c r="K133">
        <v>429</v>
      </c>
      <c r="L133">
        <v>2.8666666620943699</v>
      </c>
      <c r="M133">
        <v>4.8231499416671504</v>
      </c>
      <c r="N133">
        <v>3.95594858289124</v>
      </c>
      <c r="O133">
        <v>0</v>
      </c>
      <c r="P133">
        <v>0</v>
      </c>
    </row>
    <row r="134" spans="1:16" hidden="1" x14ac:dyDescent="0.3">
      <c r="A134" t="s">
        <v>275</v>
      </c>
      <c r="B134" t="s">
        <v>298</v>
      </c>
      <c r="C134" t="s">
        <v>298</v>
      </c>
      <c r="D134" t="s">
        <v>6</v>
      </c>
      <c r="E134">
        <v>0</v>
      </c>
      <c r="F134">
        <v>0</v>
      </c>
      <c r="G134">
        <v>1</v>
      </c>
      <c r="H134">
        <v>0</v>
      </c>
      <c r="I134" t="s">
        <v>299</v>
      </c>
      <c r="J134">
        <v>4.3</v>
      </c>
      <c r="K134">
        <v>439</v>
      </c>
      <c r="L134">
        <v>2.0083694347162702</v>
      </c>
      <c r="M134">
        <v>3.4037038539912001</v>
      </c>
      <c r="N134">
        <v>1.6925119389017</v>
      </c>
      <c r="O134">
        <v>0</v>
      </c>
      <c r="P134">
        <v>0</v>
      </c>
    </row>
    <row r="135" spans="1:16" hidden="1" x14ac:dyDescent="0.3">
      <c r="A135" t="s">
        <v>187</v>
      </c>
      <c r="B135" t="s">
        <v>300</v>
      </c>
      <c r="C135" t="s">
        <v>300</v>
      </c>
      <c r="D135" t="s">
        <v>4</v>
      </c>
      <c r="E135">
        <v>1</v>
      </c>
      <c r="F135">
        <v>0</v>
      </c>
      <c r="G135">
        <v>0</v>
      </c>
      <c r="H135">
        <v>0</v>
      </c>
      <c r="I135" t="s">
        <v>299</v>
      </c>
      <c r="J135">
        <v>4.2</v>
      </c>
      <c r="K135">
        <v>440</v>
      </c>
      <c r="L135">
        <v>0.562069140082052</v>
      </c>
      <c r="M135">
        <v>4.0248316752115203</v>
      </c>
      <c r="N135">
        <v>1.34274006722335</v>
      </c>
      <c r="O135">
        <v>0</v>
      </c>
      <c r="P135">
        <v>0</v>
      </c>
    </row>
    <row r="136" spans="1:16" hidden="1" x14ac:dyDescent="0.3">
      <c r="A136" t="s">
        <v>301</v>
      </c>
      <c r="B136" t="s">
        <v>132</v>
      </c>
      <c r="C136" t="s">
        <v>132</v>
      </c>
      <c r="D136" t="s">
        <v>6</v>
      </c>
      <c r="E136">
        <v>0</v>
      </c>
      <c r="F136">
        <v>0</v>
      </c>
      <c r="G136">
        <v>1</v>
      </c>
      <c r="H136">
        <v>0</v>
      </c>
      <c r="I136" t="s">
        <v>299</v>
      </c>
      <c r="J136">
        <v>5.7</v>
      </c>
      <c r="K136">
        <v>449</v>
      </c>
      <c r="L136">
        <v>1.07638459236434</v>
      </c>
      <c r="M136">
        <v>3.8935429294740498</v>
      </c>
      <c r="N136">
        <v>1.4924641994111001</v>
      </c>
      <c r="O136">
        <v>0</v>
      </c>
      <c r="P136">
        <v>0</v>
      </c>
    </row>
    <row r="137" spans="1:16" hidden="1" x14ac:dyDescent="0.3">
      <c r="A137" t="s">
        <v>302</v>
      </c>
      <c r="B137" t="s">
        <v>303</v>
      </c>
      <c r="C137" t="s">
        <v>303</v>
      </c>
      <c r="D137" t="s">
        <v>7</v>
      </c>
      <c r="E137">
        <v>0</v>
      </c>
      <c r="F137">
        <v>0</v>
      </c>
      <c r="G137">
        <v>0</v>
      </c>
      <c r="H137">
        <v>1</v>
      </c>
      <c r="I137" t="s">
        <v>299</v>
      </c>
      <c r="J137">
        <v>5.9</v>
      </c>
      <c r="K137">
        <v>454</v>
      </c>
      <c r="L137">
        <v>3.25705000400897</v>
      </c>
      <c r="M137">
        <v>4.9849994457075102</v>
      </c>
      <c r="N137">
        <v>0</v>
      </c>
      <c r="O137">
        <v>1</v>
      </c>
      <c r="P137">
        <v>0</v>
      </c>
    </row>
    <row r="138" spans="1:16" hidden="1" x14ac:dyDescent="0.3">
      <c r="A138" t="s">
        <v>244</v>
      </c>
      <c r="B138" t="s">
        <v>304</v>
      </c>
      <c r="C138" t="s">
        <v>304</v>
      </c>
      <c r="D138" t="s">
        <v>7</v>
      </c>
      <c r="E138">
        <v>0</v>
      </c>
      <c r="F138">
        <v>0</v>
      </c>
      <c r="G138">
        <v>0</v>
      </c>
      <c r="H138">
        <v>1</v>
      </c>
      <c r="I138" t="s">
        <v>299</v>
      </c>
      <c r="J138">
        <v>5.6</v>
      </c>
      <c r="K138">
        <v>456</v>
      </c>
      <c r="L138">
        <v>2.25</v>
      </c>
      <c r="M138">
        <v>3.5573198762519498</v>
      </c>
      <c r="N138">
        <v>1.8237560949290801</v>
      </c>
      <c r="O138">
        <v>0</v>
      </c>
      <c r="P138">
        <v>0</v>
      </c>
    </row>
    <row r="139" spans="1:16" hidden="1" x14ac:dyDescent="0.3">
      <c r="A139" t="s">
        <v>306</v>
      </c>
      <c r="B139" t="s">
        <v>307</v>
      </c>
      <c r="C139" t="s">
        <v>307</v>
      </c>
      <c r="D139" t="s">
        <v>4</v>
      </c>
      <c r="E139">
        <v>1</v>
      </c>
      <c r="F139">
        <v>0</v>
      </c>
      <c r="G139">
        <v>0</v>
      </c>
      <c r="H139">
        <v>0</v>
      </c>
      <c r="I139" t="s">
        <v>305</v>
      </c>
      <c r="J139">
        <v>5</v>
      </c>
      <c r="K139">
        <v>473</v>
      </c>
      <c r="L139">
        <v>3.0025849537604499</v>
      </c>
      <c r="M139">
        <v>4.1051324295574503</v>
      </c>
      <c r="N139">
        <v>3.7155784325302599</v>
      </c>
      <c r="O139">
        <v>0</v>
      </c>
      <c r="P139">
        <v>0</v>
      </c>
    </row>
    <row r="140" spans="1:16" hidden="1" x14ac:dyDescent="0.3">
      <c r="A140" t="s">
        <v>31</v>
      </c>
      <c r="B140" t="s">
        <v>197</v>
      </c>
      <c r="C140" t="s">
        <v>197</v>
      </c>
      <c r="D140" t="s">
        <v>5</v>
      </c>
      <c r="E140">
        <v>0</v>
      </c>
      <c r="F140">
        <v>1</v>
      </c>
      <c r="G140">
        <v>0</v>
      </c>
      <c r="H140">
        <v>0</v>
      </c>
      <c r="I140" t="s">
        <v>305</v>
      </c>
      <c r="J140">
        <v>5.4</v>
      </c>
      <c r="K140">
        <v>474</v>
      </c>
      <c r="L140">
        <v>3.1857080309218002</v>
      </c>
      <c r="M140">
        <v>4.3853195447210496</v>
      </c>
      <c r="N140">
        <v>3.95605257711511</v>
      </c>
      <c r="O140">
        <v>0</v>
      </c>
      <c r="P140">
        <v>0</v>
      </c>
    </row>
    <row r="141" spans="1:16" hidden="1" x14ac:dyDescent="0.3">
      <c r="A141" t="s">
        <v>308</v>
      </c>
      <c r="B141" t="s">
        <v>119</v>
      </c>
      <c r="C141" t="s">
        <v>119</v>
      </c>
      <c r="D141" t="s">
        <v>7</v>
      </c>
      <c r="E141">
        <v>0</v>
      </c>
      <c r="F141">
        <v>0</v>
      </c>
      <c r="G141">
        <v>0</v>
      </c>
      <c r="H141">
        <v>1</v>
      </c>
      <c r="I141" t="s">
        <v>305</v>
      </c>
      <c r="J141">
        <v>7.4</v>
      </c>
      <c r="K141">
        <v>476</v>
      </c>
      <c r="L141">
        <v>3.41071349311198</v>
      </c>
      <c r="M141">
        <v>4.1429962156456304</v>
      </c>
      <c r="N141">
        <v>3.97876526298599</v>
      </c>
      <c r="O141">
        <v>0</v>
      </c>
      <c r="P141">
        <v>0</v>
      </c>
    </row>
    <row r="142" spans="1:16" hidden="1" x14ac:dyDescent="0.3">
      <c r="A142" t="s">
        <v>297</v>
      </c>
      <c r="B142" t="s">
        <v>309</v>
      </c>
      <c r="C142" t="s">
        <v>309</v>
      </c>
      <c r="D142" t="s">
        <v>5</v>
      </c>
      <c r="E142">
        <v>0</v>
      </c>
      <c r="F142">
        <v>1</v>
      </c>
      <c r="G142">
        <v>0</v>
      </c>
      <c r="H142">
        <v>0</v>
      </c>
      <c r="I142" t="s">
        <v>305</v>
      </c>
      <c r="J142">
        <v>4.9000000000000004</v>
      </c>
      <c r="K142">
        <v>477</v>
      </c>
      <c r="L142">
        <v>2.4444444444444402</v>
      </c>
      <c r="M142">
        <v>4.2226425251394097</v>
      </c>
      <c r="N142">
        <v>3.4343734736761098</v>
      </c>
      <c r="O142">
        <v>0</v>
      </c>
      <c r="P142">
        <v>0</v>
      </c>
    </row>
    <row r="143" spans="1:16" hidden="1" x14ac:dyDescent="0.3">
      <c r="A143" t="s">
        <v>310</v>
      </c>
      <c r="B143" t="s">
        <v>311</v>
      </c>
      <c r="C143" t="s">
        <v>311</v>
      </c>
      <c r="D143" t="s">
        <v>6</v>
      </c>
      <c r="E143">
        <v>0</v>
      </c>
      <c r="F143">
        <v>0</v>
      </c>
      <c r="G143">
        <v>1</v>
      </c>
      <c r="H143">
        <v>0</v>
      </c>
      <c r="I143" t="s">
        <v>305</v>
      </c>
      <c r="J143">
        <v>5.6</v>
      </c>
      <c r="K143">
        <v>479</v>
      </c>
      <c r="L143">
        <v>2.8104778406387898</v>
      </c>
      <c r="M143">
        <v>3.6176727406794802</v>
      </c>
      <c r="N143">
        <v>3.3733183377260798</v>
      </c>
      <c r="O143">
        <v>0</v>
      </c>
      <c r="P143">
        <v>0</v>
      </c>
    </row>
    <row r="144" spans="1:16" hidden="1" x14ac:dyDescent="0.3">
      <c r="A144" t="s">
        <v>312</v>
      </c>
      <c r="B144" t="s">
        <v>313</v>
      </c>
      <c r="C144" t="s">
        <v>313</v>
      </c>
      <c r="D144" t="s">
        <v>5</v>
      </c>
      <c r="E144">
        <v>0</v>
      </c>
      <c r="F144">
        <v>1</v>
      </c>
      <c r="G144">
        <v>0</v>
      </c>
      <c r="H144">
        <v>0</v>
      </c>
      <c r="I144" t="s">
        <v>305</v>
      </c>
      <c r="J144">
        <v>4.7</v>
      </c>
      <c r="K144">
        <v>481</v>
      </c>
      <c r="L144">
        <v>2</v>
      </c>
      <c r="M144">
        <v>3.5804699764075698</v>
      </c>
      <c r="N144">
        <v>2.8683358989516901</v>
      </c>
      <c r="O144">
        <v>0</v>
      </c>
      <c r="P144">
        <v>0</v>
      </c>
    </row>
    <row r="145" spans="1:16" hidden="1" x14ac:dyDescent="0.3">
      <c r="A145" t="s">
        <v>314</v>
      </c>
      <c r="B145" t="s">
        <v>315</v>
      </c>
      <c r="C145" t="s">
        <v>315</v>
      </c>
      <c r="D145" t="s">
        <v>6</v>
      </c>
      <c r="E145">
        <v>0</v>
      </c>
      <c r="F145">
        <v>0</v>
      </c>
      <c r="G145">
        <v>1</v>
      </c>
      <c r="H145">
        <v>0</v>
      </c>
      <c r="I145" t="s">
        <v>305</v>
      </c>
      <c r="J145">
        <v>5.9</v>
      </c>
      <c r="K145">
        <v>482</v>
      </c>
      <c r="L145">
        <v>10.747454118953501</v>
      </c>
      <c r="M145">
        <v>4.6153184455410896</v>
      </c>
      <c r="N145">
        <f>8.61307952805886*0.5</f>
        <v>4.3065397640294298</v>
      </c>
      <c r="O145">
        <v>0</v>
      </c>
      <c r="P145">
        <v>0</v>
      </c>
    </row>
    <row r="146" spans="1:16" hidden="1" x14ac:dyDescent="0.3">
      <c r="A146" t="s">
        <v>316</v>
      </c>
      <c r="B146" t="s">
        <v>317</v>
      </c>
      <c r="C146" t="s">
        <v>317</v>
      </c>
      <c r="D146" t="s">
        <v>6</v>
      </c>
      <c r="E146">
        <v>0</v>
      </c>
      <c r="F146">
        <v>0</v>
      </c>
      <c r="G146">
        <v>1</v>
      </c>
      <c r="H146">
        <v>0</v>
      </c>
      <c r="I146" t="s">
        <v>305</v>
      </c>
      <c r="J146">
        <v>6.8</v>
      </c>
      <c r="K146">
        <v>483</v>
      </c>
      <c r="L146">
        <v>7.7473525954821403</v>
      </c>
      <c r="M146">
        <v>6.2879003187767504</v>
      </c>
      <c r="N146">
        <v>7.5855851700622496</v>
      </c>
      <c r="O146">
        <v>0</v>
      </c>
      <c r="P146">
        <v>0</v>
      </c>
    </row>
    <row r="147" spans="1:16" hidden="1" x14ac:dyDescent="0.3">
      <c r="A147" t="s">
        <v>318</v>
      </c>
      <c r="B147" t="s">
        <v>319</v>
      </c>
      <c r="C147" t="s">
        <v>319</v>
      </c>
      <c r="D147" t="s">
        <v>6</v>
      </c>
      <c r="E147">
        <v>0</v>
      </c>
      <c r="F147">
        <v>0</v>
      </c>
      <c r="G147">
        <v>1</v>
      </c>
      <c r="H147">
        <v>0</v>
      </c>
      <c r="I147" t="s">
        <v>305</v>
      </c>
      <c r="J147">
        <v>5</v>
      </c>
      <c r="K147">
        <v>484</v>
      </c>
      <c r="L147">
        <v>2.38888888888888</v>
      </c>
      <c r="M147">
        <v>3.4313721181180101</v>
      </c>
      <c r="N147">
        <v>3.03301015171593</v>
      </c>
      <c r="O147">
        <v>0</v>
      </c>
      <c r="P147">
        <v>0</v>
      </c>
    </row>
    <row r="148" spans="1:16" hidden="1" x14ac:dyDescent="0.3">
      <c r="A148" t="s">
        <v>320</v>
      </c>
      <c r="B148" t="s">
        <v>321</v>
      </c>
      <c r="C148" t="s">
        <v>321</v>
      </c>
      <c r="D148" t="s">
        <v>6</v>
      </c>
      <c r="E148">
        <v>0</v>
      </c>
      <c r="F148">
        <v>0</v>
      </c>
      <c r="G148">
        <v>1</v>
      </c>
      <c r="H148">
        <v>0</v>
      </c>
      <c r="I148" t="s">
        <v>305</v>
      </c>
      <c r="J148">
        <v>5.7</v>
      </c>
      <c r="K148">
        <v>485</v>
      </c>
      <c r="L148">
        <v>3.8600194585777898</v>
      </c>
      <c r="M148">
        <v>4.30944001187454</v>
      </c>
      <c r="N148">
        <v>4.3265181626422402</v>
      </c>
      <c r="O148">
        <v>0</v>
      </c>
      <c r="P148">
        <v>0</v>
      </c>
    </row>
    <row r="149" spans="1:16" hidden="1" x14ac:dyDescent="0.3">
      <c r="A149" t="s">
        <v>322</v>
      </c>
      <c r="B149" t="s">
        <v>323</v>
      </c>
      <c r="C149" t="s">
        <v>323</v>
      </c>
      <c r="D149" t="s">
        <v>6</v>
      </c>
      <c r="E149">
        <v>0</v>
      </c>
      <c r="F149">
        <v>0</v>
      </c>
      <c r="G149">
        <v>1</v>
      </c>
      <c r="H149">
        <v>0</v>
      </c>
      <c r="I149" t="s">
        <v>305</v>
      </c>
      <c r="J149">
        <v>5.9</v>
      </c>
      <c r="K149">
        <v>486</v>
      </c>
      <c r="L149">
        <v>2.9745430214992998</v>
      </c>
      <c r="M149">
        <v>3.9871352039730699</v>
      </c>
      <c r="N149">
        <v>3.6438372049476402</v>
      </c>
      <c r="O149">
        <v>0</v>
      </c>
      <c r="P149">
        <v>0</v>
      </c>
    </row>
    <row r="150" spans="1:16" hidden="1" x14ac:dyDescent="0.3">
      <c r="A150" t="s">
        <v>324</v>
      </c>
      <c r="B150" t="s">
        <v>325</v>
      </c>
      <c r="C150" t="s">
        <v>326</v>
      </c>
      <c r="D150" t="s">
        <v>6</v>
      </c>
      <c r="E150">
        <v>0</v>
      </c>
      <c r="F150">
        <v>0</v>
      </c>
      <c r="G150">
        <v>1</v>
      </c>
      <c r="H150">
        <v>0</v>
      </c>
      <c r="I150" t="s">
        <v>327</v>
      </c>
      <c r="J150">
        <v>4.9000000000000004</v>
      </c>
      <c r="K150">
        <v>499</v>
      </c>
      <c r="L150">
        <v>2.6808829564891998</v>
      </c>
      <c r="M150">
        <v>3.9511912217306602</v>
      </c>
      <c r="N150">
        <v>2.8176578197065001</v>
      </c>
      <c r="O150">
        <v>0</v>
      </c>
      <c r="P150">
        <v>0</v>
      </c>
    </row>
    <row r="151" spans="1:16" hidden="1" x14ac:dyDescent="0.3">
      <c r="A151" t="s">
        <v>138</v>
      </c>
      <c r="B151" t="s">
        <v>328</v>
      </c>
      <c r="C151" t="s">
        <v>328</v>
      </c>
      <c r="D151" t="s">
        <v>5</v>
      </c>
      <c r="E151">
        <v>0</v>
      </c>
      <c r="F151">
        <v>1</v>
      </c>
      <c r="G151">
        <v>0</v>
      </c>
      <c r="H151">
        <v>0</v>
      </c>
      <c r="I151" t="s">
        <v>327</v>
      </c>
      <c r="J151">
        <v>4.8</v>
      </c>
      <c r="K151">
        <v>501</v>
      </c>
      <c r="L151">
        <v>3.14157604642025</v>
      </c>
      <c r="M151">
        <v>4.3062651817998603</v>
      </c>
      <c r="N151">
        <v>3.1798844507803299</v>
      </c>
      <c r="O151">
        <v>0</v>
      </c>
      <c r="P151">
        <v>0</v>
      </c>
    </row>
    <row r="152" spans="1:16" hidden="1" x14ac:dyDescent="0.3">
      <c r="A152" t="s">
        <v>329</v>
      </c>
      <c r="B152" t="s">
        <v>330</v>
      </c>
      <c r="C152" t="s">
        <v>330</v>
      </c>
      <c r="D152" t="s">
        <v>7</v>
      </c>
      <c r="E152">
        <v>0</v>
      </c>
      <c r="F152">
        <v>0</v>
      </c>
      <c r="G152">
        <v>0</v>
      </c>
      <c r="H152">
        <v>1</v>
      </c>
      <c r="I152" t="s">
        <v>327</v>
      </c>
      <c r="J152">
        <v>7.5</v>
      </c>
      <c r="K152">
        <v>502</v>
      </c>
      <c r="L152">
        <v>2.38888888888888</v>
      </c>
      <c r="M152">
        <v>3.7566419781546498</v>
      </c>
      <c r="N152">
        <v>2.5995587831862399</v>
      </c>
      <c r="O152">
        <v>0</v>
      </c>
      <c r="P152">
        <v>0</v>
      </c>
    </row>
    <row r="153" spans="1:16" hidden="1" x14ac:dyDescent="0.3">
      <c r="A153" t="s">
        <v>276</v>
      </c>
      <c r="B153" t="s">
        <v>331</v>
      </c>
      <c r="C153" t="s">
        <v>331</v>
      </c>
      <c r="D153" t="s">
        <v>5</v>
      </c>
      <c r="E153">
        <v>0</v>
      </c>
      <c r="F153">
        <v>1</v>
      </c>
      <c r="G153">
        <v>0</v>
      </c>
      <c r="H153">
        <v>0</v>
      </c>
      <c r="I153" t="s">
        <v>327</v>
      </c>
      <c r="J153">
        <v>4.8</v>
      </c>
      <c r="K153">
        <v>503</v>
      </c>
      <c r="L153">
        <v>2.9722222222222201</v>
      </c>
      <c r="M153">
        <v>4.1243462512626898</v>
      </c>
      <c r="N153">
        <v>3.0273760125890998</v>
      </c>
      <c r="O153">
        <v>0</v>
      </c>
      <c r="P153">
        <v>0</v>
      </c>
    </row>
    <row r="154" spans="1:16" hidden="1" x14ac:dyDescent="0.3">
      <c r="A154" t="s">
        <v>332</v>
      </c>
      <c r="B154" t="s">
        <v>333</v>
      </c>
      <c r="C154" t="s">
        <v>333</v>
      </c>
      <c r="D154" t="s">
        <v>6</v>
      </c>
      <c r="E154">
        <v>0</v>
      </c>
      <c r="F154">
        <v>0</v>
      </c>
      <c r="G154">
        <v>1</v>
      </c>
      <c r="H154">
        <v>0</v>
      </c>
      <c r="I154" t="s">
        <v>327</v>
      </c>
      <c r="J154">
        <v>4.5999999999999996</v>
      </c>
      <c r="K154">
        <v>506</v>
      </c>
      <c r="L154">
        <v>2</v>
      </c>
      <c r="M154">
        <v>4.0538280564723097</v>
      </c>
      <c r="N154">
        <v>2.51855984818746</v>
      </c>
      <c r="O154">
        <v>0</v>
      </c>
      <c r="P154">
        <v>0</v>
      </c>
    </row>
    <row r="155" spans="1:16" hidden="1" x14ac:dyDescent="0.3">
      <c r="A155" t="s">
        <v>334</v>
      </c>
      <c r="B155" t="s">
        <v>335</v>
      </c>
      <c r="C155" t="s">
        <v>336</v>
      </c>
      <c r="D155" t="s">
        <v>6</v>
      </c>
      <c r="E155">
        <v>0</v>
      </c>
      <c r="F155">
        <v>0</v>
      </c>
      <c r="G155">
        <v>1</v>
      </c>
      <c r="H155">
        <v>0</v>
      </c>
      <c r="I155" t="s">
        <v>327</v>
      </c>
      <c r="J155">
        <v>5.2</v>
      </c>
      <c r="K155">
        <v>507</v>
      </c>
      <c r="L155">
        <v>2.3611111111111098</v>
      </c>
      <c r="M155">
        <v>3.6646525461102701</v>
      </c>
      <c r="N155">
        <v>2.5511410497080398</v>
      </c>
      <c r="O155">
        <v>0</v>
      </c>
      <c r="P155">
        <v>0</v>
      </c>
    </row>
    <row r="156" spans="1:16" hidden="1" x14ac:dyDescent="0.3">
      <c r="A156" t="s">
        <v>337</v>
      </c>
      <c r="B156" t="s">
        <v>338</v>
      </c>
      <c r="C156" t="s">
        <v>338</v>
      </c>
      <c r="D156" t="s">
        <v>5</v>
      </c>
      <c r="E156">
        <v>0</v>
      </c>
      <c r="F156">
        <v>1</v>
      </c>
      <c r="G156">
        <v>0</v>
      </c>
      <c r="H156">
        <v>0</v>
      </c>
      <c r="I156" t="s">
        <v>327</v>
      </c>
      <c r="J156">
        <v>4.0999999999999996</v>
      </c>
      <c r="K156">
        <v>514</v>
      </c>
      <c r="L156">
        <v>2.1388888762468099</v>
      </c>
      <c r="M156">
        <v>3.59696861741106</v>
      </c>
      <c r="N156">
        <v>2.4154231178104202</v>
      </c>
      <c r="O156">
        <v>0</v>
      </c>
      <c r="P156">
        <v>0</v>
      </c>
    </row>
    <row r="157" spans="1:16" hidden="1" x14ac:dyDescent="0.3">
      <c r="A157" t="s">
        <v>339</v>
      </c>
      <c r="B157" t="s">
        <v>340</v>
      </c>
      <c r="C157" t="s">
        <v>341</v>
      </c>
      <c r="D157" t="s">
        <v>4</v>
      </c>
      <c r="E157">
        <v>1</v>
      </c>
      <c r="F157">
        <v>0</v>
      </c>
      <c r="G157">
        <v>0</v>
      </c>
      <c r="H157">
        <v>0</v>
      </c>
      <c r="I157" t="s">
        <v>327</v>
      </c>
      <c r="J157">
        <v>5.2</v>
      </c>
      <c r="K157">
        <v>515</v>
      </c>
      <c r="L157">
        <v>4.1212121212121202</v>
      </c>
      <c r="M157">
        <v>5.6648035046426397</v>
      </c>
      <c r="N157">
        <v>4.1773847939109201</v>
      </c>
      <c r="O157">
        <v>0</v>
      </c>
      <c r="P157">
        <v>0</v>
      </c>
    </row>
    <row r="158" spans="1:16" hidden="1" x14ac:dyDescent="0.3">
      <c r="A158" t="s">
        <v>342</v>
      </c>
      <c r="B158" t="s">
        <v>343</v>
      </c>
      <c r="C158" t="s">
        <v>343</v>
      </c>
      <c r="D158" t="s">
        <v>7</v>
      </c>
      <c r="E158">
        <v>0</v>
      </c>
      <c r="F158">
        <v>0</v>
      </c>
      <c r="G158">
        <v>0</v>
      </c>
      <c r="H158">
        <v>1</v>
      </c>
      <c r="I158" t="s">
        <v>327</v>
      </c>
      <c r="J158">
        <v>5.4</v>
      </c>
      <c r="K158">
        <v>518</v>
      </c>
      <c r="L158">
        <v>0.75711883049470996</v>
      </c>
      <c r="M158">
        <v>3.8219606376592301</v>
      </c>
      <c r="N158">
        <v>1.81472928346826</v>
      </c>
      <c r="O158">
        <v>0</v>
      </c>
      <c r="P158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2022-05-14T19:39:46Z</dcterms:created>
  <dcterms:modified xsi:type="dcterms:W3CDTF">2022-05-14T19:49:34Z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686bbe03-c228-428d-8070-7ef0d77f0242</vt:lpwstr>
  </property>
</Properties>
</file>