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2-23\"/>
    </mc:Choice>
  </mc:AlternateContent>
  <xr:revisionPtr revIDLastSave="0" documentId="8_{12EFB9E7-2443-46E9-A412-2C15DEFECE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Data.Page'!$Q$2:$Q$201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Data.Page'!$Q$2:$Q$201</definedName>
    <definedName name="solver_lhs2" localSheetId="0" hidden="1">'Transformed by Data.Page'!$T$11</definedName>
    <definedName name="solver_lhs3" localSheetId="0" hidden="1">'Transformed by Data.Page'!$T$12</definedName>
    <definedName name="solver_lhs4" localSheetId="0" hidden="1">'Transformed by Data.Page'!$T$4</definedName>
    <definedName name="solver_lhs5" localSheetId="0" hidden="1">'Transformed by Data.Page'!$T$6:$T$9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'Transformed by Data.Page'!$T$2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'Transformed by Data.Page'!$U$11</definedName>
    <definedName name="solver_rhs3" localSheetId="0" hidden="1">'Transformed by Data.Page'!$U$12</definedName>
    <definedName name="solver_rhs4" localSheetId="0" hidden="1">'Transformed by Data.Page'!$U$4</definedName>
    <definedName name="solver_rhs5" localSheetId="0" hidden="1">'Transformed by Data.Page'!$U$6:$U$9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7" i="2" l="1"/>
  <c r="J17" i="2"/>
  <c r="J26" i="2"/>
  <c r="J3" i="2"/>
  <c r="J6" i="2"/>
  <c r="J7" i="2"/>
  <c r="J8" i="2"/>
  <c r="J4" i="2"/>
  <c r="J5" i="2"/>
  <c r="J11" i="2"/>
  <c r="J12" i="2"/>
  <c r="J2" i="2"/>
  <c r="J13" i="2"/>
  <c r="J10" i="2"/>
  <c r="J16" i="2"/>
  <c r="J15" i="2"/>
  <c r="J18" i="2"/>
  <c r="J19" i="2"/>
  <c r="J20" i="2"/>
  <c r="J14" i="2"/>
  <c r="J22" i="2"/>
  <c r="J23" i="2"/>
  <c r="J24" i="2"/>
  <c r="J25" i="2"/>
  <c r="J21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9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K47" i="2"/>
  <c r="K3" i="2"/>
  <c r="K4" i="2"/>
  <c r="K5" i="2"/>
  <c r="K6" i="2"/>
  <c r="K7" i="2"/>
  <c r="K8" i="2"/>
  <c r="K12" i="2"/>
  <c r="K2" i="2"/>
  <c r="K11" i="2"/>
  <c r="K13" i="2"/>
  <c r="K10" i="2"/>
  <c r="K18" i="2"/>
  <c r="K14" i="2"/>
  <c r="K16" i="2"/>
  <c r="K15" i="2"/>
  <c r="K27" i="2"/>
  <c r="K19" i="2"/>
  <c r="K20" i="2"/>
  <c r="K17" i="2"/>
  <c r="K22" i="2"/>
  <c r="K23" i="2"/>
  <c r="K24" i="2"/>
  <c r="K25" i="2"/>
  <c r="K21" i="2"/>
  <c r="K26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T9" i="2"/>
  <c r="T8" i="2"/>
  <c r="T7" i="2"/>
  <c r="T6" i="2"/>
  <c r="T4" i="2"/>
  <c r="T2" i="2"/>
  <c r="T12" i="2" l="1"/>
  <c r="T11" i="2"/>
</calcChain>
</file>

<file path=xl/sharedStrings.xml><?xml version="1.0" encoding="utf-8"?>
<sst xmlns="http://schemas.openxmlformats.org/spreadsheetml/2006/main" count="1026" uniqueCount="425">
  <si>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</si>
  <si>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</si>
  <si>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</si>
  <si>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</si>
  <si>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</si>
  <si>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</si>
  <si>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</si>
  <si>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</si>
  <si>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</si>
  <si>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</si>
  <si>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</si>
  <si>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</si>
  <si>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</si>
  <si>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</si>
  <si>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Selected</t>
  </si>
  <si>
    <t>Granit</t>
  </si>
  <si>
    <t>Xhaka</t>
  </si>
  <si>
    <t>ARS</t>
  </si>
  <si>
    <t>Rob</t>
  </si>
  <si>
    <t>Holding</t>
  </si>
  <si>
    <t>Thomas</t>
  </si>
  <si>
    <t>Partey</t>
  </si>
  <si>
    <t>Martin</t>
  </si>
  <si>
    <t>Ødegaard</t>
  </si>
  <si>
    <t>Kieran</t>
  </si>
  <si>
    <t>Tierney</t>
  </si>
  <si>
    <t>Nicolas</t>
  </si>
  <si>
    <t>Pépé</t>
  </si>
  <si>
    <t>Emile</t>
  </si>
  <si>
    <t>Smith Rowe</t>
  </si>
  <si>
    <t>Bukayo</t>
  </si>
  <si>
    <t>Saka</t>
  </si>
  <si>
    <t>Takehiro</t>
  </si>
  <si>
    <t>Tomiyasu</t>
  </si>
  <si>
    <t>Aaron</t>
  </si>
  <si>
    <t>Ramsdale</t>
  </si>
  <si>
    <t>Nuno</t>
  </si>
  <si>
    <t>Varela Tavares</t>
  </si>
  <si>
    <t>Tavares</t>
  </si>
  <si>
    <t>Albert</t>
  </si>
  <si>
    <t>Sambi Lokonga</t>
  </si>
  <si>
    <t>Sambi</t>
  </si>
  <si>
    <t>Gabriel</t>
  </si>
  <si>
    <t>Fernando de Jesus</t>
  </si>
  <si>
    <t>Jesus</t>
  </si>
  <si>
    <t>Oleksandr</t>
  </si>
  <si>
    <t>Zinchenko</t>
  </si>
  <si>
    <t>Philippe</t>
  </si>
  <si>
    <t>Coutinho Correia</t>
  </si>
  <si>
    <t>Coutinho</t>
  </si>
  <si>
    <t>AVL</t>
  </si>
  <si>
    <t>Danny</t>
  </si>
  <si>
    <t>Lucas</t>
  </si>
  <si>
    <t>John</t>
  </si>
  <si>
    <t>McGinn</t>
  </si>
  <si>
    <t>Tyrone</t>
  </si>
  <si>
    <t>Mings</t>
  </si>
  <si>
    <t>Ollie</t>
  </si>
  <si>
    <t>Watkins</t>
  </si>
  <si>
    <t>Emiliano</t>
  </si>
  <si>
    <t>Buendía Stati</t>
  </si>
  <si>
    <t>Buendía</t>
  </si>
  <si>
    <t>Jacob</t>
  </si>
  <si>
    <t>Ramsey</t>
  </si>
  <si>
    <t>Ryan</t>
  </si>
  <si>
    <t>Jack</t>
  </si>
  <si>
    <t>Dominic</t>
  </si>
  <si>
    <t>Lewis</t>
  </si>
  <si>
    <t>Ben</t>
  </si>
  <si>
    <t>Chris</t>
  </si>
  <si>
    <t>Anthony</t>
  </si>
  <si>
    <t>Jordan</t>
  </si>
  <si>
    <t>James</t>
  </si>
  <si>
    <t>Christian</t>
  </si>
  <si>
    <t>Ethan</t>
  </si>
  <si>
    <t>BHA</t>
  </si>
  <si>
    <t>Welbeck</t>
  </si>
  <si>
    <t>Pascal</t>
  </si>
  <si>
    <t>Groß</t>
  </si>
  <si>
    <t>Dunk</t>
  </si>
  <si>
    <t>Joël</t>
  </si>
  <si>
    <t>Veltman</t>
  </si>
  <si>
    <t>Neal</t>
  </si>
  <si>
    <t>Maupay</t>
  </si>
  <si>
    <t>Leandro</t>
  </si>
  <si>
    <t>Trossard</t>
  </si>
  <si>
    <t>Robert</t>
  </si>
  <si>
    <t>Sánchez</t>
  </si>
  <si>
    <t>Tariq</t>
  </si>
  <si>
    <t>Lamptey</t>
  </si>
  <si>
    <t>Steven</t>
  </si>
  <si>
    <t>Alexis</t>
  </si>
  <si>
    <t>Mac Allister</t>
  </si>
  <si>
    <t>Enock</t>
  </si>
  <si>
    <t>Mwepu</t>
  </si>
  <si>
    <t>César</t>
  </si>
  <si>
    <t>Azpilicueta</t>
  </si>
  <si>
    <t>CHE</t>
  </si>
  <si>
    <t>Thiago</t>
  </si>
  <si>
    <t>Emiliano da Silva</t>
  </si>
  <si>
    <t>Thiago Silva</t>
  </si>
  <si>
    <t>Marcos</t>
  </si>
  <si>
    <t>Alonso</t>
  </si>
  <si>
    <t>Jorge Luiz</t>
  </si>
  <si>
    <t>Frello Filho</t>
  </si>
  <si>
    <t>Jorginho</t>
  </si>
  <si>
    <t>Ross</t>
  </si>
  <si>
    <t>Barkley</t>
  </si>
  <si>
    <t>Mateo</t>
  </si>
  <si>
    <t>Kovacic</t>
  </si>
  <si>
    <t>Kepa</t>
  </si>
  <si>
    <t>Arrizabalaga</t>
  </si>
  <si>
    <t>N'Golo</t>
  </si>
  <si>
    <t>Kanté</t>
  </si>
  <si>
    <t>Hakim</t>
  </si>
  <si>
    <t>Ziyech</t>
  </si>
  <si>
    <t>Ruben</t>
  </si>
  <si>
    <t>Loftus-Cheek</t>
  </si>
  <si>
    <t>Timo</t>
  </si>
  <si>
    <t>Werner</t>
  </si>
  <si>
    <t>Robert Kenedy</t>
  </si>
  <si>
    <t>Nunes do Nascimento</t>
  </si>
  <si>
    <t>Kenedy</t>
  </si>
  <si>
    <t>Pulisic</t>
  </si>
  <si>
    <t>Trevoh</t>
  </si>
  <si>
    <t>Chalobah</t>
  </si>
  <si>
    <t>Mason</t>
  </si>
  <si>
    <t>Mount</t>
  </si>
  <si>
    <t>Malang</t>
  </si>
  <si>
    <t>Sarr</t>
  </si>
  <si>
    <t>Callum</t>
  </si>
  <si>
    <t>Hudson-Odoi</t>
  </si>
  <si>
    <t>Kai</t>
  </si>
  <si>
    <t>Havertz</t>
  </si>
  <si>
    <t>Reece</t>
  </si>
  <si>
    <t>Edouard</t>
  </si>
  <si>
    <t>Mendy</t>
  </si>
  <si>
    <t>Conor</t>
  </si>
  <si>
    <t>Gallagher</t>
  </si>
  <si>
    <t>Billy</t>
  </si>
  <si>
    <t>Gilmour</t>
  </si>
  <si>
    <t>Armando</t>
  </si>
  <si>
    <t>Broja</t>
  </si>
  <si>
    <t>Ampadu</t>
  </si>
  <si>
    <t>Raheem</t>
  </si>
  <si>
    <t>Sterling</t>
  </si>
  <si>
    <t>Emerson</t>
  </si>
  <si>
    <t>Palmieri dos Santos</t>
  </si>
  <si>
    <t>Vicente</t>
  </si>
  <si>
    <t>Guaita</t>
  </si>
  <si>
    <t>CRY</t>
  </si>
  <si>
    <t>Joel</t>
  </si>
  <si>
    <t>Ward</t>
  </si>
  <si>
    <t>Nathaniel</t>
  </si>
  <si>
    <t>Ayew</t>
  </si>
  <si>
    <t>Wilfried</t>
  </si>
  <si>
    <t>Zaha</t>
  </si>
  <si>
    <t>Jeffrey</t>
  </si>
  <si>
    <t>Schlupp</t>
  </si>
  <si>
    <t>Joachim</t>
  </si>
  <si>
    <t>Andersen</t>
  </si>
  <si>
    <t>Odsonne</t>
  </si>
  <si>
    <t>Marc</t>
  </si>
  <si>
    <t>Guéhi</t>
  </si>
  <si>
    <t>Jean-Philippe</t>
  </si>
  <si>
    <t>Mateta</t>
  </si>
  <si>
    <t>Eberechi</t>
  </si>
  <si>
    <t>Eze</t>
  </si>
  <si>
    <t>Tyrick</t>
  </si>
  <si>
    <t>Mitchell</t>
  </si>
  <si>
    <t>Michael</t>
  </si>
  <si>
    <t>Olise</t>
  </si>
  <si>
    <t>Nathan</t>
  </si>
  <si>
    <t>EVE</t>
  </si>
  <si>
    <t>Salomón</t>
  </si>
  <si>
    <t>Rondón</t>
  </si>
  <si>
    <t>Andros</t>
  </si>
  <si>
    <t>Townsend</t>
  </si>
  <si>
    <t>Keane</t>
  </si>
  <si>
    <t>Pickford</t>
  </si>
  <si>
    <t>Allan</t>
  </si>
  <si>
    <t>Abdoulaye</t>
  </si>
  <si>
    <t>Doucouré</t>
  </si>
  <si>
    <t>A.Doucouré</t>
  </si>
  <si>
    <t>Alex</t>
  </si>
  <si>
    <t>Iwobi</t>
  </si>
  <si>
    <t>Demarai</t>
  </si>
  <si>
    <t>Gray</t>
  </si>
  <si>
    <t>Davies</t>
  </si>
  <si>
    <t>Calvert-Lewin</t>
  </si>
  <si>
    <t>Godfrey</t>
  </si>
  <si>
    <t>Vitalii</t>
  </si>
  <si>
    <t>Mykolenko</t>
  </si>
  <si>
    <t>Gordon</t>
  </si>
  <si>
    <t>Tarkowski</t>
  </si>
  <si>
    <t>Dwight</t>
  </si>
  <si>
    <t>McNeil</t>
  </si>
  <si>
    <t>Harrison</t>
  </si>
  <si>
    <t>Harry</t>
  </si>
  <si>
    <t>Rodrigo</t>
  </si>
  <si>
    <t>Kevin</t>
  </si>
  <si>
    <t>Kasper</t>
  </si>
  <si>
    <t>Schmeichel</t>
  </si>
  <si>
    <t>LEI</t>
  </si>
  <si>
    <t>Jamie</t>
  </si>
  <si>
    <t>Vardy</t>
  </si>
  <si>
    <t>Daniel</t>
  </si>
  <si>
    <t>Youri</t>
  </si>
  <si>
    <t>Tielemans</t>
  </si>
  <si>
    <t>Maddison</t>
  </si>
  <si>
    <t>Harvey</t>
  </si>
  <si>
    <t>Barnes</t>
  </si>
  <si>
    <t>Justin</t>
  </si>
  <si>
    <t>Liam</t>
  </si>
  <si>
    <t>LEE</t>
  </si>
  <si>
    <t>Stuart</t>
  </si>
  <si>
    <t>Dallas</t>
  </si>
  <si>
    <t>Diego</t>
  </si>
  <si>
    <t>Llorente</t>
  </si>
  <si>
    <t>Raphael</t>
  </si>
  <si>
    <t>Dias Belloli</t>
  </si>
  <si>
    <t>Raphinha</t>
  </si>
  <si>
    <t>Illan</t>
  </si>
  <si>
    <t>Meslier</t>
  </si>
  <si>
    <t>Milner</t>
  </si>
  <si>
    <t>LIV</t>
  </si>
  <si>
    <t>Henderson</t>
  </si>
  <si>
    <t>Matip</t>
  </si>
  <si>
    <t>Alcántara do Nascimento</t>
  </si>
  <si>
    <t>Oxlade-Chamberlain</t>
  </si>
  <si>
    <t>Chamberlain</t>
  </si>
  <si>
    <t>Roberto</t>
  </si>
  <si>
    <t>Firmino</t>
  </si>
  <si>
    <t>Virgil</t>
  </si>
  <si>
    <t>van Dijk</t>
  </si>
  <si>
    <t>Van Dijk</t>
  </si>
  <si>
    <t>Alisson</t>
  </si>
  <si>
    <t>Ramses Becker</t>
  </si>
  <si>
    <t>Fabio Henrique</t>
  </si>
  <si>
    <t>Fabinho</t>
  </si>
  <si>
    <t>Mohamed</t>
  </si>
  <si>
    <t>Salah</t>
  </si>
  <si>
    <t>Andrew</t>
  </si>
  <si>
    <t>Robertson</t>
  </si>
  <si>
    <t>Trent</t>
  </si>
  <si>
    <t>Alexander-Arnold</t>
  </si>
  <si>
    <t>Joseph</t>
  </si>
  <si>
    <t>Gomez</t>
  </si>
  <si>
    <t>Naby</t>
  </si>
  <si>
    <t>Keita</t>
  </si>
  <si>
    <t>Caoimhin</t>
  </si>
  <si>
    <t>Kelleher</t>
  </si>
  <si>
    <t>Ibrahima</t>
  </si>
  <si>
    <t>Konaté</t>
  </si>
  <si>
    <t>Curtis</t>
  </si>
  <si>
    <t>Jones</t>
  </si>
  <si>
    <t>Konstantinos</t>
  </si>
  <si>
    <t>Tsimikas</t>
  </si>
  <si>
    <t>Luis</t>
  </si>
  <si>
    <t>Díaz</t>
  </si>
  <si>
    <t>Luis Díaz</t>
  </si>
  <si>
    <t>Elliott</t>
  </si>
  <si>
    <t>Adrián</t>
  </si>
  <si>
    <t>San Miguel del Castillo</t>
  </si>
  <si>
    <t>Rhys</t>
  </si>
  <si>
    <t>Williams</t>
  </si>
  <si>
    <t>R.Williams</t>
  </si>
  <si>
    <t>Phillips</t>
  </si>
  <si>
    <t>Kyle</t>
  </si>
  <si>
    <t>Walker</t>
  </si>
  <si>
    <t>MCI</t>
  </si>
  <si>
    <t>Ilkay</t>
  </si>
  <si>
    <t>Gündogan</t>
  </si>
  <si>
    <t>De Bruyne</t>
  </si>
  <si>
    <t>Stones</t>
  </si>
  <si>
    <t>Riyad</t>
  </si>
  <si>
    <t>Mahrez</t>
  </si>
  <si>
    <t>Grealish</t>
  </si>
  <si>
    <t>Ederson</t>
  </si>
  <si>
    <t>Santana de Moraes</t>
  </si>
  <si>
    <t>Aké</t>
  </si>
  <si>
    <t>Aymeric</t>
  </si>
  <si>
    <t>Laporte</t>
  </si>
  <si>
    <t>Zack</t>
  </si>
  <si>
    <t>Steffen</t>
  </si>
  <si>
    <t>Phil</t>
  </si>
  <si>
    <t>Foden</t>
  </si>
  <si>
    <t>Hernandez</t>
  </si>
  <si>
    <t>Rodri</t>
  </si>
  <si>
    <t>Cole</t>
  </si>
  <si>
    <t>Palmer</t>
  </si>
  <si>
    <t>McAtee</t>
  </si>
  <si>
    <t>Delap</t>
  </si>
  <si>
    <t>Kalvin</t>
  </si>
  <si>
    <t>Scott</t>
  </si>
  <si>
    <t>Carson</t>
  </si>
  <si>
    <t>Cristiano Ronaldo</t>
  </si>
  <si>
    <t>dos Santos Aveiro</t>
  </si>
  <si>
    <t>Ronaldo</t>
  </si>
  <si>
    <t>MUN</t>
  </si>
  <si>
    <t>Maguire</t>
  </si>
  <si>
    <t>Frederico</t>
  </si>
  <si>
    <t>Rodrigues de Paula Santos</t>
  </si>
  <si>
    <t>Fred</t>
  </si>
  <si>
    <t>Eric</t>
  </si>
  <si>
    <t>Jadon</t>
  </si>
  <si>
    <t>Sancho</t>
  </si>
  <si>
    <t>Eriksen</t>
  </si>
  <si>
    <t>Diallo</t>
  </si>
  <si>
    <t>Jonjo</t>
  </si>
  <si>
    <t>Shelvey</t>
  </si>
  <si>
    <t>NEW</t>
  </si>
  <si>
    <t>Matt</t>
  </si>
  <si>
    <t>Wood</t>
  </si>
  <si>
    <t>Dubravka</t>
  </si>
  <si>
    <t>Trippier</t>
  </si>
  <si>
    <t>Dan</t>
  </si>
  <si>
    <t>Burn</t>
  </si>
  <si>
    <t>Fraser</t>
  </si>
  <si>
    <t>Emil</t>
  </si>
  <si>
    <t>Krafth</t>
  </si>
  <si>
    <t>Fabian</t>
  </si>
  <si>
    <t>Schär</t>
  </si>
  <si>
    <t>Targett</t>
  </si>
  <si>
    <t>Saint-Maximin</t>
  </si>
  <si>
    <t>Sean</t>
  </si>
  <si>
    <t>Longstaff</t>
  </si>
  <si>
    <t>S.Longstaff</t>
  </si>
  <si>
    <t>Joelinton Cássio</t>
  </si>
  <si>
    <t>Apolinário de Lira</t>
  </si>
  <si>
    <t>Joelinton</t>
  </si>
  <si>
    <t>Bruno</t>
  </si>
  <si>
    <t>Guimarães Rodriguez Moura</t>
  </si>
  <si>
    <t>Bruno Guimarães</t>
  </si>
  <si>
    <t>Nick</t>
  </si>
  <si>
    <t>Pope</t>
  </si>
  <si>
    <t>SOU</t>
  </si>
  <si>
    <t>Oriol</t>
  </si>
  <si>
    <t>Romeu Vidal</t>
  </si>
  <si>
    <t>Romeu</t>
  </si>
  <si>
    <t>Redmond</t>
  </si>
  <si>
    <t>Elyounoussi</t>
  </si>
  <si>
    <t>Ward-Prowse</t>
  </si>
  <si>
    <t>Walker-Peters</t>
  </si>
  <si>
    <t>Jan</t>
  </si>
  <si>
    <t>Bednarek</t>
  </si>
  <si>
    <t>Che</t>
  </si>
  <si>
    <t>Adams</t>
  </si>
  <si>
    <t>Tella</t>
  </si>
  <si>
    <t>Tino</t>
  </si>
  <si>
    <t>Livramento</t>
  </si>
  <si>
    <t>Hugo</t>
  </si>
  <si>
    <t>Lloris</t>
  </si>
  <si>
    <t>TOT</t>
  </si>
  <si>
    <t>Forster</t>
  </si>
  <si>
    <t>Kane</t>
  </si>
  <si>
    <t>Doherty</t>
  </si>
  <si>
    <t>Dier</t>
  </si>
  <si>
    <t>Rodrigues Moura da Silva</t>
  </si>
  <si>
    <t>Lucas Moura</t>
  </si>
  <si>
    <t>Pierre-Emile</t>
  </si>
  <si>
    <t>Højbjerg</t>
  </si>
  <si>
    <t>Davinson</t>
  </si>
  <si>
    <t>Sessegnon</t>
  </si>
  <si>
    <t>R.Sessegnon</t>
  </si>
  <si>
    <t>Bergwijn</t>
  </si>
  <si>
    <t>Sergio</t>
  </si>
  <si>
    <t>Reguilón</t>
  </si>
  <si>
    <t>Bentancur</t>
  </si>
  <si>
    <t>Cristian</t>
  </si>
  <si>
    <t>Romero</t>
  </si>
  <si>
    <t>Yves</t>
  </si>
  <si>
    <t>Bissouma</t>
  </si>
  <si>
    <t>Dejan</t>
  </si>
  <si>
    <t>Kulusevski</t>
  </si>
  <si>
    <t>White</t>
  </si>
  <si>
    <t>Alfie</t>
  </si>
  <si>
    <t>Devine</t>
  </si>
  <si>
    <t>Richarlison</t>
  </si>
  <si>
    <t>de Andrade</t>
  </si>
  <si>
    <t>Lukasz</t>
  </si>
  <si>
    <t>Fabianski</t>
  </si>
  <si>
    <t>WHU</t>
  </si>
  <si>
    <t>Cresswell</t>
  </si>
  <si>
    <t>Michail</t>
  </si>
  <si>
    <t>Antonio</t>
  </si>
  <si>
    <t>Craig</t>
  </si>
  <si>
    <t>Dawson</t>
  </si>
  <si>
    <t>Manuel</t>
  </si>
  <si>
    <t>Lanzini</t>
  </si>
  <si>
    <t>Kurt</t>
  </si>
  <si>
    <t>Zouma</t>
  </si>
  <si>
    <t>Vladimir</t>
  </si>
  <si>
    <t>Coufal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</si>
  <si>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</si>
  <si>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</si>
  <si>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</si>
  <si>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</si>
  <si>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</si>
  <si>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</si>
  <si>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</si>
  <si>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</si>
  <si>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WOL</t>
  </si>
  <si>
    <t>Coady</t>
  </si>
  <si>
    <t>José</t>
  </si>
  <si>
    <t>Malheiro de Sá</t>
  </si>
  <si>
    <t>Sá</t>
  </si>
  <si>
    <t>Leander</t>
  </si>
  <si>
    <t>Dendoncker</t>
  </si>
  <si>
    <t>Nélson</t>
  </si>
  <si>
    <t>Cabral Semedo</t>
  </si>
  <si>
    <t>Semedo</t>
  </si>
  <si>
    <t>Castelo Podence</t>
  </si>
  <si>
    <t>Podence</t>
  </si>
  <si>
    <t>Max</t>
  </si>
  <si>
    <t>Kilman</t>
  </si>
  <si>
    <t>Toti António</t>
  </si>
  <si>
    <t>Gomes</t>
  </si>
  <si>
    <t>Toti</t>
  </si>
  <si>
    <t>João Filipe Iria</t>
  </si>
  <si>
    <t>Santos Moutinho</t>
  </si>
  <si>
    <t>Moutinho</t>
  </si>
  <si>
    <t>Total Points</t>
  </si>
  <si>
    <t>Total Cost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</si>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</sst>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1" fontId="0" fillId="0" borderId="0" xfId="0" applyNumberFormat="1" applyFill="1" applyAlignment="1" applyProtection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BA95B-7C2C-4467-94B2-E455C3095928}" name="Table1" displayName="Table1" ref="A1:Q201" totalsRowShown="0">
  <autoFilter ref="A1:Q201" xr:uid="{8DBBA95B-7C2C-4467-94B2-E455C3095928}">
    <filterColumn colId="16">
      <filters>
        <filter val="1"/>
      </filters>
    </filterColumn>
  </autoFilter>
  <sortState xmlns:xlrd2="http://schemas.microsoft.com/office/spreadsheetml/2017/richdata2" ref="A2:Q53">
    <sortCondition descending="1" ref="P1:P201"/>
  </sortState>
  <tableColumns count="17">
    <tableColumn id="1" xr3:uid="{807DA3F6-510E-487E-9630-5DA2B16D1101}" name="First Name"/>
    <tableColumn id="2" xr3:uid="{846BE8CB-B67B-4387-BDB3-14F8050488A2}" name="Surname"/>
    <tableColumn id="3" xr3:uid="{2FC86772-3B81-427D-8D1E-67964FD664C0}" name="Web Name"/>
    <tableColumn id="4" xr3:uid="{3CC3B045-34D5-4226-8B13-FE4AEFAC03B8}" name="Position"/>
    <tableColumn id="5" xr3:uid="{19B84F6D-F0C6-49E2-81B9-D9FD72125898}" name="GKP"/>
    <tableColumn id="6" xr3:uid="{F3175375-C2E4-4E02-8917-85B6F6190F63}" name="DEF"/>
    <tableColumn id="7" xr3:uid="{71870324-88F5-4063-83CB-02EA07EF5D19}" name="MID"/>
    <tableColumn id="8" xr3:uid="{75D395A9-1D26-4C17-83B6-CFC4696235DA}" name="FWD"/>
    <tableColumn id="9" xr3:uid="{E65443AD-E6F5-407E-B43F-5E4A35C2D317}" name="Team"/>
    <tableColumn id="17" xr3:uid="{94F24271-5022-49F0-AAD2-003495E0EED2}" name="MCI" dataDxfId="0">
      <calculatedColumnFormula>IF(Table1[[#This Row],[Team]]="MCI",1,0)</calculatedColumnFormula>
    </tableColumn>
    <tableColumn id="16" xr3:uid="{2C5B215D-65E5-4DA8-81B4-49DAD05635D2}" name="LIV" dataDxfId="1">
      <calculatedColumnFormula>IF(Table1[[#This Row],[Team]]="LIV",1,0)</calculatedColumnFormula>
    </tableColumn>
    <tableColumn id="10" xr3:uid="{171A0963-6FEA-4C7F-9224-653A1980822E}" name="Cost"/>
    <tableColumn id="11" xr3:uid="{09F84B67-A3DA-47AF-AF5A-0AD776406C87}" name="ID"/>
    <tableColumn id="12" xr3:uid="{7C088B68-CCA8-4ADC-8EBD-E0D83B09A7F9}" name="ARIMA"/>
    <tableColumn id="13" xr3:uid="{C77A20CB-CFBC-4EE7-B856-4A1F12694011}" name="LSTM"/>
    <tableColumn id="14" xr3:uid="{8DB3452F-70CC-4297-8AEB-C2DD4865F71C}" name="PPG"/>
    <tableColumn id="15" xr3:uid="{50C0C778-1039-43A6-A005-ED0E32E33E3D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activeCell="C47" sqref="C47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7" max="17" width="1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270</v>
      </c>
      <c r="K1" t="s">
        <v>225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21" x14ac:dyDescent="0.3">
      <c r="A2" t="s">
        <v>278</v>
      </c>
      <c r="B2" t="s">
        <v>279</v>
      </c>
      <c r="C2" t="s">
        <v>278</v>
      </c>
      <c r="D2" t="s">
        <v>4</v>
      </c>
      <c r="E2">
        <v>1</v>
      </c>
      <c r="F2">
        <v>0</v>
      </c>
      <c r="G2">
        <v>0</v>
      </c>
      <c r="H2">
        <v>0</v>
      </c>
      <c r="I2" t="s">
        <v>270</v>
      </c>
      <c r="J2">
        <f>IF(Table1[[#This Row],[Team]]="MCI",1,0)</f>
        <v>1</v>
      </c>
      <c r="K2">
        <f>IF(Table1[[#This Row],[Team]]="LIV",1,0)</f>
        <v>0</v>
      </c>
      <c r="L2">
        <v>5.5</v>
      </c>
      <c r="M2">
        <v>344</v>
      </c>
      <c r="N2">
        <v>6.0833333260347997</v>
      </c>
      <c r="O2">
        <v>10.019491700942799</v>
      </c>
      <c r="P2">
        <v>10.6978423682423</v>
      </c>
      <c r="Q2">
        <v>1</v>
      </c>
      <c r="S2" t="s">
        <v>422</v>
      </c>
      <c r="T2">
        <f>SUMPRODUCT(Table1[Selected],Table1[PPG])</f>
        <v>128.02896318796553</v>
      </c>
      <c r="U2" t="s">
        <v>424</v>
      </c>
    </row>
    <row r="3" spans="1:21" x14ac:dyDescent="0.3">
      <c r="A3" t="s">
        <v>244</v>
      </c>
      <c r="B3" t="s">
        <v>245</v>
      </c>
      <c r="C3" t="s">
        <v>245</v>
      </c>
      <c r="D3" t="s">
        <v>5</v>
      </c>
      <c r="E3">
        <v>0</v>
      </c>
      <c r="F3">
        <v>1</v>
      </c>
      <c r="G3">
        <v>0</v>
      </c>
      <c r="H3">
        <v>0</v>
      </c>
      <c r="I3" t="s">
        <v>225</v>
      </c>
      <c r="J3">
        <f>IF(Table1[[#This Row],[Team]]="MCI",1,0)</f>
        <v>0</v>
      </c>
      <c r="K3">
        <f>IF(Table1[[#This Row],[Team]]="LIV",1,0)</f>
        <v>1</v>
      </c>
      <c r="L3">
        <v>7.5</v>
      </c>
      <c r="M3">
        <v>319</v>
      </c>
      <c r="N3">
        <v>5.8235294117647003</v>
      </c>
      <c r="O3">
        <v>11.5261457654662</v>
      </c>
      <c r="P3">
        <v>10.697181890150899</v>
      </c>
      <c r="Q3">
        <v>1</v>
      </c>
    </row>
    <row r="4" spans="1:21" x14ac:dyDescent="0.3">
      <c r="A4" t="s">
        <v>242</v>
      </c>
      <c r="B4" t="s">
        <v>243</v>
      </c>
      <c r="C4" t="s">
        <v>243</v>
      </c>
      <c r="D4" t="s">
        <v>5</v>
      </c>
      <c r="E4">
        <v>0</v>
      </c>
      <c r="F4">
        <v>1</v>
      </c>
      <c r="G4">
        <v>0</v>
      </c>
      <c r="H4">
        <v>0</v>
      </c>
      <c r="I4" t="s">
        <v>225</v>
      </c>
      <c r="J4">
        <f>IF(Table1[[#This Row],[Team]]="MCI",1,0)</f>
        <v>0</v>
      </c>
      <c r="K4">
        <f>IF(Table1[[#This Row],[Team]]="LIV",1,0)</f>
        <v>1</v>
      </c>
      <c r="L4">
        <v>7</v>
      </c>
      <c r="M4">
        <v>318</v>
      </c>
      <c r="N4">
        <v>4.9705882352742403</v>
      </c>
      <c r="O4">
        <v>11.2896243849936</v>
      </c>
      <c r="P4">
        <v>10.165004451742901</v>
      </c>
      <c r="Q4">
        <v>1</v>
      </c>
      <c r="S4" t="s">
        <v>423</v>
      </c>
      <c r="T4">
        <f>SUMPRODUCT(Table1[Selected],Table1[Cost])</f>
        <v>100</v>
      </c>
      <c r="U4">
        <v>100</v>
      </c>
    </row>
    <row r="5" spans="1:21" x14ac:dyDescent="0.3">
      <c r="A5" t="s">
        <v>233</v>
      </c>
      <c r="B5" t="s">
        <v>234</v>
      </c>
      <c r="C5" t="s">
        <v>235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225</v>
      </c>
      <c r="J5">
        <f>IF(Table1[[#This Row],[Team]]="MCI",1,0)</f>
        <v>0</v>
      </c>
      <c r="K5">
        <f>IF(Table1[[#This Row],[Team]]="LIV",1,0)</f>
        <v>1</v>
      </c>
      <c r="L5">
        <v>6.5</v>
      </c>
      <c r="M5">
        <v>314</v>
      </c>
      <c r="N5">
        <v>5.0882352896884697</v>
      </c>
      <c r="O5">
        <v>10.746677861458</v>
      </c>
      <c r="P5">
        <v>9.8282035380614392</v>
      </c>
      <c r="Q5">
        <v>1</v>
      </c>
    </row>
    <row r="6" spans="1:21" hidden="1" x14ac:dyDescent="0.3">
      <c r="A6" t="s">
        <v>236</v>
      </c>
      <c r="B6" t="s">
        <v>237</v>
      </c>
      <c r="C6" t="s">
        <v>236</v>
      </c>
      <c r="D6" t="s">
        <v>4</v>
      </c>
      <c r="E6">
        <v>1</v>
      </c>
      <c r="F6">
        <v>0</v>
      </c>
      <c r="G6">
        <v>0</v>
      </c>
      <c r="H6">
        <v>0</v>
      </c>
      <c r="I6" t="s">
        <v>225</v>
      </c>
      <c r="J6">
        <f>IF(Table1[[#This Row],[Team]]="MCI",1,0)</f>
        <v>0</v>
      </c>
      <c r="K6">
        <f>IF(Table1[[#This Row],[Team]]="LIV",1,0)</f>
        <v>1</v>
      </c>
      <c r="L6">
        <v>5.5</v>
      </c>
      <c r="M6">
        <v>315</v>
      </c>
      <c r="N6">
        <v>4.6176470588235201</v>
      </c>
      <c r="O6">
        <v>10.246466911674601</v>
      </c>
      <c r="P6">
        <v>9.2710941977933299</v>
      </c>
      <c r="Q6">
        <v>0</v>
      </c>
      <c r="S6" t="s">
        <v>4</v>
      </c>
      <c r="T6">
        <f>SUMPRODUCT(Table1[Selected],Table1[GKP])</f>
        <v>2</v>
      </c>
      <c r="U6">
        <v>2</v>
      </c>
    </row>
    <row r="7" spans="1:21" hidden="1" x14ac:dyDescent="0.3">
      <c r="A7" t="s">
        <v>151</v>
      </c>
      <c r="B7" t="s">
        <v>227</v>
      </c>
      <c r="C7" t="s">
        <v>227</v>
      </c>
      <c r="D7" t="s">
        <v>5</v>
      </c>
      <c r="E7">
        <v>0</v>
      </c>
      <c r="F7">
        <v>1</v>
      </c>
      <c r="G7">
        <v>0</v>
      </c>
      <c r="H7">
        <v>0</v>
      </c>
      <c r="I7" t="s">
        <v>225</v>
      </c>
      <c r="J7">
        <f>IF(Table1[[#This Row],[Team]]="MCI",1,0)</f>
        <v>0</v>
      </c>
      <c r="K7">
        <f>IF(Table1[[#This Row],[Team]]="LIV",1,0)</f>
        <v>1</v>
      </c>
      <c r="L7">
        <v>6</v>
      </c>
      <c r="M7">
        <v>310</v>
      </c>
      <c r="N7">
        <v>4.6500246669064804</v>
      </c>
      <c r="O7">
        <v>10.1263251330647</v>
      </c>
      <c r="P7">
        <v>9.1992726527653002</v>
      </c>
      <c r="Q7">
        <v>0</v>
      </c>
      <c r="S7" t="s">
        <v>5</v>
      </c>
      <c r="T7">
        <f>SUMPRODUCT(Table1[Selected],Table1[DEF])</f>
        <v>5</v>
      </c>
      <c r="U7">
        <v>5</v>
      </c>
    </row>
    <row r="8" spans="1:21" hidden="1" x14ac:dyDescent="0.3">
      <c r="A8" t="s">
        <v>258</v>
      </c>
      <c r="B8" t="s">
        <v>259</v>
      </c>
      <c r="C8" t="s">
        <v>260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225</v>
      </c>
      <c r="J8">
        <f>IF(Table1[[#This Row],[Team]]="MCI",1,0)</f>
        <v>0</v>
      </c>
      <c r="K8">
        <f>IF(Table1[[#This Row],[Team]]="LIV",1,0)</f>
        <v>1</v>
      </c>
      <c r="L8">
        <v>8</v>
      </c>
      <c r="M8">
        <v>327</v>
      </c>
      <c r="N8">
        <v>2.9166666662243599</v>
      </c>
      <c r="O8">
        <v>10.4682847071795</v>
      </c>
      <c r="P8">
        <v>8.7040511340760602</v>
      </c>
      <c r="Q8">
        <v>0</v>
      </c>
      <c r="S8" t="s">
        <v>6</v>
      </c>
      <c r="T8">
        <f>SUMPRODUCT(Table1[Selected],Table1[MID])</f>
        <v>5</v>
      </c>
      <c r="U8">
        <v>5</v>
      </c>
    </row>
    <row r="9" spans="1:21" x14ac:dyDescent="0.3">
      <c r="A9" t="s">
        <v>396</v>
      </c>
      <c r="B9" t="s">
        <v>397</v>
      </c>
      <c r="C9" t="s">
        <v>397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382</v>
      </c>
      <c r="J9">
        <f>IF(Table1[[#This Row],[Team]]="MCI",1,0)</f>
        <v>0</v>
      </c>
      <c r="K9">
        <f>IF(Table1[[#This Row],[Team]]="LIV",1,0)</f>
        <v>0</v>
      </c>
      <c r="L9">
        <v>8.5</v>
      </c>
      <c r="M9">
        <v>521</v>
      </c>
      <c r="N9">
        <v>7.8616092872605998</v>
      </c>
      <c r="O9">
        <v>10.6816425474219</v>
      </c>
      <c r="P9">
        <v>9.6973901712962505</v>
      </c>
      <c r="Q9">
        <v>1</v>
      </c>
      <c r="S9" t="s">
        <v>7</v>
      </c>
      <c r="T9">
        <f>SUMPRODUCT(Table1[Selected],Table1[FWD])</f>
        <v>3</v>
      </c>
      <c r="U9">
        <v>3</v>
      </c>
    </row>
    <row r="10" spans="1:21" x14ac:dyDescent="0.3">
      <c r="A10" t="s">
        <v>285</v>
      </c>
      <c r="B10" t="s">
        <v>286</v>
      </c>
      <c r="C10" t="s">
        <v>286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270</v>
      </c>
      <c r="J10">
        <f>IF(Table1[[#This Row],[Team]]="MCI",1,0)</f>
        <v>1</v>
      </c>
      <c r="K10">
        <f>IF(Table1[[#This Row],[Team]]="LIV",1,0)</f>
        <v>0</v>
      </c>
      <c r="L10">
        <v>8</v>
      </c>
      <c r="M10">
        <v>350</v>
      </c>
      <c r="N10">
        <v>4.1643029203190904</v>
      </c>
      <c r="O10">
        <v>9.7687982671229907</v>
      </c>
      <c r="P10">
        <v>9.6335872863564802</v>
      </c>
      <c r="Q10">
        <v>1</v>
      </c>
    </row>
    <row r="11" spans="1:21" hidden="1" x14ac:dyDescent="0.3">
      <c r="A11" t="s">
        <v>240</v>
      </c>
      <c r="B11" t="s">
        <v>241</v>
      </c>
      <c r="C11" t="s">
        <v>241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225</v>
      </c>
      <c r="J11">
        <f>IF(Table1[[#This Row],[Team]]="MCI",1,0)</f>
        <v>0</v>
      </c>
      <c r="K11">
        <f>IF(Table1[[#This Row],[Team]]="LIV",1,0)</f>
        <v>1</v>
      </c>
      <c r="L11">
        <v>13</v>
      </c>
      <c r="M11">
        <v>317</v>
      </c>
      <c r="N11">
        <v>4.4087092236880103</v>
      </c>
      <c r="O11">
        <v>10.649702242000499</v>
      </c>
      <c r="P11">
        <v>9.4694065292234804</v>
      </c>
      <c r="Q11">
        <v>0</v>
      </c>
      <c r="S11" t="s">
        <v>225</v>
      </c>
      <c r="T11">
        <f>SUMPRODUCT(Table1[Selected],Table1[LIV])</f>
        <v>3</v>
      </c>
      <c r="U11">
        <v>3</v>
      </c>
    </row>
    <row r="12" spans="1:21" hidden="1" x14ac:dyDescent="0.3">
      <c r="A12" t="s">
        <v>200</v>
      </c>
      <c r="B12" t="s">
        <v>273</v>
      </c>
      <c r="C12" t="s">
        <v>273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270</v>
      </c>
      <c r="J12">
        <f>IF(Table1[[#This Row],[Team]]="MCI",1,0)</f>
        <v>1</v>
      </c>
      <c r="K12">
        <f>IF(Table1[[#This Row],[Team]]="LIV",1,0)</f>
        <v>0</v>
      </c>
      <c r="L12">
        <v>12</v>
      </c>
      <c r="M12">
        <v>339</v>
      </c>
      <c r="N12">
        <v>4.8338552623005402</v>
      </c>
      <c r="O12">
        <v>9.3727629139903801</v>
      </c>
      <c r="P12">
        <v>9.6210238323086799</v>
      </c>
      <c r="Q12">
        <v>0</v>
      </c>
      <c r="S12" t="s">
        <v>270</v>
      </c>
      <c r="T12">
        <f>SUMPRODUCT(Table1[Selected],Table1[MCI])</f>
        <v>3</v>
      </c>
      <c r="U12">
        <v>3</v>
      </c>
    </row>
    <row r="13" spans="1:21" hidden="1" x14ac:dyDescent="0.3">
      <c r="A13" t="s">
        <v>281</v>
      </c>
      <c r="B13" t="s">
        <v>282</v>
      </c>
      <c r="C13" t="s">
        <v>282</v>
      </c>
      <c r="D13" t="s">
        <v>5</v>
      </c>
      <c r="E13">
        <v>0</v>
      </c>
      <c r="F13">
        <v>1</v>
      </c>
      <c r="G13">
        <v>0</v>
      </c>
      <c r="H13">
        <v>0</v>
      </c>
      <c r="I13" t="s">
        <v>270</v>
      </c>
      <c r="J13">
        <f>IF(Table1[[#This Row],[Team]]="MCI",1,0)</f>
        <v>1</v>
      </c>
      <c r="K13">
        <f>IF(Table1[[#This Row],[Team]]="LIV",1,0)</f>
        <v>0</v>
      </c>
      <c r="L13">
        <v>6</v>
      </c>
      <c r="M13">
        <v>346</v>
      </c>
      <c r="N13">
        <v>3.5738695073861799</v>
      </c>
      <c r="O13">
        <v>10.1620264877143</v>
      </c>
      <c r="P13">
        <v>0</v>
      </c>
      <c r="Q13">
        <v>0</v>
      </c>
    </row>
    <row r="14" spans="1:21" x14ac:dyDescent="0.3">
      <c r="A14" t="s">
        <v>199</v>
      </c>
      <c r="B14" t="s">
        <v>287</v>
      </c>
      <c r="C14" t="s">
        <v>288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270</v>
      </c>
      <c r="J14">
        <f>IF(Table1[[#This Row],[Team]]="MCI",1,0)</f>
        <v>1</v>
      </c>
      <c r="K14">
        <f>IF(Table1[[#This Row],[Team]]="LIV",1,0)</f>
        <v>0</v>
      </c>
      <c r="L14">
        <v>6</v>
      </c>
      <c r="M14">
        <v>351</v>
      </c>
      <c r="N14">
        <v>3.0555555628706701</v>
      </c>
      <c r="O14">
        <v>9.5051639228369407</v>
      </c>
      <c r="P14">
        <v>8.9243816223693795</v>
      </c>
      <c r="Q14">
        <v>1</v>
      </c>
    </row>
    <row r="15" spans="1:21" hidden="1" x14ac:dyDescent="0.3">
      <c r="A15" t="s">
        <v>373</v>
      </c>
      <c r="B15" t="s">
        <v>374</v>
      </c>
      <c r="C15" t="s">
        <v>374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353</v>
      </c>
      <c r="J15">
        <f>IF(Table1[[#This Row],[Team]]="MCI",1,0)</f>
        <v>0</v>
      </c>
      <c r="K15">
        <f>IF(Table1[[#This Row],[Team]]="LIV",1,0)</f>
        <v>0</v>
      </c>
      <c r="L15">
        <v>8</v>
      </c>
      <c r="M15">
        <v>499</v>
      </c>
      <c r="N15">
        <v>4.6428571403283003</v>
      </c>
      <c r="O15">
        <v>11.5329186554803</v>
      </c>
      <c r="P15">
        <v>8.4916103806371694</v>
      </c>
      <c r="Q15">
        <v>0</v>
      </c>
    </row>
    <row r="16" spans="1:21" hidden="1" x14ac:dyDescent="0.3">
      <c r="A16" t="s">
        <v>271</v>
      </c>
      <c r="B16" t="s">
        <v>272</v>
      </c>
      <c r="C16" t="s">
        <v>272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270</v>
      </c>
      <c r="J16">
        <f>IF(Table1[[#This Row],[Team]]="MCI",1,0)</f>
        <v>1</v>
      </c>
      <c r="K16">
        <f>IF(Table1[[#This Row],[Team]]="LIV",1,0)</f>
        <v>0</v>
      </c>
      <c r="L16">
        <v>7.5</v>
      </c>
      <c r="M16">
        <v>338</v>
      </c>
      <c r="N16">
        <v>3.0101725436574398</v>
      </c>
      <c r="O16">
        <v>9.1964287985221098</v>
      </c>
      <c r="P16">
        <v>8.6587957818613699</v>
      </c>
      <c r="Q16">
        <v>0</v>
      </c>
    </row>
    <row r="17" spans="1:17" x14ac:dyDescent="0.3">
      <c r="A17" t="s">
        <v>137</v>
      </c>
      <c r="B17" t="s">
        <v>138</v>
      </c>
      <c r="C17" t="s">
        <v>138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97</v>
      </c>
      <c r="J17">
        <f>IF(Table1[[#This Row],[Team]]="MCI",1,0)</f>
        <v>0</v>
      </c>
      <c r="K17">
        <f>IF(Table1[[#This Row],[Team]]="LIV",1,0)</f>
        <v>0</v>
      </c>
      <c r="L17">
        <v>6</v>
      </c>
      <c r="M17">
        <v>163</v>
      </c>
      <c r="N17">
        <v>3.8857142857142799</v>
      </c>
      <c r="O17">
        <v>10.1345037100102</v>
      </c>
      <c r="P17">
        <v>8.0147504886846992</v>
      </c>
      <c r="Q17">
        <v>1</v>
      </c>
    </row>
    <row r="18" spans="1:17" hidden="1" x14ac:dyDescent="0.3">
      <c r="A18" t="s">
        <v>275</v>
      </c>
      <c r="B18" t="s">
        <v>276</v>
      </c>
      <c r="C18" t="s">
        <v>276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270</v>
      </c>
      <c r="J18">
        <f>IF(Table1[[#This Row],[Team]]="MCI",1,0)</f>
        <v>1</v>
      </c>
      <c r="K18">
        <f>IF(Table1[[#This Row],[Team]]="LIV",1,0)</f>
        <v>0</v>
      </c>
      <c r="L18">
        <v>8</v>
      </c>
      <c r="M18">
        <v>341</v>
      </c>
      <c r="N18">
        <v>3.7222222249344399</v>
      </c>
      <c r="O18">
        <v>9.9202940568709703</v>
      </c>
      <c r="P18">
        <v>9.5545530334387099</v>
      </c>
      <c r="Q18">
        <v>0</v>
      </c>
    </row>
    <row r="19" spans="1:17" hidden="1" x14ac:dyDescent="0.3">
      <c r="A19" t="s">
        <v>30</v>
      </c>
      <c r="B19" t="s">
        <v>31</v>
      </c>
      <c r="C19" t="s">
        <v>31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17</v>
      </c>
      <c r="J19">
        <f>IF(Table1[[#This Row],[Team]]="MCI",1,0)</f>
        <v>0</v>
      </c>
      <c r="K19">
        <f>IF(Table1[[#This Row],[Team]]="LIV",1,0)</f>
        <v>0</v>
      </c>
      <c r="L19">
        <v>8</v>
      </c>
      <c r="M19">
        <v>12</v>
      </c>
      <c r="N19">
        <v>4.9149983451677901</v>
      </c>
      <c r="O19">
        <v>10.872458670554</v>
      </c>
      <c r="P19">
        <v>8.0880541043501601</v>
      </c>
      <c r="Q19">
        <v>0</v>
      </c>
    </row>
    <row r="20" spans="1:17" hidden="1" x14ac:dyDescent="0.3">
      <c r="A20" t="s">
        <v>71</v>
      </c>
      <c r="B20" t="s">
        <v>226</v>
      </c>
      <c r="C20" t="s">
        <v>226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225</v>
      </c>
      <c r="J20">
        <f>IF(Table1[[#This Row],[Team]]="MCI",1,0)</f>
        <v>0</v>
      </c>
      <c r="K20">
        <f>IF(Table1[[#This Row],[Team]]="LIV",1,0)</f>
        <v>1</v>
      </c>
      <c r="L20">
        <v>5.5</v>
      </c>
      <c r="M20">
        <v>309</v>
      </c>
      <c r="N20">
        <v>2.8529411712475001</v>
      </c>
      <c r="O20">
        <v>9.5547355206620601</v>
      </c>
      <c r="P20">
        <v>8.0258049355320402</v>
      </c>
      <c r="Q20">
        <v>0</v>
      </c>
    </row>
    <row r="21" spans="1:17" x14ac:dyDescent="0.3">
      <c r="A21" t="s">
        <v>198</v>
      </c>
      <c r="B21" t="s">
        <v>355</v>
      </c>
      <c r="C21" t="s">
        <v>355</v>
      </c>
      <c r="D21" t="s">
        <v>7</v>
      </c>
      <c r="E21">
        <v>0</v>
      </c>
      <c r="F21">
        <v>0</v>
      </c>
      <c r="G21">
        <v>0</v>
      </c>
      <c r="H21">
        <v>1</v>
      </c>
      <c r="I21" t="s">
        <v>353</v>
      </c>
      <c r="J21">
        <f>IF(Table1[[#This Row],[Team]]="MCI",1,0)</f>
        <v>0</v>
      </c>
      <c r="K21">
        <f>IF(Table1[[#This Row],[Team]]="LIV",1,0)</f>
        <v>0</v>
      </c>
      <c r="L21">
        <v>11.5</v>
      </c>
      <c r="M21">
        <v>480</v>
      </c>
      <c r="N21">
        <v>3.7231181132179501</v>
      </c>
      <c r="O21">
        <v>10.868878254917499</v>
      </c>
      <c r="P21">
        <v>7.7172422165147001</v>
      </c>
      <c r="Q21">
        <v>1</v>
      </c>
    </row>
    <row r="22" spans="1:17" hidden="1" x14ac:dyDescent="0.3">
      <c r="A22" t="s">
        <v>126</v>
      </c>
      <c r="B22" t="s">
        <v>127</v>
      </c>
      <c r="C22" t="s">
        <v>127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97</v>
      </c>
      <c r="J22">
        <f>IF(Table1[[#This Row],[Team]]="MCI",1,0)</f>
        <v>0</v>
      </c>
      <c r="K22">
        <f>IF(Table1[[#This Row],[Team]]="LIV",1,0)</f>
        <v>0</v>
      </c>
      <c r="L22">
        <v>8</v>
      </c>
      <c r="M22">
        <v>157</v>
      </c>
      <c r="N22">
        <v>4.8484848484848397</v>
      </c>
      <c r="O22">
        <v>9.4107530445369498</v>
      </c>
      <c r="P22">
        <v>7.9707235035778803</v>
      </c>
      <c r="Q22">
        <v>0</v>
      </c>
    </row>
    <row r="23" spans="1:17" hidden="1" x14ac:dyDescent="0.3">
      <c r="A23" t="s">
        <v>351</v>
      </c>
      <c r="B23" t="s">
        <v>352</v>
      </c>
      <c r="C23" t="s">
        <v>352</v>
      </c>
      <c r="D23" t="s">
        <v>4</v>
      </c>
      <c r="E23">
        <v>1</v>
      </c>
      <c r="F23">
        <v>0</v>
      </c>
      <c r="G23">
        <v>0</v>
      </c>
      <c r="H23">
        <v>0</v>
      </c>
      <c r="I23" t="s">
        <v>353</v>
      </c>
      <c r="J23">
        <f>IF(Table1[[#This Row],[Team]]="MCI",1,0)</f>
        <v>0</v>
      </c>
      <c r="K23">
        <f>IF(Table1[[#This Row],[Team]]="LIV",1,0)</f>
        <v>0</v>
      </c>
      <c r="L23">
        <v>5.5</v>
      </c>
      <c r="M23">
        <v>478</v>
      </c>
      <c r="N23">
        <v>5.2839565972700502</v>
      </c>
      <c r="O23">
        <v>9.9969415852841799</v>
      </c>
      <c r="P23">
        <v>7.9117047687227497</v>
      </c>
      <c r="Q23">
        <v>0</v>
      </c>
    </row>
    <row r="24" spans="1:17" hidden="1" x14ac:dyDescent="0.3">
      <c r="A24" t="s">
        <v>53</v>
      </c>
      <c r="B24" t="s">
        <v>274</v>
      </c>
      <c r="C24" t="s">
        <v>274</v>
      </c>
      <c r="D24" t="s">
        <v>5</v>
      </c>
      <c r="E24">
        <v>0</v>
      </c>
      <c r="F24">
        <v>1</v>
      </c>
      <c r="G24">
        <v>0</v>
      </c>
      <c r="H24">
        <v>0</v>
      </c>
      <c r="I24" t="s">
        <v>270</v>
      </c>
      <c r="J24">
        <f>IF(Table1[[#This Row],[Team]]="MCI",1,0)</f>
        <v>1</v>
      </c>
      <c r="K24">
        <f>IF(Table1[[#This Row],[Team]]="LIV",1,0)</f>
        <v>0</v>
      </c>
      <c r="L24">
        <v>5.5</v>
      </c>
      <c r="M24">
        <v>340</v>
      </c>
      <c r="N24">
        <v>2.2334890771047302</v>
      </c>
      <c r="O24">
        <v>8.5607815305647392</v>
      </c>
      <c r="P24">
        <v>7.8039396332872801</v>
      </c>
      <c r="Q24">
        <v>0</v>
      </c>
    </row>
    <row r="25" spans="1:17" hidden="1" x14ac:dyDescent="0.3">
      <c r="A25" t="s">
        <v>65</v>
      </c>
      <c r="B25" t="s">
        <v>277</v>
      </c>
      <c r="C25" t="s">
        <v>277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270</v>
      </c>
      <c r="J25">
        <f>IF(Table1[[#This Row],[Team]]="MCI",1,0)</f>
        <v>1</v>
      </c>
      <c r="K25">
        <f>IF(Table1[[#This Row],[Team]]="LIV",1,0)</f>
        <v>0</v>
      </c>
      <c r="L25">
        <v>7</v>
      </c>
      <c r="M25">
        <v>342</v>
      </c>
      <c r="N25">
        <v>2.2222222222222201</v>
      </c>
      <c r="O25">
        <v>8.4778910154498899</v>
      </c>
      <c r="P25">
        <v>7.7330478066378197</v>
      </c>
      <c r="Q25">
        <v>0</v>
      </c>
    </row>
    <row r="26" spans="1:17" x14ac:dyDescent="0.3">
      <c r="A26" t="s">
        <v>135</v>
      </c>
      <c r="B26" t="s">
        <v>136</v>
      </c>
      <c r="C26" t="s">
        <v>136</v>
      </c>
      <c r="D26" t="s">
        <v>4</v>
      </c>
      <c r="E26">
        <v>1</v>
      </c>
      <c r="F26">
        <v>0</v>
      </c>
      <c r="G26">
        <v>0</v>
      </c>
      <c r="H26">
        <v>0</v>
      </c>
      <c r="I26" t="s">
        <v>97</v>
      </c>
      <c r="J26">
        <f>IF(Table1[[#This Row],[Team]]="MCI",1,0)</f>
        <v>0</v>
      </c>
      <c r="K26">
        <f>IF(Table1[[#This Row],[Team]]="LIV",1,0)</f>
        <v>0</v>
      </c>
      <c r="L26">
        <v>5</v>
      </c>
      <c r="M26">
        <v>162</v>
      </c>
      <c r="N26">
        <v>3.26040149229252</v>
      </c>
      <c r="O26">
        <v>10.061882038717201</v>
      </c>
      <c r="P26">
        <v>7.7028022806107499</v>
      </c>
      <c r="Q26">
        <v>1</v>
      </c>
    </row>
    <row r="27" spans="1:17" hidden="1" x14ac:dyDescent="0.3">
      <c r="A27" t="s">
        <v>268</v>
      </c>
      <c r="B27" t="s">
        <v>269</v>
      </c>
      <c r="C27" t="s">
        <v>269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270</v>
      </c>
      <c r="J27">
        <f>IF(Table1[[#This Row],[Team]]="MCI",1,0)</f>
        <v>1</v>
      </c>
      <c r="K27">
        <f>IF(Table1[[#This Row],[Team]]="LIV",1,0)</f>
        <v>0</v>
      </c>
      <c r="L27">
        <v>5</v>
      </c>
      <c r="M27">
        <v>337</v>
      </c>
      <c r="N27">
        <v>2.3611111111111098</v>
      </c>
      <c r="O27">
        <v>8.9896850533442194</v>
      </c>
      <c r="P27">
        <v>8.2020130761913901</v>
      </c>
      <c r="Q27">
        <v>0</v>
      </c>
    </row>
    <row r="28" spans="1:17" hidden="1" x14ac:dyDescent="0.3">
      <c r="A28" t="s">
        <v>238</v>
      </c>
      <c r="B28" t="s">
        <v>38</v>
      </c>
      <c r="C28" t="s">
        <v>239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225</v>
      </c>
      <c r="J28">
        <f>IF(Table1[[#This Row],[Team]]="MCI",1,0)</f>
        <v>0</v>
      </c>
      <c r="K28">
        <f>IF(Table1[[#This Row],[Team]]="LIV",1,0)</f>
        <v>1</v>
      </c>
      <c r="L28">
        <v>5.5</v>
      </c>
      <c r="M28">
        <v>316</v>
      </c>
      <c r="N28">
        <v>1.83831166764611</v>
      </c>
      <c r="O28">
        <v>9.4583577962760206</v>
      </c>
      <c r="P28">
        <v>7.5245788433750898</v>
      </c>
      <c r="Q28">
        <v>0</v>
      </c>
    </row>
    <row r="29" spans="1:17" x14ac:dyDescent="0.3">
      <c r="A29" t="s">
        <v>400</v>
      </c>
      <c r="B29" t="s">
        <v>401</v>
      </c>
      <c r="C29" t="s">
        <v>401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382</v>
      </c>
      <c r="J29">
        <f>IF(Table1[[#This Row],[Team]]="MCI",1,0)</f>
        <v>0</v>
      </c>
      <c r="K29">
        <f>IF(Table1[[#This Row],[Team]]="LIV",1,0)</f>
        <v>0</v>
      </c>
      <c r="L29">
        <v>5.5</v>
      </c>
      <c r="M29">
        <v>524</v>
      </c>
      <c r="N29">
        <v>5.1199883929974703</v>
      </c>
      <c r="O29">
        <v>9.4616724010808397</v>
      </c>
      <c r="P29">
        <v>7.4804166973145003</v>
      </c>
      <c r="Q29">
        <v>1</v>
      </c>
    </row>
    <row r="30" spans="1:17" hidden="1" x14ac:dyDescent="0.3">
      <c r="A30" t="s">
        <v>34</v>
      </c>
      <c r="B30" t="s">
        <v>35</v>
      </c>
      <c r="C30" t="s">
        <v>35</v>
      </c>
      <c r="D30" t="s">
        <v>4</v>
      </c>
      <c r="E30">
        <v>1</v>
      </c>
      <c r="F30">
        <v>0</v>
      </c>
      <c r="G30">
        <v>0</v>
      </c>
      <c r="H30">
        <v>0</v>
      </c>
      <c r="I30" t="s">
        <v>17</v>
      </c>
      <c r="J30">
        <f>IF(Table1[[#This Row],[Team]]="MCI",1,0)</f>
        <v>0</v>
      </c>
      <c r="K30">
        <f>IF(Table1[[#This Row],[Team]]="LIV",1,0)</f>
        <v>0</v>
      </c>
      <c r="L30">
        <v>5</v>
      </c>
      <c r="M30">
        <v>14</v>
      </c>
      <c r="N30">
        <v>3.6875</v>
      </c>
      <c r="O30">
        <v>10.464744736052999</v>
      </c>
      <c r="P30">
        <v>7.3421257628065604</v>
      </c>
      <c r="Q30">
        <v>0</v>
      </c>
    </row>
    <row r="31" spans="1:17" hidden="1" x14ac:dyDescent="0.3">
      <c r="A31" t="s">
        <v>22</v>
      </c>
      <c r="B31" t="s">
        <v>23</v>
      </c>
      <c r="C31" t="s">
        <v>23</v>
      </c>
      <c r="D31" t="s">
        <v>6</v>
      </c>
      <c r="E31">
        <v>0</v>
      </c>
      <c r="F31">
        <v>0</v>
      </c>
      <c r="G31">
        <v>1</v>
      </c>
      <c r="H31">
        <v>0</v>
      </c>
      <c r="I31" t="s">
        <v>17</v>
      </c>
      <c r="J31">
        <f>IF(Table1[[#This Row],[Team]]="MCI",1,0)</f>
        <v>0</v>
      </c>
      <c r="K31">
        <f>IF(Table1[[#This Row],[Team]]="LIV",1,0)</f>
        <v>0</v>
      </c>
      <c r="L31">
        <v>6.5</v>
      </c>
      <c r="M31">
        <v>6</v>
      </c>
      <c r="N31">
        <v>3.5624999959296102</v>
      </c>
      <c r="O31">
        <v>10.4429214309824</v>
      </c>
      <c r="P31">
        <v>7.2770392646025703</v>
      </c>
      <c r="Q31">
        <v>0</v>
      </c>
    </row>
    <row r="32" spans="1:17" x14ac:dyDescent="0.3">
      <c r="A32" t="s">
        <v>304</v>
      </c>
      <c r="B32" t="s">
        <v>357</v>
      </c>
      <c r="C32" t="s">
        <v>357</v>
      </c>
      <c r="D32" t="s">
        <v>5</v>
      </c>
      <c r="E32">
        <v>0</v>
      </c>
      <c r="F32">
        <v>1</v>
      </c>
      <c r="G32">
        <v>0</v>
      </c>
      <c r="H32">
        <v>0</v>
      </c>
      <c r="I32" t="s">
        <v>353</v>
      </c>
      <c r="J32">
        <f>IF(Table1[[#This Row],[Team]]="MCI",1,0)</f>
        <v>0</v>
      </c>
      <c r="K32">
        <f>IF(Table1[[#This Row],[Team]]="LIV",1,0)</f>
        <v>0</v>
      </c>
      <c r="L32">
        <v>5</v>
      </c>
      <c r="M32">
        <v>483</v>
      </c>
      <c r="N32">
        <v>3.6176470582056699</v>
      </c>
      <c r="O32">
        <v>9.9077096532795306</v>
      </c>
      <c r="P32">
        <v>7.1326875101756402</v>
      </c>
      <c r="Q32">
        <v>1</v>
      </c>
    </row>
    <row r="33" spans="1:17" x14ac:dyDescent="0.3">
      <c r="A33" t="s">
        <v>312</v>
      </c>
      <c r="B33" t="s">
        <v>323</v>
      </c>
      <c r="C33" t="s">
        <v>323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311</v>
      </c>
      <c r="J33">
        <f>IF(Table1[[#This Row],[Team]]="MCI",1,0)</f>
        <v>0</v>
      </c>
      <c r="K33">
        <f>IF(Table1[[#This Row],[Team]]="LIV",1,0)</f>
        <v>0</v>
      </c>
      <c r="L33">
        <v>5</v>
      </c>
      <c r="M33">
        <v>407</v>
      </c>
      <c r="N33">
        <v>7.3395582606525203</v>
      </c>
      <c r="O33">
        <v>9.1597401257831592</v>
      </c>
      <c r="P33">
        <v>7.0828025717390002</v>
      </c>
      <c r="Q33">
        <v>1</v>
      </c>
    </row>
    <row r="34" spans="1:17" hidden="1" x14ac:dyDescent="0.3">
      <c r="A34" t="s">
        <v>172</v>
      </c>
      <c r="B34" t="s">
        <v>280</v>
      </c>
      <c r="C34" t="s">
        <v>280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270</v>
      </c>
      <c r="J34">
        <f>IF(Table1[[#This Row],[Team]]="MCI",1,0)</f>
        <v>1</v>
      </c>
      <c r="K34">
        <f>IF(Table1[[#This Row],[Team]]="LIV",1,0)</f>
        <v>0</v>
      </c>
      <c r="L34">
        <v>5</v>
      </c>
      <c r="M34">
        <v>345</v>
      </c>
      <c r="N34">
        <v>1.6757241945586301</v>
      </c>
      <c r="O34">
        <v>7.9523836072599696</v>
      </c>
      <c r="P34">
        <v>7.0694200563930298</v>
      </c>
      <c r="Q34">
        <v>0</v>
      </c>
    </row>
    <row r="35" spans="1:17" hidden="1" x14ac:dyDescent="0.3">
      <c r="A35" t="s">
        <v>134</v>
      </c>
      <c r="B35" t="s">
        <v>72</v>
      </c>
      <c r="C35" t="s">
        <v>72</v>
      </c>
      <c r="D35" t="s">
        <v>5</v>
      </c>
      <c r="E35">
        <v>0</v>
      </c>
      <c r="F35">
        <v>1</v>
      </c>
      <c r="G35">
        <v>0</v>
      </c>
      <c r="H35">
        <v>0</v>
      </c>
      <c r="I35" t="s">
        <v>97</v>
      </c>
      <c r="J35">
        <f>IF(Table1[[#This Row],[Team]]="MCI",1,0)</f>
        <v>0</v>
      </c>
      <c r="K35">
        <f>IF(Table1[[#This Row],[Team]]="LIV",1,0)</f>
        <v>0</v>
      </c>
      <c r="L35">
        <v>6</v>
      </c>
      <c r="M35">
        <v>161</v>
      </c>
      <c r="N35">
        <v>3.69987287958106</v>
      </c>
      <c r="O35">
        <v>8.5780364842694503</v>
      </c>
      <c r="P35">
        <v>6.9588897622086296</v>
      </c>
      <c r="Q35">
        <v>0</v>
      </c>
    </row>
    <row r="36" spans="1:17" hidden="1" x14ac:dyDescent="0.3">
      <c r="A36" t="s">
        <v>98</v>
      </c>
      <c r="B36" t="s">
        <v>228</v>
      </c>
      <c r="C36" t="s">
        <v>98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225</v>
      </c>
      <c r="J36">
        <f>IF(Table1[[#This Row],[Team]]="MCI",1,0)</f>
        <v>0</v>
      </c>
      <c r="K36">
        <f>IF(Table1[[#This Row],[Team]]="LIV",1,0)</f>
        <v>1</v>
      </c>
      <c r="L36">
        <v>5.5</v>
      </c>
      <c r="M36">
        <v>311</v>
      </c>
      <c r="N36">
        <v>1.64705880543514</v>
      </c>
      <c r="O36">
        <v>8.7591434184106998</v>
      </c>
      <c r="P36">
        <v>6.9447223682254098</v>
      </c>
      <c r="Q36">
        <v>0</v>
      </c>
    </row>
    <row r="37" spans="1:17" hidden="1" x14ac:dyDescent="0.3">
      <c r="A37" t="s">
        <v>213</v>
      </c>
      <c r="B37" t="s">
        <v>292</v>
      </c>
      <c r="C37" t="s">
        <v>292</v>
      </c>
      <c r="D37" t="s">
        <v>7</v>
      </c>
      <c r="E37">
        <v>0</v>
      </c>
      <c r="F37">
        <v>0</v>
      </c>
      <c r="G37">
        <v>0</v>
      </c>
      <c r="H37">
        <v>1</v>
      </c>
      <c r="I37" t="s">
        <v>270</v>
      </c>
      <c r="J37">
        <f>IF(Table1[[#This Row],[Team]]="MCI",1,0)</f>
        <v>1</v>
      </c>
      <c r="K37">
        <f>IF(Table1[[#This Row],[Team]]="LIV",1,0)</f>
        <v>0</v>
      </c>
      <c r="L37">
        <v>4.5</v>
      </c>
      <c r="M37">
        <v>358</v>
      </c>
      <c r="N37" s="1">
        <v>-7.7387201857063005E-102</v>
      </c>
      <c r="O37">
        <v>7.5712093252935597</v>
      </c>
      <c r="P37">
        <v>6.0112649083283696</v>
      </c>
      <c r="Q37">
        <v>0</v>
      </c>
    </row>
    <row r="38" spans="1:17" hidden="1" x14ac:dyDescent="0.3">
      <c r="A38" t="s">
        <v>101</v>
      </c>
      <c r="B38" t="s">
        <v>102</v>
      </c>
      <c r="C38" t="s">
        <v>102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97</v>
      </c>
      <c r="J38">
        <f>IF(Table1[[#This Row],[Team]]="MCI",1,0)</f>
        <v>0</v>
      </c>
      <c r="K38">
        <f>IF(Table1[[#This Row],[Team]]="LIV",1,0)</f>
        <v>0</v>
      </c>
      <c r="L38">
        <v>5.5</v>
      </c>
      <c r="M38">
        <v>144</v>
      </c>
      <c r="N38">
        <v>4.0624206972705199</v>
      </c>
      <c r="O38">
        <v>8.2770899076477207</v>
      </c>
      <c r="P38">
        <v>6.9244857991436897</v>
      </c>
      <c r="Q38">
        <v>0</v>
      </c>
    </row>
    <row r="39" spans="1:17" hidden="1" x14ac:dyDescent="0.3">
      <c r="A39" t="s">
        <v>28</v>
      </c>
      <c r="B39" t="s">
        <v>29</v>
      </c>
      <c r="C39" t="s">
        <v>29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17</v>
      </c>
      <c r="J39">
        <f>IF(Table1[[#This Row],[Team]]="MCI",1,0)</f>
        <v>0</v>
      </c>
      <c r="K39">
        <f>IF(Table1[[#This Row],[Team]]="LIV",1,0)</f>
        <v>0</v>
      </c>
      <c r="L39">
        <v>6</v>
      </c>
      <c r="M39">
        <v>11</v>
      </c>
      <c r="N39">
        <v>2.8622810678737798</v>
      </c>
      <c r="O39">
        <v>10.036041326915999</v>
      </c>
      <c r="P39">
        <v>6.7552981222353896</v>
      </c>
      <c r="Q39">
        <v>0</v>
      </c>
    </row>
    <row r="40" spans="1:17" hidden="1" x14ac:dyDescent="0.3">
      <c r="A40" t="s">
        <v>98</v>
      </c>
      <c r="B40" t="s">
        <v>99</v>
      </c>
      <c r="C40" t="s">
        <v>100</v>
      </c>
      <c r="D40" t="s">
        <v>5</v>
      </c>
      <c r="E40">
        <v>0</v>
      </c>
      <c r="F40">
        <v>1</v>
      </c>
      <c r="G40">
        <v>0</v>
      </c>
      <c r="H40">
        <v>0</v>
      </c>
      <c r="I40" t="s">
        <v>97</v>
      </c>
      <c r="J40">
        <f>IF(Table1[[#This Row],[Team]]="MCI",1,0)</f>
        <v>0</v>
      </c>
      <c r="K40">
        <f>IF(Table1[[#This Row],[Team]]="LIV",1,0)</f>
        <v>0</v>
      </c>
      <c r="L40">
        <v>5.5</v>
      </c>
      <c r="M40">
        <v>143</v>
      </c>
      <c r="N40">
        <v>3.39393939393939</v>
      </c>
      <c r="O40">
        <v>8.3845118879462497</v>
      </c>
      <c r="P40">
        <v>6.7071268338728203</v>
      </c>
      <c r="Q40">
        <v>0</v>
      </c>
    </row>
    <row r="41" spans="1:17" hidden="1" x14ac:dyDescent="0.3">
      <c r="A41" t="s">
        <v>360</v>
      </c>
      <c r="B41" t="s">
        <v>361</v>
      </c>
      <c r="C41" t="s">
        <v>361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353</v>
      </c>
      <c r="J41">
        <f>IF(Table1[[#This Row],[Team]]="MCI",1,0)</f>
        <v>0</v>
      </c>
      <c r="K41">
        <f>IF(Table1[[#This Row],[Team]]="LIV",1,0)</f>
        <v>0</v>
      </c>
      <c r="L41">
        <v>5.5</v>
      </c>
      <c r="M41">
        <v>486</v>
      </c>
      <c r="N41">
        <v>2.9705882227535301</v>
      </c>
      <c r="O41">
        <v>9.6494047080307297</v>
      </c>
      <c r="P41">
        <v>6.7048980194076897</v>
      </c>
      <c r="Q41">
        <v>0</v>
      </c>
    </row>
    <row r="42" spans="1:17" hidden="1" x14ac:dyDescent="0.3">
      <c r="A42" t="s">
        <v>72</v>
      </c>
      <c r="B42" t="s">
        <v>342</v>
      </c>
      <c r="C42" t="s">
        <v>342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336</v>
      </c>
      <c r="J42">
        <f>IF(Table1[[#This Row],[Team]]="MCI",1,0)</f>
        <v>0</v>
      </c>
      <c r="K42">
        <f>IF(Table1[[#This Row],[Team]]="LIV",1,0)</f>
        <v>0</v>
      </c>
      <c r="L42">
        <v>6.5</v>
      </c>
      <c r="M42">
        <v>458</v>
      </c>
      <c r="N42">
        <v>4.1999999945344104</v>
      </c>
      <c r="O42">
        <v>10.3378570389293</v>
      </c>
      <c r="P42">
        <v>6.6270997206101603</v>
      </c>
      <c r="Q42">
        <v>0</v>
      </c>
    </row>
    <row r="43" spans="1:17" hidden="1" x14ac:dyDescent="0.3">
      <c r="A43" t="s">
        <v>144</v>
      </c>
      <c r="B43" t="s">
        <v>145</v>
      </c>
      <c r="C43" t="s">
        <v>145</v>
      </c>
      <c r="D43" t="s">
        <v>6</v>
      </c>
      <c r="E43">
        <v>0</v>
      </c>
      <c r="F43">
        <v>0</v>
      </c>
      <c r="G43">
        <v>1</v>
      </c>
      <c r="H43">
        <v>0</v>
      </c>
      <c r="I43" t="s">
        <v>97</v>
      </c>
      <c r="J43">
        <f>IF(Table1[[#This Row],[Team]]="MCI",1,0)</f>
        <v>0</v>
      </c>
      <c r="K43">
        <f>IF(Table1[[#This Row],[Team]]="LIV",1,0)</f>
        <v>0</v>
      </c>
      <c r="L43">
        <v>10</v>
      </c>
      <c r="M43">
        <v>167</v>
      </c>
      <c r="N43">
        <v>2.7970739460479899</v>
      </c>
      <c r="O43">
        <v>8.5672356658094593</v>
      </c>
      <c r="P43">
        <v>6.5675279761980896</v>
      </c>
      <c r="Q43">
        <v>0</v>
      </c>
    </row>
    <row r="44" spans="1:17" hidden="1" x14ac:dyDescent="0.3">
      <c r="A44" t="s">
        <v>84</v>
      </c>
      <c r="B44" t="s">
        <v>85</v>
      </c>
      <c r="C44" t="s">
        <v>85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75</v>
      </c>
      <c r="J44">
        <f>IF(Table1[[#This Row],[Team]]="MCI",1,0)</f>
        <v>0</v>
      </c>
      <c r="K44">
        <f>IF(Table1[[#This Row],[Team]]="LIV",1,0)</f>
        <v>0</v>
      </c>
      <c r="L44">
        <v>6.5</v>
      </c>
      <c r="M44">
        <v>123</v>
      </c>
      <c r="N44">
        <v>3.8181818181818099</v>
      </c>
      <c r="O44">
        <v>9.9220132013283902</v>
      </c>
      <c r="P44">
        <v>6.4852939537091503</v>
      </c>
      <c r="Q44">
        <v>0</v>
      </c>
    </row>
    <row r="45" spans="1:17" hidden="1" x14ac:dyDescent="0.3">
      <c r="A45" t="s">
        <v>103</v>
      </c>
      <c r="B45" t="s">
        <v>104</v>
      </c>
      <c r="C45" t="s">
        <v>105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97</v>
      </c>
      <c r="J45">
        <f>IF(Table1[[#This Row],[Team]]="MCI",1,0)</f>
        <v>0</v>
      </c>
      <c r="K45">
        <f>IF(Table1[[#This Row],[Team]]="LIV",1,0)</f>
        <v>0</v>
      </c>
      <c r="L45">
        <v>6</v>
      </c>
      <c r="M45">
        <v>145</v>
      </c>
      <c r="N45">
        <v>3.0909090908729802</v>
      </c>
      <c r="O45">
        <v>8.0133358830123296</v>
      </c>
      <c r="P45">
        <v>6.3451231457377899</v>
      </c>
      <c r="Q45">
        <v>0</v>
      </c>
    </row>
    <row r="46" spans="1:17" hidden="1" x14ac:dyDescent="0.3">
      <c r="A46" t="s">
        <v>155</v>
      </c>
      <c r="B46" t="s">
        <v>156</v>
      </c>
      <c r="C46" t="s">
        <v>156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150</v>
      </c>
      <c r="J46">
        <f>IF(Table1[[#This Row],[Team]]="MCI",1,0)</f>
        <v>0</v>
      </c>
      <c r="K46">
        <f>IF(Table1[[#This Row],[Team]]="LIV",1,0)</f>
        <v>0</v>
      </c>
      <c r="L46">
        <v>7</v>
      </c>
      <c r="M46">
        <v>178</v>
      </c>
      <c r="N46">
        <v>3.9142857142857101</v>
      </c>
      <c r="O46">
        <v>10.371669014865001</v>
      </c>
      <c r="P46">
        <v>6.3416686447161297</v>
      </c>
      <c r="Q46">
        <v>0</v>
      </c>
    </row>
    <row r="47" spans="1:17" x14ac:dyDescent="0.3">
      <c r="A47" t="s">
        <v>141</v>
      </c>
      <c r="B47" t="s">
        <v>142</v>
      </c>
      <c r="C47" t="s">
        <v>142</v>
      </c>
      <c r="D47" t="s">
        <v>7</v>
      </c>
      <c r="E47">
        <v>0</v>
      </c>
      <c r="F47">
        <v>0</v>
      </c>
      <c r="G47">
        <v>0</v>
      </c>
      <c r="H47">
        <v>1</v>
      </c>
      <c r="I47" t="s">
        <v>97</v>
      </c>
      <c r="J47">
        <f>IF(Table1[[#This Row],[Team]]="MCI",1,0)</f>
        <v>0</v>
      </c>
      <c r="K47">
        <f>IF(Table1[[#This Row],[Team]]="LIV",1,0)</f>
        <v>0</v>
      </c>
      <c r="L47">
        <v>5.5</v>
      </c>
      <c r="M47">
        <v>165</v>
      </c>
      <c r="N47">
        <v>2.54285714844865</v>
      </c>
      <c r="O47">
        <v>9.3111802583933496</v>
      </c>
      <c r="P47">
        <v>6.9260642994601396</v>
      </c>
      <c r="Q47">
        <v>1</v>
      </c>
    </row>
    <row r="48" spans="1:17" hidden="1" x14ac:dyDescent="0.3">
      <c r="A48" t="s">
        <v>296</v>
      </c>
      <c r="B48" t="s">
        <v>297</v>
      </c>
      <c r="C48" t="s">
        <v>298</v>
      </c>
      <c r="D48" t="s">
        <v>7</v>
      </c>
      <c r="E48">
        <v>0</v>
      </c>
      <c r="F48">
        <v>0</v>
      </c>
      <c r="G48">
        <v>0</v>
      </c>
      <c r="H48">
        <v>1</v>
      </c>
      <c r="I48" t="s">
        <v>299</v>
      </c>
      <c r="J48">
        <f>IF(Table1[[#This Row],[Team]]="MCI",1,0)</f>
        <v>0</v>
      </c>
      <c r="K48">
        <f>IF(Table1[[#This Row],[Team]]="LIV",1,0)</f>
        <v>0</v>
      </c>
      <c r="L48">
        <v>10.5</v>
      </c>
      <c r="M48">
        <v>362</v>
      </c>
      <c r="N48">
        <v>5.79750827769137</v>
      </c>
      <c r="O48">
        <v>9.3375485556060394</v>
      </c>
      <c r="P48">
        <v>6.31298217096721</v>
      </c>
      <c r="Q48">
        <v>0</v>
      </c>
    </row>
    <row r="49" spans="1:17" hidden="1" x14ac:dyDescent="0.3">
      <c r="A49" t="s">
        <v>199</v>
      </c>
      <c r="B49" t="s">
        <v>368</v>
      </c>
      <c r="C49" t="s">
        <v>368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353</v>
      </c>
      <c r="J49">
        <f>IF(Table1[[#This Row],[Team]]="MCI",1,0)</f>
        <v>0</v>
      </c>
      <c r="K49">
        <f>IF(Table1[[#This Row],[Team]]="LIV",1,0)</f>
        <v>0</v>
      </c>
      <c r="L49">
        <v>5.5</v>
      </c>
      <c r="M49">
        <v>493</v>
      </c>
      <c r="N49">
        <v>1.4827629094291701</v>
      </c>
      <c r="O49">
        <v>10.069869514446401</v>
      </c>
      <c r="P49">
        <v>6.2894825384956698</v>
      </c>
      <c r="Q49">
        <v>0</v>
      </c>
    </row>
    <row r="50" spans="1:17" hidden="1" x14ac:dyDescent="0.3">
      <c r="A50" t="s">
        <v>293</v>
      </c>
      <c r="B50" t="s">
        <v>267</v>
      </c>
      <c r="C50" t="s">
        <v>267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270</v>
      </c>
      <c r="J50">
        <f>IF(Table1[[#This Row],[Team]]="MCI",1,0)</f>
        <v>1</v>
      </c>
      <c r="K50">
        <f>IF(Table1[[#This Row],[Team]]="LIV",1,0)</f>
        <v>0</v>
      </c>
      <c r="L50">
        <v>5</v>
      </c>
      <c r="M50">
        <v>360</v>
      </c>
      <c r="N50">
        <v>1.3992935489693901</v>
      </c>
      <c r="O50">
        <v>7.0685973031497804</v>
      </c>
      <c r="P50">
        <v>6.2430944083920803</v>
      </c>
      <c r="Q50">
        <v>0</v>
      </c>
    </row>
    <row r="51" spans="1:17" hidden="1" x14ac:dyDescent="0.3">
      <c r="A51" t="s">
        <v>34</v>
      </c>
      <c r="B51" t="s">
        <v>383</v>
      </c>
      <c r="C51" t="s">
        <v>383</v>
      </c>
      <c r="D51" t="s">
        <v>5</v>
      </c>
      <c r="E51">
        <v>0</v>
      </c>
      <c r="F51">
        <v>1</v>
      </c>
      <c r="G51">
        <v>0</v>
      </c>
      <c r="H51">
        <v>0</v>
      </c>
      <c r="I51" t="s">
        <v>382</v>
      </c>
      <c r="J51">
        <f>IF(Table1[[#This Row],[Team]]="MCI",1,0)</f>
        <v>0</v>
      </c>
      <c r="K51">
        <f>IF(Table1[[#This Row],[Team]]="LIV",1,0)</f>
        <v>0</v>
      </c>
      <c r="L51">
        <v>5</v>
      </c>
      <c r="M51">
        <v>513</v>
      </c>
      <c r="N51">
        <v>3.1666666666666599</v>
      </c>
      <c r="O51">
        <v>9.3021257000635096</v>
      </c>
      <c r="P51">
        <v>6.2308694561110904</v>
      </c>
      <c r="Q51">
        <v>0</v>
      </c>
    </row>
    <row r="52" spans="1:17" hidden="1" x14ac:dyDescent="0.3">
      <c r="A52" t="s">
        <v>73</v>
      </c>
      <c r="B52" t="s">
        <v>307</v>
      </c>
      <c r="C52" t="s">
        <v>307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299</v>
      </c>
      <c r="J52">
        <f>IF(Table1[[#This Row],[Team]]="MCI",1,0)</f>
        <v>0</v>
      </c>
      <c r="K52">
        <f>IF(Table1[[#This Row],[Team]]="LIV",1,0)</f>
        <v>0</v>
      </c>
      <c r="L52">
        <v>6.5</v>
      </c>
      <c r="M52">
        <v>385</v>
      </c>
      <c r="N52">
        <v>4.56104822392534</v>
      </c>
      <c r="O52">
        <v>10.232708633022501</v>
      </c>
      <c r="P52">
        <v>6.2294875244982304</v>
      </c>
      <c r="Q52">
        <v>0</v>
      </c>
    </row>
    <row r="53" spans="1:17" x14ac:dyDescent="0.3">
      <c r="A53" t="s">
        <v>384</v>
      </c>
      <c r="B53" t="s">
        <v>385</v>
      </c>
      <c r="C53" t="s">
        <v>385</v>
      </c>
      <c r="D53" t="s">
        <v>7</v>
      </c>
      <c r="E53">
        <v>0</v>
      </c>
      <c r="F53">
        <v>0</v>
      </c>
      <c r="G53">
        <v>0</v>
      </c>
      <c r="H53">
        <v>1</v>
      </c>
      <c r="I53" t="s">
        <v>382</v>
      </c>
      <c r="J53">
        <f>IF(Table1[[#This Row],[Team]]="MCI",1,0)</f>
        <v>0</v>
      </c>
      <c r="K53">
        <f>IF(Table1[[#This Row],[Team]]="LIV",1,0)</f>
        <v>0</v>
      </c>
      <c r="L53">
        <v>7.5</v>
      </c>
      <c r="M53">
        <v>514</v>
      </c>
      <c r="N53">
        <v>3.4168505293771201</v>
      </c>
      <c r="O53">
        <v>9.1885642589257408</v>
      </c>
      <c r="P53">
        <v>6.3286057952464496</v>
      </c>
      <c r="Q53">
        <v>1</v>
      </c>
    </row>
    <row r="54" spans="1:17" hidden="1" x14ac:dyDescent="0.3">
      <c r="A54" t="s">
        <v>66</v>
      </c>
      <c r="B54" t="s">
        <v>189</v>
      </c>
      <c r="C54" t="s">
        <v>189</v>
      </c>
      <c r="D54" t="s">
        <v>7</v>
      </c>
      <c r="E54">
        <v>0</v>
      </c>
      <c r="F54">
        <v>0</v>
      </c>
      <c r="G54">
        <v>0</v>
      </c>
      <c r="H54">
        <v>1</v>
      </c>
      <c r="I54" t="s">
        <v>173</v>
      </c>
      <c r="J54">
        <f>IF(Table1[[#This Row],[Team]]="MCI",1,0)</f>
        <v>0</v>
      </c>
      <c r="K54">
        <f>IF(Table1[[#This Row],[Team]]="LIV",1,0)</f>
        <v>0</v>
      </c>
      <c r="L54">
        <v>8</v>
      </c>
      <c r="M54">
        <v>213</v>
      </c>
      <c r="N54">
        <v>6.5636890984076004</v>
      </c>
      <c r="O54">
        <v>7.1235195349734601</v>
      </c>
      <c r="P54">
        <v>5.9939763621282598</v>
      </c>
      <c r="Q54">
        <v>0</v>
      </c>
    </row>
    <row r="55" spans="1:17" hidden="1" x14ac:dyDescent="0.3">
      <c r="A55" t="s">
        <v>404</v>
      </c>
      <c r="B55" t="s">
        <v>405</v>
      </c>
      <c r="C55" t="s">
        <v>406</v>
      </c>
      <c r="D55" t="s">
        <v>4</v>
      </c>
      <c r="E55">
        <v>1</v>
      </c>
      <c r="F55">
        <v>0</v>
      </c>
      <c r="G55">
        <v>0</v>
      </c>
      <c r="H55">
        <v>0</v>
      </c>
      <c r="I55" t="s">
        <v>402</v>
      </c>
      <c r="J55">
        <f>IF(Table1[[#This Row],[Team]]="MCI",1,0)</f>
        <v>0</v>
      </c>
      <c r="K55">
        <f>IF(Table1[[#This Row],[Team]]="LIV",1,0)</f>
        <v>0</v>
      </c>
      <c r="L55">
        <v>5</v>
      </c>
      <c r="M55">
        <v>538</v>
      </c>
      <c r="N55">
        <v>4</v>
      </c>
      <c r="O55">
        <v>10.6325687251597</v>
      </c>
      <c r="P55">
        <v>5.9878806810028502</v>
      </c>
      <c r="Q55">
        <v>0</v>
      </c>
    </row>
    <row r="56" spans="1:17" hidden="1" x14ac:dyDescent="0.3">
      <c r="A56" t="s">
        <v>283</v>
      </c>
      <c r="B56" t="s">
        <v>284</v>
      </c>
      <c r="C56" t="s">
        <v>284</v>
      </c>
      <c r="D56" t="s">
        <v>4</v>
      </c>
      <c r="E56">
        <v>1</v>
      </c>
      <c r="F56">
        <v>0</v>
      </c>
      <c r="G56">
        <v>0</v>
      </c>
      <c r="H56">
        <v>0</v>
      </c>
      <c r="I56" t="s">
        <v>270</v>
      </c>
      <c r="J56">
        <f>IF(Table1[[#This Row],[Team]]="MCI",1,0)</f>
        <v>1</v>
      </c>
      <c r="K56">
        <f>IF(Table1[[#This Row],[Team]]="LIV",1,0)</f>
        <v>0</v>
      </c>
      <c r="L56">
        <v>4</v>
      </c>
      <c r="M56">
        <v>347</v>
      </c>
      <c r="N56">
        <v>0.19444445562031501</v>
      </c>
      <c r="O56">
        <v>7.4178512676208301</v>
      </c>
      <c r="P56">
        <v>5.9771713696687003</v>
      </c>
      <c r="Q56">
        <v>0</v>
      </c>
    </row>
    <row r="57" spans="1:17" hidden="1" x14ac:dyDescent="0.3">
      <c r="A57" t="s">
        <v>132</v>
      </c>
      <c r="B57" t="s">
        <v>133</v>
      </c>
      <c r="C57" t="s">
        <v>133</v>
      </c>
      <c r="D57" t="s">
        <v>7</v>
      </c>
      <c r="E57">
        <v>0</v>
      </c>
      <c r="F57">
        <v>0</v>
      </c>
      <c r="G57">
        <v>0</v>
      </c>
      <c r="H57">
        <v>1</v>
      </c>
      <c r="I57" t="s">
        <v>97</v>
      </c>
      <c r="J57">
        <f>IF(Table1[[#This Row],[Team]]="MCI",1,0)</f>
        <v>0</v>
      </c>
      <c r="K57">
        <f>IF(Table1[[#This Row],[Team]]="LIV",1,0)</f>
        <v>0</v>
      </c>
      <c r="L57">
        <v>8</v>
      </c>
      <c r="M57">
        <v>160</v>
      </c>
      <c r="N57">
        <v>2.2778557733357099</v>
      </c>
      <c r="O57">
        <v>7.9509666624241202</v>
      </c>
      <c r="P57">
        <v>5.9596326526418704</v>
      </c>
      <c r="Q57">
        <v>0</v>
      </c>
    </row>
    <row r="58" spans="1:17" hidden="1" x14ac:dyDescent="0.3">
      <c r="A58" t="s">
        <v>380</v>
      </c>
      <c r="B58" t="s">
        <v>381</v>
      </c>
      <c r="C58" t="s">
        <v>381</v>
      </c>
      <c r="D58" t="s">
        <v>4</v>
      </c>
      <c r="E58">
        <v>1</v>
      </c>
      <c r="F58">
        <v>0</v>
      </c>
      <c r="G58">
        <v>0</v>
      </c>
      <c r="H58">
        <v>0</v>
      </c>
      <c r="I58" t="s">
        <v>382</v>
      </c>
      <c r="J58">
        <f>IF(Table1[[#This Row],[Team]]="MCI",1,0)</f>
        <v>0</v>
      </c>
      <c r="K58">
        <f>IF(Table1[[#This Row],[Team]]="LIV",1,0)</f>
        <v>0</v>
      </c>
      <c r="L58">
        <v>5</v>
      </c>
      <c r="M58">
        <v>511</v>
      </c>
      <c r="N58">
        <v>2.11112395772779</v>
      </c>
      <c r="O58">
        <v>10.0569465424495</v>
      </c>
      <c r="P58">
        <v>5.9467102360019304</v>
      </c>
      <c r="Q58">
        <v>0</v>
      </c>
    </row>
    <row r="59" spans="1:17" hidden="1" x14ac:dyDescent="0.3">
      <c r="A59" t="s">
        <v>172</v>
      </c>
      <c r="B59" t="s">
        <v>340</v>
      </c>
      <c r="C59" t="s">
        <v>340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336</v>
      </c>
      <c r="J59">
        <f>IF(Table1[[#This Row],[Team]]="MCI",1,0)</f>
        <v>0</v>
      </c>
      <c r="K59">
        <f>IF(Table1[[#This Row],[Team]]="LIV",1,0)</f>
        <v>0</v>
      </c>
      <c r="L59">
        <v>5.5</v>
      </c>
      <c r="M59">
        <v>454</v>
      </c>
      <c r="N59">
        <v>5.75152129247431</v>
      </c>
      <c r="O59">
        <v>7.5061258717227997</v>
      </c>
      <c r="P59">
        <v>5.8837531854282901</v>
      </c>
      <c r="Q59">
        <v>0</v>
      </c>
    </row>
    <row r="60" spans="1:17" hidden="1" x14ac:dyDescent="0.3">
      <c r="A60" t="s">
        <v>68</v>
      </c>
      <c r="B60" t="s">
        <v>188</v>
      </c>
      <c r="C60" t="s">
        <v>188</v>
      </c>
      <c r="D60" t="s">
        <v>5</v>
      </c>
      <c r="E60">
        <v>0</v>
      </c>
      <c r="F60">
        <v>1</v>
      </c>
      <c r="G60">
        <v>0</v>
      </c>
      <c r="H60">
        <v>0</v>
      </c>
      <c r="I60" t="s">
        <v>353</v>
      </c>
      <c r="J60">
        <f>IF(Table1[[#This Row],[Team]]="MCI",1,0)</f>
        <v>0</v>
      </c>
      <c r="K60">
        <f>IF(Table1[[#This Row],[Team]]="LIV",1,0)</f>
        <v>0</v>
      </c>
      <c r="L60">
        <v>5</v>
      </c>
      <c r="M60">
        <v>485</v>
      </c>
      <c r="N60">
        <v>2.1467298858997599</v>
      </c>
      <c r="O60">
        <v>8.8233319824862697</v>
      </c>
      <c r="P60">
        <v>5.8817146758927503</v>
      </c>
      <c r="Q60">
        <v>0</v>
      </c>
    </row>
    <row r="61" spans="1:17" hidden="1" x14ac:dyDescent="0.3">
      <c r="A61" t="s">
        <v>139</v>
      </c>
      <c r="B61" t="s">
        <v>140</v>
      </c>
      <c r="C61" t="s">
        <v>140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97</v>
      </c>
      <c r="J61">
        <f>IF(Table1[[#This Row],[Team]]="MCI",1,0)</f>
        <v>0</v>
      </c>
      <c r="K61">
        <f>IF(Table1[[#This Row],[Team]]="LIV",1,0)</f>
        <v>0</v>
      </c>
      <c r="L61">
        <v>4.5</v>
      </c>
      <c r="M61">
        <v>164</v>
      </c>
      <c r="N61">
        <v>1.28571428571428</v>
      </c>
      <c r="O61">
        <v>8.4609223211184297</v>
      </c>
      <c r="P61">
        <v>5.8569900412780003</v>
      </c>
      <c r="Q61">
        <v>0</v>
      </c>
    </row>
    <row r="62" spans="1:17" hidden="1" x14ac:dyDescent="0.3">
      <c r="A62" t="s">
        <v>186</v>
      </c>
      <c r="B62" t="s">
        <v>187</v>
      </c>
      <c r="C62" t="s">
        <v>187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173</v>
      </c>
      <c r="J62">
        <f>IF(Table1[[#This Row],[Team]]="MCI",1,0)</f>
        <v>0</v>
      </c>
      <c r="K62">
        <f>IF(Table1[[#This Row],[Team]]="LIV",1,0)</f>
        <v>0</v>
      </c>
      <c r="L62">
        <v>5.5</v>
      </c>
      <c r="M62">
        <v>211</v>
      </c>
      <c r="N62">
        <v>3.0496553170114198</v>
      </c>
      <c r="O62">
        <v>9.3882816689518602</v>
      </c>
      <c r="P62">
        <v>5.8567158230468603</v>
      </c>
      <c r="Q62">
        <v>0</v>
      </c>
    </row>
    <row r="63" spans="1:17" hidden="1" x14ac:dyDescent="0.3">
      <c r="A63" t="s">
        <v>248</v>
      </c>
      <c r="B63" t="s">
        <v>249</v>
      </c>
      <c r="C63" t="s">
        <v>249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225</v>
      </c>
      <c r="J63">
        <f>IF(Table1[[#This Row],[Team]]="MCI",1,0)</f>
        <v>0</v>
      </c>
      <c r="K63">
        <f>IF(Table1[[#This Row],[Team]]="LIV",1,0)</f>
        <v>1</v>
      </c>
      <c r="L63">
        <v>5</v>
      </c>
      <c r="M63">
        <v>321</v>
      </c>
      <c r="N63">
        <v>1.6176470588235199</v>
      </c>
      <c r="O63">
        <v>7.1506100649505902</v>
      </c>
      <c r="P63">
        <v>5.7857939875258397</v>
      </c>
      <c r="Q63">
        <v>0</v>
      </c>
    </row>
    <row r="64" spans="1:17" hidden="1" x14ac:dyDescent="0.3">
      <c r="A64" t="s">
        <v>137</v>
      </c>
      <c r="B64" t="s">
        <v>403</v>
      </c>
      <c r="C64" t="s">
        <v>403</v>
      </c>
      <c r="D64" t="s">
        <v>5</v>
      </c>
      <c r="E64">
        <v>0</v>
      </c>
      <c r="F64">
        <v>1</v>
      </c>
      <c r="G64">
        <v>0</v>
      </c>
      <c r="H64">
        <v>0</v>
      </c>
      <c r="I64" t="s">
        <v>402</v>
      </c>
      <c r="J64">
        <f>IF(Table1[[#This Row],[Team]]="MCI",1,0)</f>
        <v>0</v>
      </c>
      <c r="K64">
        <f>IF(Table1[[#This Row],[Team]]="LIV",1,0)</f>
        <v>0</v>
      </c>
      <c r="L64">
        <v>5</v>
      </c>
      <c r="M64">
        <v>535</v>
      </c>
      <c r="N64">
        <v>3.7058823522440698</v>
      </c>
      <c r="O64">
        <v>10.463800580404</v>
      </c>
      <c r="P64">
        <v>5.7784361862275899</v>
      </c>
      <c r="Q64">
        <v>0</v>
      </c>
    </row>
    <row r="65" spans="1:17" hidden="1" x14ac:dyDescent="0.3">
      <c r="A65" t="s">
        <v>148</v>
      </c>
      <c r="B65" t="s">
        <v>149</v>
      </c>
      <c r="C65" t="s">
        <v>149</v>
      </c>
      <c r="D65" t="s">
        <v>4</v>
      </c>
      <c r="E65">
        <v>1</v>
      </c>
      <c r="F65">
        <v>0</v>
      </c>
      <c r="G65">
        <v>0</v>
      </c>
      <c r="H65">
        <v>0</v>
      </c>
      <c r="I65" t="s">
        <v>150</v>
      </c>
      <c r="J65">
        <f>IF(Table1[[#This Row],[Team]]="MCI",1,0)</f>
        <v>0</v>
      </c>
      <c r="K65">
        <f>IF(Table1[[#This Row],[Team]]="LIV",1,0)</f>
        <v>0</v>
      </c>
      <c r="L65">
        <v>4.5</v>
      </c>
      <c r="M65">
        <v>170</v>
      </c>
      <c r="N65">
        <v>3.0857142857142801</v>
      </c>
      <c r="O65">
        <v>9.7539160841700596</v>
      </c>
      <c r="P65">
        <v>5.7459358099368698</v>
      </c>
      <c r="Q65">
        <v>0</v>
      </c>
    </row>
    <row r="66" spans="1:17" hidden="1" x14ac:dyDescent="0.3">
      <c r="A66" t="s">
        <v>331</v>
      </c>
      <c r="B66" t="s">
        <v>332</v>
      </c>
      <c r="C66" t="s">
        <v>333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311</v>
      </c>
      <c r="J66">
        <f>IF(Table1[[#This Row],[Team]]="MCI",1,0)</f>
        <v>0</v>
      </c>
      <c r="K66">
        <f>IF(Table1[[#This Row],[Team]]="LIV",1,0)</f>
        <v>0</v>
      </c>
      <c r="L66">
        <v>6</v>
      </c>
      <c r="M66">
        <v>414</v>
      </c>
      <c r="N66">
        <v>1.74903177388978</v>
      </c>
      <c r="O66">
        <v>10.289688157696</v>
      </c>
      <c r="P66">
        <v>5.7447808144986903</v>
      </c>
      <c r="Q66">
        <v>0</v>
      </c>
    </row>
    <row r="67" spans="1:17" hidden="1" x14ac:dyDescent="0.3">
      <c r="A67" t="s">
        <v>72</v>
      </c>
      <c r="B67" t="s">
        <v>209</v>
      </c>
      <c r="C67" t="s">
        <v>209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203</v>
      </c>
      <c r="J67">
        <f>IF(Table1[[#This Row],[Team]]="MCI",1,0)</f>
        <v>0</v>
      </c>
      <c r="K67">
        <f>IF(Table1[[#This Row],[Team]]="LIV",1,0)</f>
        <v>0</v>
      </c>
      <c r="L67">
        <v>8</v>
      </c>
      <c r="M67">
        <v>263</v>
      </c>
      <c r="N67">
        <v>4.4705882352941098</v>
      </c>
      <c r="O67">
        <v>10.2321216459453</v>
      </c>
      <c r="P67">
        <v>5.72123880630458</v>
      </c>
      <c r="Q67">
        <v>0</v>
      </c>
    </row>
    <row r="68" spans="1:17" hidden="1" x14ac:dyDescent="0.3">
      <c r="A68" t="s">
        <v>159</v>
      </c>
      <c r="B68" t="s">
        <v>160</v>
      </c>
      <c r="C68" t="s">
        <v>160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150</v>
      </c>
      <c r="J68">
        <f>IF(Table1[[#This Row],[Team]]="MCI",1,0)</f>
        <v>0</v>
      </c>
      <c r="K68">
        <f>IF(Table1[[#This Row],[Team]]="LIV",1,0)</f>
        <v>0</v>
      </c>
      <c r="L68">
        <v>4.5</v>
      </c>
      <c r="M68">
        <v>183</v>
      </c>
      <c r="N68">
        <v>3.0558090617054101</v>
      </c>
      <c r="O68">
        <v>9.6530706527485606</v>
      </c>
      <c r="P68">
        <v>5.6872602711145799</v>
      </c>
      <c r="Q68">
        <v>0</v>
      </c>
    </row>
    <row r="69" spans="1:17" hidden="1" x14ac:dyDescent="0.3">
      <c r="A69" t="s">
        <v>114</v>
      </c>
      <c r="B69" t="s">
        <v>115</v>
      </c>
      <c r="C69" t="s">
        <v>115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97</v>
      </c>
      <c r="J69">
        <f>IF(Table1[[#This Row],[Team]]="MCI",1,0)</f>
        <v>0</v>
      </c>
      <c r="K69">
        <f>IF(Table1[[#This Row],[Team]]="LIV",1,0)</f>
        <v>0</v>
      </c>
      <c r="L69">
        <v>6</v>
      </c>
      <c r="M69">
        <v>150</v>
      </c>
      <c r="N69">
        <v>2.06300818065698</v>
      </c>
      <c r="O69">
        <v>7.6559543866433497</v>
      </c>
      <c r="P69">
        <v>5.6829872708310702</v>
      </c>
      <c r="Q69">
        <v>0</v>
      </c>
    </row>
    <row r="70" spans="1:17" hidden="1" x14ac:dyDescent="0.3">
      <c r="A70" t="s">
        <v>42</v>
      </c>
      <c r="B70" t="s">
        <v>43</v>
      </c>
      <c r="C70" t="s">
        <v>44</v>
      </c>
      <c r="D70" t="s">
        <v>7</v>
      </c>
      <c r="E70">
        <v>0</v>
      </c>
      <c r="F70">
        <v>0</v>
      </c>
      <c r="G70">
        <v>0</v>
      </c>
      <c r="H70">
        <v>1</v>
      </c>
      <c r="I70" t="s">
        <v>17</v>
      </c>
      <c r="J70">
        <f>IF(Table1[[#This Row],[Team]]="MCI",1,0)</f>
        <v>0</v>
      </c>
      <c r="K70">
        <f>IF(Table1[[#This Row],[Team]]="LIV",1,0)</f>
        <v>0</v>
      </c>
      <c r="L70">
        <v>8</v>
      </c>
      <c r="M70">
        <v>27</v>
      </c>
      <c r="N70">
        <v>3.2222222222222201</v>
      </c>
      <c r="O70">
        <v>7.8063629194174498</v>
      </c>
      <c r="P70">
        <v>5.6770345403266198</v>
      </c>
      <c r="Q70">
        <v>0</v>
      </c>
    </row>
    <row r="71" spans="1:17" hidden="1" x14ac:dyDescent="0.3">
      <c r="A71" t="s">
        <v>231</v>
      </c>
      <c r="B71" t="s">
        <v>232</v>
      </c>
      <c r="C71" t="s">
        <v>232</v>
      </c>
      <c r="D71" t="s">
        <v>7</v>
      </c>
      <c r="E71">
        <v>0</v>
      </c>
      <c r="F71">
        <v>0</v>
      </c>
      <c r="G71">
        <v>0</v>
      </c>
      <c r="H71">
        <v>1</v>
      </c>
      <c r="I71" t="s">
        <v>225</v>
      </c>
      <c r="J71">
        <f>IF(Table1[[#This Row],[Team]]="MCI",1,0)</f>
        <v>0</v>
      </c>
      <c r="K71">
        <f>IF(Table1[[#This Row],[Team]]="LIV",1,0)</f>
        <v>1</v>
      </c>
      <c r="L71">
        <v>8</v>
      </c>
      <c r="M71">
        <v>313</v>
      </c>
      <c r="N71">
        <v>1.7058823529171601</v>
      </c>
      <c r="O71">
        <v>6.9227854771969399</v>
      </c>
      <c r="P71">
        <v>5.6610399144959596</v>
      </c>
      <c r="Q71">
        <v>0</v>
      </c>
    </row>
    <row r="72" spans="1:17" hidden="1" x14ac:dyDescent="0.3">
      <c r="A72" t="s">
        <v>386</v>
      </c>
      <c r="B72" t="s">
        <v>387</v>
      </c>
      <c r="C72" t="s">
        <v>387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382</v>
      </c>
      <c r="J72">
        <f>IF(Table1[[#This Row],[Team]]="MCI",1,0)</f>
        <v>0</v>
      </c>
      <c r="K72">
        <f>IF(Table1[[#This Row],[Team]]="LIV",1,0)</f>
        <v>0</v>
      </c>
      <c r="L72">
        <v>5</v>
      </c>
      <c r="M72">
        <v>515</v>
      </c>
      <c r="N72">
        <v>2.4444444444444402</v>
      </c>
      <c r="O72">
        <v>9.0093050365686604</v>
      </c>
      <c r="P72">
        <v>5.6601322601600303</v>
      </c>
      <c r="Q72">
        <v>0</v>
      </c>
    </row>
    <row r="73" spans="1:17" hidden="1" x14ac:dyDescent="0.3">
      <c r="A73" t="s">
        <v>112</v>
      </c>
      <c r="B73" t="s">
        <v>113</v>
      </c>
      <c r="C73" t="s">
        <v>113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97</v>
      </c>
      <c r="J73">
        <f>IF(Table1[[#This Row],[Team]]="MCI",1,0)</f>
        <v>0</v>
      </c>
      <c r="K73">
        <f>IF(Table1[[#This Row],[Team]]="LIV",1,0)</f>
        <v>0</v>
      </c>
      <c r="L73">
        <v>5</v>
      </c>
      <c r="M73">
        <v>149</v>
      </c>
      <c r="N73">
        <v>1.76685074839967</v>
      </c>
      <c r="O73">
        <v>7.7774625152497299</v>
      </c>
      <c r="P73">
        <v>5.6330740699161499</v>
      </c>
      <c r="Q73">
        <v>0</v>
      </c>
    </row>
    <row r="74" spans="1:17" hidden="1" x14ac:dyDescent="0.3">
      <c r="A74" t="s">
        <v>86</v>
      </c>
      <c r="B74" t="s">
        <v>87</v>
      </c>
      <c r="C74" t="s">
        <v>87</v>
      </c>
      <c r="D74" t="s">
        <v>4</v>
      </c>
      <c r="E74">
        <v>1</v>
      </c>
      <c r="F74">
        <v>0</v>
      </c>
      <c r="G74">
        <v>0</v>
      </c>
      <c r="H74">
        <v>0</v>
      </c>
      <c r="I74" t="s">
        <v>75</v>
      </c>
      <c r="J74">
        <f>IF(Table1[[#This Row],[Team]]="MCI",1,0)</f>
        <v>0</v>
      </c>
      <c r="K74">
        <f>IF(Table1[[#This Row],[Team]]="LIV",1,0)</f>
        <v>0</v>
      </c>
      <c r="L74">
        <v>4.5</v>
      </c>
      <c r="M74">
        <v>125</v>
      </c>
      <c r="N74">
        <v>3.2424242413911299</v>
      </c>
      <c r="O74">
        <v>8.6318627317515002</v>
      </c>
      <c r="P74">
        <v>5.6130298104146803</v>
      </c>
      <c r="Q74">
        <v>0</v>
      </c>
    </row>
    <row r="75" spans="1:17" hidden="1" x14ac:dyDescent="0.3">
      <c r="A75" t="s">
        <v>67</v>
      </c>
      <c r="B75" t="s">
        <v>79</v>
      </c>
      <c r="C75" t="s">
        <v>79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75</v>
      </c>
      <c r="J75">
        <f>IF(Table1[[#This Row],[Team]]="MCI",1,0)</f>
        <v>0</v>
      </c>
      <c r="K75">
        <f>IF(Table1[[#This Row],[Team]]="LIV",1,0)</f>
        <v>0</v>
      </c>
      <c r="L75">
        <v>4.5</v>
      </c>
      <c r="M75">
        <v>118</v>
      </c>
      <c r="N75">
        <v>2.39393939393939</v>
      </c>
      <c r="O75">
        <v>9.1871576095237693</v>
      </c>
      <c r="P75">
        <v>5.5876363281169699</v>
      </c>
      <c r="Q75">
        <v>0</v>
      </c>
    </row>
    <row r="76" spans="1:17" hidden="1" x14ac:dyDescent="0.3">
      <c r="A76" t="s">
        <v>32</v>
      </c>
      <c r="B76" t="s">
        <v>33</v>
      </c>
      <c r="C76" t="s">
        <v>33</v>
      </c>
      <c r="D76" t="s">
        <v>5</v>
      </c>
      <c r="E76">
        <v>0</v>
      </c>
      <c r="F76">
        <v>1</v>
      </c>
      <c r="G76">
        <v>0</v>
      </c>
      <c r="H76">
        <v>0</v>
      </c>
      <c r="I76" t="s">
        <v>17</v>
      </c>
      <c r="J76">
        <f>IF(Table1[[#This Row],[Team]]="MCI",1,0)</f>
        <v>0</v>
      </c>
      <c r="K76">
        <f>IF(Table1[[#This Row],[Team]]="LIV",1,0)</f>
        <v>0</v>
      </c>
      <c r="L76">
        <v>4.5</v>
      </c>
      <c r="M76">
        <v>13</v>
      </c>
      <c r="N76">
        <v>1.80952137244014</v>
      </c>
      <c r="O76">
        <v>8.7269096594174993</v>
      </c>
      <c r="P76">
        <v>5.5858463954940998</v>
      </c>
      <c r="Q76">
        <v>0</v>
      </c>
    </row>
    <row r="77" spans="1:17" hidden="1" x14ac:dyDescent="0.3">
      <c r="A77" t="s">
        <v>398</v>
      </c>
      <c r="B77" t="s">
        <v>399</v>
      </c>
      <c r="C77" t="s">
        <v>399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382</v>
      </c>
      <c r="J77">
        <f>IF(Table1[[#This Row],[Team]]="MCI",1,0)</f>
        <v>0</v>
      </c>
      <c r="K77">
        <f>IF(Table1[[#This Row],[Team]]="LIV",1,0)</f>
        <v>0</v>
      </c>
      <c r="L77">
        <v>5</v>
      </c>
      <c r="M77">
        <v>523</v>
      </c>
      <c r="N77">
        <v>2.4444444444444402</v>
      </c>
      <c r="O77">
        <v>8.8493486753531698</v>
      </c>
      <c r="P77">
        <v>5.5857538648628298</v>
      </c>
      <c r="Q77">
        <v>0</v>
      </c>
    </row>
    <row r="78" spans="1:17" hidden="1" x14ac:dyDescent="0.3">
      <c r="A78" t="s">
        <v>95</v>
      </c>
      <c r="B78" t="s">
        <v>96</v>
      </c>
      <c r="C78" t="s">
        <v>96</v>
      </c>
      <c r="D78" t="s">
        <v>5</v>
      </c>
      <c r="E78">
        <v>0</v>
      </c>
      <c r="F78">
        <v>1</v>
      </c>
      <c r="G78">
        <v>0</v>
      </c>
      <c r="H78">
        <v>0</v>
      </c>
      <c r="I78" t="s">
        <v>97</v>
      </c>
      <c r="J78">
        <f>IF(Table1[[#This Row],[Team]]="MCI",1,0)</f>
        <v>0</v>
      </c>
      <c r="K78">
        <f>IF(Table1[[#This Row],[Team]]="LIV",1,0)</f>
        <v>0</v>
      </c>
      <c r="L78">
        <v>5</v>
      </c>
      <c r="M78">
        <v>142</v>
      </c>
      <c r="N78">
        <v>1.9063972490072301</v>
      </c>
      <c r="O78">
        <v>7.6014445256188097</v>
      </c>
      <c r="P78">
        <v>5.58206711206957</v>
      </c>
      <c r="Q78">
        <v>0</v>
      </c>
    </row>
    <row r="79" spans="1:17" hidden="1" x14ac:dyDescent="0.3">
      <c r="A79" t="s">
        <v>47</v>
      </c>
      <c r="B79" t="s">
        <v>48</v>
      </c>
      <c r="C79" t="s">
        <v>49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50</v>
      </c>
      <c r="J79">
        <f>IF(Table1[[#This Row],[Team]]="MCI",1,0)</f>
        <v>0</v>
      </c>
      <c r="K79">
        <f>IF(Table1[[#This Row],[Team]]="LIV",1,0)</f>
        <v>0</v>
      </c>
      <c r="L79">
        <v>7</v>
      </c>
      <c r="M79">
        <v>29</v>
      </c>
      <c r="N79">
        <v>3.9333333305351199</v>
      </c>
      <c r="O79">
        <v>10.1045738559597</v>
      </c>
      <c r="P79">
        <v>5.5733599996756098</v>
      </c>
      <c r="Q79">
        <v>0</v>
      </c>
    </row>
    <row r="80" spans="1:17" hidden="1" x14ac:dyDescent="0.3">
      <c r="A80" t="s">
        <v>254</v>
      </c>
      <c r="B80" t="s">
        <v>255</v>
      </c>
      <c r="C80" t="s">
        <v>255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225</v>
      </c>
      <c r="J80">
        <f>IF(Table1[[#This Row],[Team]]="MCI",1,0)</f>
        <v>0</v>
      </c>
      <c r="K80">
        <f>IF(Table1[[#This Row],[Team]]="LIV",1,0)</f>
        <v>1</v>
      </c>
      <c r="L80">
        <v>5</v>
      </c>
      <c r="M80">
        <v>325</v>
      </c>
      <c r="N80">
        <v>1.23777118338868</v>
      </c>
      <c r="O80">
        <v>7.0787104543967496</v>
      </c>
      <c r="P80">
        <v>5.5726098848426702</v>
      </c>
      <c r="Q80">
        <v>0</v>
      </c>
    </row>
    <row r="81" spans="1:17" hidden="1" x14ac:dyDescent="0.3">
      <c r="A81" t="s">
        <v>346</v>
      </c>
      <c r="B81" t="s">
        <v>347</v>
      </c>
      <c r="C81" t="s">
        <v>347</v>
      </c>
      <c r="D81" t="s">
        <v>7</v>
      </c>
      <c r="E81">
        <v>0</v>
      </c>
      <c r="F81">
        <v>0</v>
      </c>
      <c r="G81">
        <v>0</v>
      </c>
      <c r="H81">
        <v>1</v>
      </c>
      <c r="I81" t="s">
        <v>336</v>
      </c>
      <c r="J81">
        <f>IF(Table1[[#This Row],[Team]]="MCI",1,0)</f>
        <v>0</v>
      </c>
      <c r="K81">
        <f>IF(Table1[[#This Row],[Team]]="LIV",1,0)</f>
        <v>0</v>
      </c>
      <c r="L81">
        <v>6.5</v>
      </c>
      <c r="M81">
        <v>462</v>
      </c>
      <c r="N81">
        <v>2.8571428571428501</v>
      </c>
      <c r="O81">
        <v>9.1988313010885392</v>
      </c>
      <c r="P81">
        <v>5.5477685838649604</v>
      </c>
      <c r="Q81">
        <v>0</v>
      </c>
    </row>
    <row r="82" spans="1:17" hidden="1" x14ac:dyDescent="0.3">
      <c r="A82" t="s">
        <v>80</v>
      </c>
      <c r="B82" t="s">
        <v>81</v>
      </c>
      <c r="C82" t="s">
        <v>81</v>
      </c>
      <c r="D82" t="s">
        <v>5</v>
      </c>
      <c r="E82">
        <v>0</v>
      </c>
      <c r="F82">
        <v>1</v>
      </c>
      <c r="G82">
        <v>0</v>
      </c>
      <c r="H82">
        <v>0</v>
      </c>
      <c r="I82" t="s">
        <v>75</v>
      </c>
      <c r="J82">
        <f>IF(Table1[[#This Row],[Team]]="MCI",1,0)</f>
        <v>0</v>
      </c>
      <c r="K82">
        <f>IF(Table1[[#This Row],[Team]]="LIV",1,0)</f>
        <v>0</v>
      </c>
      <c r="L82">
        <v>4.5</v>
      </c>
      <c r="M82">
        <v>121</v>
      </c>
      <c r="N82">
        <v>2.1515151480522001</v>
      </c>
      <c r="O82">
        <v>9.2544321080074798</v>
      </c>
      <c r="P82">
        <v>5.5335088841553803</v>
      </c>
      <c r="Q82">
        <v>0</v>
      </c>
    </row>
    <row r="83" spans="1:17" hidden="1" x14ac:dyDescent="0.3">
      <c r="A83" t="s">
        <v>72</v>
      </c>
      <c r="B83" t="s">
        <v>224</v>
      </c>
      <c r="C83" t="s">
        <v>224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225</v>
      </c>
      <c r="J83">
        <f>IF(Table1[[#This Row],[Team]]="MCI",1,0)</f>
        <v>0</v>
      </c>
      <c r="K83">
        <f>IF(Table1[[#This Row],[Team]]="LIV",1,0)</f>
        <v>1</v>
      </c>
      <c r="L83">
        <v>4.5</v>
      </c>
      <c r="M83">
        <v>308</v>
      </c>
      <c r="N83">
        <v>1.05882351533844</v>
      </c>
      <c r="O83">
        <v>7.1307165295404102</v>
      </c>
      <c r="P83">
        <v>5.5333885257871298</v>
      </c>
      <c r="Q83">
        <v>0</v>
      </c>
    </row>
    <row r="84" spans="1:17" hidden="1" x14ac:dyDescent="0.3">
      <c r="A84" t="s">
        <v>362</v>
      </c>
      <c r="B84" t="s">
        <v>87</v>
      </c>
      <c r="C84" t="s">
        <v>87</v>
      </c>
      <c r="D84" t="s">
        <v>5</v>
      </c>
      <c r="E84">
        <v>0</v>
      </c>
      <c r="F84">
        <v>1</v>
      </c>
      <c r="G84">
        <v>0</v>
      </c>
      <c r="H84">
        <v>0</v>
      </c>
      <c r="I84" t="s">
        <v>353</v>
      </c>
      <c r="J84">
        <f>IF(Table1[[#This Row],[Team]]="MCI",1,0)</f>
        <v>0</v>
      </c>
      <c r="K84">
        <f>IF(Table1[[#This Row],[Team]]="LIV",1,0)</f>
        <v>0</v>
      </c>
      <c r="L84">
        <v>4.5</v>
      </c>
      <c r="M84">
        <v>488</v>
      </c>
      <c r="N84">
        <v>2.5</v>
      </c>
      <c r="O84">
        <v>7.9072354965457201</v>
      </c>
      <c r="P84">
        <v>5.5231131019781596</v>
      </c>
      <c r="Q84">
        <v>0</v>
      </c>
    </row>
    <row r="85" spans="1:17" hidden="1" x14ac:dyDescent="0.3">
      <c r="A85" t="s">
        <v>72</v>
      </c>
      <c r="B85" t="s">
        <v>194</v>
      </c>
      <c r="C85" t="s">
        <v>194</v>
      </c>
      <c r="D85" t="s">
        <v>5</v>
      </c>
      <c r="E85">
        <v>0</v>
      </c>
      <c r="F85">
        <v>1</v>
      </c>
      <c r="G85">
        <v>0</v>
      </c>
      <c r="H85">
        <v>0</v>
      </c>
      <c r="I85" t="s">
        <v>173</v>
      </c>
      <c r="J85">
        <f>IF(Table1[[#This Row],[Team]]="MCI",1,0)</f>
        <v>0</v>
      </c>
      <c r="K85">
        <f>IF(Table1[[#This Row],[Team]]="LIV",1,0)</f>
        <v>0</v>
      </c>
      <c r="L85">
        <v>4.5</v>
      </c>
      <c r="M85">
        <v>221</v>
      </c>
      <c r="N85">
        <v>3.58151583049567</v>
      </c>
      <c r="O85">
        <v>8.2438754893945898</v>
      </c>
      <c r="P85">
        <v>5.4723903101231697</v>
      </c>
      <c r="Q85">
        <v>0</v>
      </c>
    </row>
    <row r="86" spans="1:17" hidden="1" x14ac:dyDescent="0.3">
      <c r="A86" t="s">
        <v>388</v>
      </c>
      <c r="B86" t="s">
        <v>389</v>
      </c>
      <c r="C86" t="s">
        <v>389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382</v>
      </c>
      <c r="J86">
        <f>IF(Table1[[#This Row],[Team]]="MCI",1,0)</f>
        <v>0</v>
      </c>
      <c r="K86">
        <f>IF(Table1[[#This Row],[Team]]="LIV",1,0)</f>
        <v>0</v>
      </c>
      <c r="L86">
        <v>5.5</v>
      </c>
      <c r="M86">
        <v>516</v>
      </c>
      <c r="N86">
        <v>2.3946706961776201</v>
      </c>
      <c r="O86">
        <v>8.6157597682765292</v>
      </c>
      <c r="P86">
        <v>5.4471869123865</v>
      </c>
      <c r="Q86">
        <v>0</v>
      </c>
    </row>
    <row r="87" spans="1:17" hidden="1" x14ac:dyDescent="0.3">
      <c r="A87" t="s">
        <v>26</v>
      </c>
      <c r="B87" t="s">
        <v>27</v>
      </c>
      <c r="C87" t="s">
        <v>27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17</v>
      </c>
      <c r="J87">
        <f>IF(Table1[[#This Row],[Team]]="MCI",1,0)</f>
        <v>0</v>
      </c>
      <c r="K87">
        <f>IF(Table1[[#This Row],[Team]]="LIV",1,0)</f>
        <v>0</v>
      </c>
      <c r="L87">
        <v>5.5</v>
      </c>
      <c r="M87">
        <v>8</v>
      </c>
      <c r="N87">
        <v>3.09090910456848</v>
      </c>
      <c r="O87">
        <v>7.46081317313336</v>
      </c>
      <c r="P87">
        <v>5.4305425110865304</v>
      </c>
      <c r="Q87">
        <v>0</v>
      </c>
    </row>
    <row r="88" spans="1:17" hidden="1" x14ac:dyDescent="0.3">
      <c r="A88" t="s">
        <v>168</v>
      </c>
      <c r="B88" t="s">
        <v>169</v>
      </c>
      <c r="C88" t="s">
        <v>169</v>
      </c>
      <c r="D88" t="s">
        <v>5</v>
      </c>
      <c r="E88">
        <v>0</v>
      </c>
      <c r="F88">
        <v>1</v>
      </c>
      <c r="G88">
        <v>0</v>
      </c>
      <c r="H88">
        <v>0</v>
      </c>
      <c r="I88" t="s">
        <v>150</v>
      </c>
      <c r="J88">
        <f>IF(Table1[[#This Row],[Team]]="MCI",1,0)</f>
        <v>0</v>
      </c>
      <c r="K88">
        <f>IF(Table1[[#This Row],[Team]]="LIV",1,0)</f>
        <v>0</v>
      </c>
      <c r="L88">
        <v>4.5</v>
      </c>
      <c r="M88">
        <v>188</v>
      </c>
      <c r="N88">
        <v>2.8285714285538601</v>
      </c>
      <c r="O88">
        <v>9.2359765638590492</v>
      </c>
      <c r="P88">
        <v>5.4066654411852104</v>
      </c>
      <c r="Q88">
        <v>0</v>
      </c>
    </row>
    <row r="89" spans="1:17" hidden="1" x14ac:dyDescent="0.3">
      <c r="A89" t="s">
        <v>219</v>
      </c>
      <c r="B89" t="s">
        <v>220</v>
      </c>
      <c r="C89" t="s">
        <v>221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214</v>
      </c>
      <c r="J89">
        <f>IF(Table1[[#This Row],[Team]]="MCI",1,0)</f>
        <v>0</v>
      </c>
      <c r="K89">
        <f>IF(Table1[[#This Row],[Team]]="LIV",1,0)</f>
        <v>0</v>
      </c>
      <c r="L89">
        <v>7</v>
      </c>
      <c r="M89">
        <v>289</v>
      </c>
      <c r="N89">
        <v>3.7941176398167999</v>
      </c>
      <c r="O89">
        <v>10.260180231704799</v>
      </c>
      <c r="P89">
        <v>5.3973330668843502</v>
      </c>
      <c r="Q89">
        <v>0</v>
      </c>
    </row>
    <row r="90" spans="1:17" hidden="1" x14ac:dyDescent="0.3">
      <c r="A90" t="s">
        <v>294</v>
      </c>
      <c r="B90" t="s">
        <v>295</v>
      </c>
      <c r="C90" t="s">
        <v>295</v>
      </c>
      <c r="D90" t="s">
        <v>4</v>
      </c>
      <c r="E90">
        <v>1</v>
      </c>
      <c r="F90">
        <v>0</v>
      </c>
      <c r="G90">
        <v>0</v>
      </c>
      <c r="H90">
        <v>0</v>
      </c>
      <c r="I90" t="s">
        <v>270</v>
      </c>
      <c r="J90">
        <f>IF(Table1[[#This Row],[Team]]="MCI",1,0)</f>
        <v>1</v>
      </c>
      <c r="K90">
        <f>IF(Table1[[#This Row],[Team]]="LIV",1,0)</f>
        <v>0</v>
      </c>
      <c r="L90">
        <v>4</v>
      </c>
      <c r="M90">
        <v>361</v>
      </c>
      <c r="N90">
        <v>0</v>
      </c>
      <c r="O90">
        <v>6.7839992083500498</v>
      </c>
      <c r="P90">
        <v>5.3862486991403902</v>
      </c>
      <c r="Q90">
        <v>0</v>
      </c>
    </row>
    <row r="91" spans="1:17" hidden="1" x14ac:dyDescent="0.3">
      <c r="A91" t="s">
        <v>162</v>
      </c>
      <c r="B91" t="s">
        <v>163</v>
      </c>
      <c r="C91" t="s">
        <v>163</v>
      </c>
      <c r="D91" t="s">
        <v>5</v>
      </c>
      <c r="E91">
        <v>0</v>
      </c>
      <c r="F91">
        <v>1</v>
      </c>
      <c r="G91">
        <v>0</v>
      </c>
      <c r="H91">
        <v>0</v>
      </c>
      <c r="I91" t="s">
        <v>150</v>
      </c>
      <c r="J91">
        <f>IF(Table1[[#This Row],[Team]]="MCI",1,0)</f>
        <v>0</v>
      </c>
      <c r="K91">
        <f>IF(Table1[[#This Row],[Team]]="LIV",1,0)</f>
        <v>0</v>
      </c>
      <c r="L91">
        <v>4.5</v>
      </c>
      <c r="M91">
        <v>185</v>
      </c>
      <c r="N91">
        <v>2.5928877049046601</v>
      </c>
      <c r="O91">
        <v>9.3701011580036297</v>
      </c>
      <c r="P91">
        <v>5.3838469087665199</v>
      </c>
      <c r="Q91">
        <v>0</v>
      </c>
    </row>
    <row r="92" spans="1:17" hidden="1" x14ac:dyDescent="0.3">
      <c r="A92" t="s">
        <v>201</v>
      </c>
      <c r="B92" t="s">
        <v>202</v>
      </c>
      <c r="C92" t="s">
        <v>202</v>
      </c>
      <c r="D92" t="s">
        <v>4</v>
      </c>
      <c r="E92">
        <v>1</v>
      </c>
      <c r="F92">
        <v>0</v>
      </c>
      <c r="G92">
        <v>0</v>
      </c>
      <c r="H92">
        <v>0</v>
      </c>
      <c r="I92" t="s">
        <v>203</v>
      </c>
      <c r="J92">
        <f>IF(Table1[[#This Row],[Team]]="MCI",1,0)</f>
        <v>0</v>
      </c>
      <c r="K92">
        <f>IF(Table1[[#This Row],[Team]]="LIV",1,0)</f>
        <v>0</v>
      </c>
      <c r="L92">
        <v>5</v>
      </c>
      <c r="M92">
        <v>250</v>
      </c>
      <c r="N92">
        <v>3.55151386426604</v>
      </c>
      <c r="O92">
        <v>10.002319154830699</v>
      </c>
      <c r="P92">
        <v>5.3392047485763596</v>
      </c>
      <c r="Q92">
        <v>0</v>
      </c>
    </row>
    <row r="93" spans="1:17" hidden="1" x14ac:dyDescent="0.3">
      <c r="A93" t="s">
        <v>64</v>
      </c>
      <c r="B93" t="s">
        <v>363</v>
      </c>
      <c r="C93" t="s">
        <v>364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353</v>
      </c>
      <c r="J93">
        <f>IF(Table1[[#This Row],[Team]]="MCI",1,0)</f>
        <v>0</v>
      </c>
      <c r="K93">
        <f>IF(Table1[[#This Row],[Team]]="LIV",1,0)</f>
        <v>0</v>
      </c>
      <c r="L93">
        <v>4.5</v>
      </c>
      <c r="M93">
        <v>489</v>
      </c>
      <c r="N93">
        <v>3.2247901776864998</v>
      </c>
      <c r="O93">
        <v>7.0060937168101303</v>
      </c>
      <c r="P93">
        <v>5.3354336323309104</v>
      </c>
      <c r="Q93">
        <v>0</v>
      </c>
    </row>
    <row r="94" spans="1:17" hidden="1" x14ac:dyDescent="0.3">
      <c r="A94" t="s">
        <v>184</v>
      </c>
      <c r="B94" t="s">
        <v>229</v>
      </c>
      <c r="C94" t="s">
        <v>230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225</v>
      </c>
      <c r="J94">
        <f>IF(Table1[[#This Row],[Team]]="MCI",1,0)</f>
        <v>0</v>
      </c>
      <c r="K94">
        <f>IF(Table1[[#This Row],[Team]]="LIV",1,0)</f>
        <v>1</v>
      </c>
      <c r="L94">
        <v>5</v>
      </c>
      <c r="M94">
        <v>312</v>
      </c>
      <c r="N94">
        <v>0.77525101275417296</v>
      </c>
      <c r="O94">
        <v>7.01385825773903</v>
      </c>
      <c r="P94">
        <v>5.3292170112811101</v>
      </c>
      <c r="Q94">
        <v>0</v>
      </c>
    </row>
    <row r="95" spans="1:17" hidden="1" x14ac:dyDescent="0.3">
      <c r="A95" t="s">
        <v>337</v>
      </c>
      <c r="B95" t="s">
        <v>338</v>
      </c>
      <c r="C95" t="s">
        <v>339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336</v>
      </c>
      <c r="J95">
        <f>IF(Table1[[#This Row],[Team]]="MCI",1,0)</f>
        <v>0</v>
      </c>
      <c r="K95">
        <f>IF(Table1[[#This Row],[Team]]="LIV",1,0)</f>
        <v>0</v>
      </c>
      <c r="L95">
        <v>5</v>
      </c>
      <c r="M95">
        <v>453</v>
      </c>
      <c r="N95">
        <v>2.3714285714285701</v>
      </c>
      <c r="O95">
        <v>9.1424486056418708</v>
      </c>
      <c r="P95">
        <v>5.3280176737375404</v>
      </c>
      <c r="Q95">
        <v>0</v>
      </c>
    </row>
    <row r="96" spans="1:17" hidden="1" x14ac:dyDescent="0.3">
      <c r="A96" t="s">
        <v>52</v>
      </c>
      <c r="B96" t="s">
        <v>358</v>
      </c>
      <c r="C96" t="s">
        <v>359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353</v>
      </c>
      <c r="J96">
        <f>IF(Table1[[#This Row],[Team]]="MCI",1,0)</f>
        <v>0</v>
      </c>
      <c r="K96">
        <f>IF(Table1[[#This Row],[Team]]="LIV",1,0)</f>
        <v>0</v>
      </c>
      <c r="L96">
        <v>6</v>
      </c>
      <c r="M96">
        <v>484</v>
      </c>
      <c r="N96">
        <v>2.3823529411764701</v>
      </c>
      <c r="O96">
        <v>7.5945311149942301</v>
      </c>
      <c r="P96">
        <v>5.29647595159076</v>
      </c>
      <c r="Q96">
        <v>0</v>
      </c>
    </row>
    <row r="97" spans="1:17" hidden="1" x14ac:dyDescent="0.3">
      <c r="A97" t="s">
        <v>70</v>
      </c>
      <c r="B97" t="s">
        <v>193</v>
      </c>
      <c r="C97" t="s">
        <v>193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173</v>
      </c>
      <c r="J97">
        <f>IF(Table1[[#This Row],[Team]]="MCI",1,0)</f>
        <v>0</v>
      </c>
      <c r="K97">
        <f>IF(Table1[[#This Row],[Team]]="LIV",1,0)</f>
        <v>0</v>
      </c>
      <c r="L97">
        <v>5.5</v>
      </c>
      <c r="M97">
        <v>217</v>
      </c>
      <c r="N97">
        <v>2.7575757531628802</v>
      </c>
      <c r="O97">
        <v>8.4029978346499696</v>
      </c>
      <c r="P97">
        <v>5.2522681672420903</v>
      </c>
      <c r="Q97">
        <v>0</v>
      </c>
    </row>
    <row r="98" spans="1:17" hidden="1" x14ac:dyDescent="0.3">
      <c r="A98" t="s">
        <v>366</v>
      </c>
      <c r="B98" t="s">
        <v>367</v>
      </c>
      <c r="C98" t="s">
        <v>367</v>
      </c>
      <c r="D98" t="s">
        <v>5</v>
      </c>
      <c r="E98">
        <v>0</v>
      </c>
      <c r="F98">
        <v>1</v>
      </c>
      <c r="G98">
        <v>0</v>
      </c>
      <c r="H98">
        <v>0</v>
      </c>
      <c r="I98" t="s">
        <v>353</v>
      </c>
      <c r="J98">
        <f>IF(Table1[[#This Row],[Team]]="MCI",1,0)</f>
        <v>0</v>
      </c>
      <c r="K98">
        <f>IF(Table1[[#This Row],[Team]]="LIV",1,0)</f>
        <v>0</v>
      </c>
      <c r="L98">
        <v>4.5</v>
      </c>
      <c r="M98">
        <v>491</v>
      </c>
      <c r="N98">
        <v>1.4468520921732599</v>
      </c>
      <c r="O98">
        <v>8.2355406235009898</v>
      </c>
      <c r="P98">
        <v>5.2462505564173396</v>
      </c>
      <c r="Q98">
        <v>0</v>
      </c>
    </row>
    <row r="99" spans="1:17" hidden="1" x14ac:dyDescent="0.3">
      <c r="A99" t="s">
        <v>24</v>
      </c>
      <c r="B99" t="s">
        <v>25</v>
      </c>
      <c r="C99" t="s">
        <v>25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17</v>
      </c>
      <c r="J99">
        <f>IF(Table1[[#This Row],[Team]]="MCI",1,0)</f>
        <v>0</v>
      </c>
      <c r="K99">
        <f>IF(Table1[[#This Row],[Team]]="LIV",1,0)</f>
        <v>0</v>
      </c>
      <c r="L99">
        <v>5</v>
      </c>
      <c r="M99">
        <v>7</v>
      </c>
      <c r="N99">
        <v>1.7147919069380599</v>
      </c>
      <c r="O99">
        <v>8.18027713462115</v>
      </c>
      <c r="P99">
        <v>5.2438607236123103</v>
      </c>
      <c r="Q99">
        <v>0</v>
      </c>
    </row>
    <row r="100" spans="1:17" hidden="1" x14ac:dyDescent="0.3">
      <c r="A100" t="s">
        <v>118</v>
      </c>
      <c r="B100" t="s">
        <v>119</v>
      </c>
      <c r="C100" t="s">
        <v>119</v>
      </c>
      <c r="D100" t="s">
        <v>7</v>
      </c>
      <c r="E100">
        <v>0</v>
      </c>
      <c r="F100">
        <v>0</v>
      </c>
      <c r="G100">
        <v>0</v>
      </c>
      <c r="H100">
        <v>1</v>
      </c>
      <c r="I100" t="s">
        <v>97</v>
      </c>
      <c r="J100">
        <f>IF(Table1[[#This Row],[Team]]="MCI",1,0)</f>
        <v>0</v>
      </c>
      <c r="K100">
        <f>IF(Table1[[#This Row],[Team]]="LIV",1,0)</f>
        <v>0</v>
      </c>
      <c r="L100">
        <v>8</v>
      </c>
      <c r="M100">
        <v>152</v>
      </c>
      <c r="N100">
        <v>1.29438602718539</v>
      </c>
      <c r="O100">
        <v>7.4528629664405601</v>
      </c>
      <c r="P100">
        <v>5.2281198976753096</v>
      </c>
      <c r="Q100">
        <v>0</v>
      </c>
    </row>
    <row r="101" spans="1:17" hidden="1" x14ac:dyDescent="0.3">
      <c r="A101" t="s">
        <v>51</v>
      </c>
      <c r="B101" t="s">
        <v>76</v>
      </c>
      <c r="C101" t="s">
        <v>76</v>
      </c>
      <c r="D101" t="s">
        <v>7</v>
      </c>
      <c r="E101">
        <v>0</v>
      </c>
      <c r="F101">
        <v>0</v>
      </c>
      <c r="G101">
        <v>0</v>
      </c>
      <c r="H101">
        <v>1</v>
      </c>
      <c r="I101" t="s">
        <v>75</v>
      </c>
      <c r="J101">
        <f>IF(Table1[[#This Row],[Team]]="MCI",1,0)</f>
        <v>0</v>
      </c>
      <c r="K101">
        <f>IF(Table1[[#This Row],[Team]]="LIV",1,0)</f>
        <v>0</v>
      </c>
      <c r="L101">
        <v>6.5</v>
      </c>
      <c r="M101">
        <v>115</v>
      </c>
      <c r="N101">
        <v>3.2693521063589799</v>
      </c>
      <c r="O101">
        <v>7.8556328704852598</v>
      </c>
      <c r="P101">
        <v>5.2247234191136602</v>
      </c>
      <c r="Q101">
        <v>0</v>
      </c>
    </row>
    <row r="102" spans="1:17" hidden="1" x14ac:dyDescent="0.3">
      <c r="A102" t="s">
        <v>210</v>
      </c>
      <c r="B102" t="s">
        <v>261</v>
      </c>
      <c r="C102" t="s">
        <v>261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225</v>
      </c>
      <c r="J102">
        <f>IF(Table1[[#This Row],[Team]]="MCI",1,0)</f>
        <v>0</v>
      </c>
      <c r="K102">
        <f>IF(Table1[[#This Row],[Team]]="LIV",1,0)</f>
        <v>1</v>
      </c>
      <c r="L102">
        <v>5</v>
      </c>
      <c r="M102">
        <v>328</v>
      </c>
      <c r="N102">
        <v>1.22905004203823</v>
      </c>
      <c r="O102">
        <v>6.5934580752698899</v>
      </c>
      <c r="P102">
        <v>5.2230561816842398</v>
      </c>
      <c r="Q102">
        <v>0</v>
      </c>
    </row>
    <row r="103" spans="1:17" hidden="1" x14ac:dyDescent="0.3">
      <c r="A103" t="s">
        <v>414</v>
      </c>
      <c r="B103" t="s">
        <v>415</v>
      </c>
      <c r="C103" t="s">
        <v>415</v>
      </c>
      <c r="D103" t="s">
        <v>5</v>
      </c>
      <c r="E103">
        <v>0</v>
      </c>
      <c r="F103">
        <v>1</v>
      </c>
      <c r="G103">
        <v>0</v>
      </c>
      <c r="H103">
        <v>0</v>
      </c>
      <c r="I103" t="s">
        <v>402</v>
      </c>
      <c r="J103">
        <f>IF(Table1[[#This Row],[Team]]="MCI",1,0)</f>
        <v>0</v>
      </c>
      <c r="K103">
        <f>IF(Table1[[#This Row],[Team]]="LIV",1,0)</f>
        <v>0</v>
      </c>
      <c r="L103">
        <v>4.5</v>
      </c>
      <c r="M103">
        <v>544</v>
      </c>
      <c r="N103">
        <v>3.02941176470588</v>
      </c>
      <c r="O103">
        <v>9.8700172189256694</v>
      </c>
      <c r="P103">
        <v>5.2192884892915199</v>
      </c>
      <c r="Q103">
        <v>0</v>
      </c>
    </row>
    <row r="104" spans="1:17" hidden="1" x14ac:dyDescent="0.3">
      <c r="A104" t="s">
        <v>20</v>
      </c>
      <c r="B104" t="s">
        <v>21</v>
      </c>
      <c r="C104" t="s">
        <v>21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17</v>
      </c>
      <c r="J104">
        <f>IF(Table1[[#This Row],[Team]]="MCI",1,0)</f>
        <v>0</v>
      </c>
      <c r="K104">
        <f>IF(Table1[[#This Row],[Team]]="LIV",1,0)</f>
        <v>0</v>
      </c>
      <c r="L104">
        <v>5</v>
      </c>
      <c r="M104">
        <v>5</v>
      </c>
      <c r="N104">
        <v>1.09469608876927</v>
      </c>
      <c r="O104">
        <v>8.5942999529341702</v>
      </c>
      <c r="P104">
        <v>5.2093302693586496</v>
      </c>
      <c r="Q104">
        <v>0</v>
      </c>
    </row>
    <row r="105" spans="1:17" hidden="1" x14ac:dyDescent="0.3">
      <c r="A105" t="s">
        <v>210</v>
      </c>
      <c r="B105" t="s">
        <v>211</v>
      </c>
      <c r="C105" t="s">
        <v>211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203</v>
      </c>
      <c r="J105">
        <f>IF(Table1[[#This Row],[Team]]="MCI",1,0)</f>
        <v>0</v>
      </c>
      <c r="K105">
        <f>IF(Table1[[#This Row],[Team]]="LIV",1,0)</f>
        <v>0</v>
      </c>
      <c r="L105">
        <v>7</v>
      </c>
      <c r="M105">
        <v>266</v>
      </c>
      <c r="N105">
        <v>3.62442704983328</v>
      </c>
      <c r="O105">
        <v>9.6367536415389807</v>
      </c>
      <c r="P105">
        <v>5.2068474611294597</v>
      </c>
      <c r="Q105">
        <v>0</v>
      </c>
    </row>
    <row r="106" spans="1:17" hidden="1" x14ac:dyDescent="0.3">
      <c r="A106" t="s">
        <v>256</v>
      </c>
      <c r="B106" t="s">
        <v>257</v>
      </c>
      <c r="C106" t="s">
        <v>257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225</v>
      </c>
      <c r="J106">
        <f>IF(Table1[[#This Row],[Team]]="MCI",1,0)</f>
        <v>0</v>
      </c>
      <c r="K106">
        <f>IF(Table1[[#This Row],[Team]]="LIV",1,0)</f>
        <v>1</v>
      </c>
      <c r="L106">
        <v>4.5</v>
      </c>
      <c r="M106">
        <v>326</v>
      </c>
      <c r="N106">
        <v>0.69925994947709602</v>
      </c>
      <c r="O106">
        <v>6.8702945422627604</v>
      </c>
      <c r="P106">
        <v>5.1945050613371304</v>
      </c>
      <c r="Q106">
        <v>0</v>
      </c>
    </row>
    <row r="107" spans="1:17" hidden="1" x14ac:dyDescent="0.3">
      <c r="A107" t="s">
        <v>116</v>
      </c>
      <c r="B107" t="s">
        <v>117</v>
      </c>
      <c r="C107" t="s">
        <v>117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97</v>
      </c>
      <c r="J107">
        <f>IF(Table1[[#This Row],[Team]]="MCI",1,0)</f>
        <v>0</v>
      </c>
      <c r="K107">
        <f>IF(Table1[[#This Row],[Team]]="LIV",1,0)</f>
        <v>0</v>
      </c>
      <c r="L107">
        <v>5</v>
      </c>
      <c r="M107">
        <v>151</v>
      </c>
      <c r="N107">
        <v>1.0260824669341999</v>
      </c>
      <c r="O107">
        <v>7.56324025319761</v>
      </c>
      <c r="P107">
        <v>5.1830875144880704</v>
      </c>
      <c r="Q107">
        <v>0</v>
      </c>
    </row>
    <row r="108" spans="1:17" hidden="1" x14ac:dyDescent="0.3">
      <c r="A108" t="s">
        <v>72</v>
      </c>
      <c r="B108" t="s">
        <v>291</v>
      </c>
      <c r="C108" t="s">
        <v>291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270</v>
      </c>
      <c r="J108">
        <f>IF(Table1[[#This Row],[Team]]="MCI",1,0)</f>
        <v>1</v>
      </c>
      <c r="K108">
        <f>IF(Table1[[#This Row],[Team]]="LIV",1,0)</f>
        <v>0</v>
      </c>
      <c r="L108">
        <v>4.5</v>
      </c>
      <c r="M108">
        <v>353</v>
      </c>
      <c r="N108">
        <v>0</v>
      </c>
      <c r="O108">
        <v>6.5225262056054296</v>
      </c>
      <c r="P108">
        <v>5.1786486423538198</v>
      </c>
      <c r="Q108">
        <v>0</v>
      </c>
    </row>
    <row r="109" spans="1:17" hidden="1" x14ac:dyDescent="0.3">
      <c r="A109" t="s">
        <v>240</v>
      </c>
      <c r="B109" t="s">
        <v>341</v>
      </c>
      <c r="C109" t="s">
        <v>341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336</v>
      </c>
      <c r="J109">
        <f>IF(Table1[[#This Row],[Team]]="MCI",1,0)</f>
        <v>0</v>
      </c>
      <c r="K109">
        <f>IF(Table1[[#This Row],[Team]]="LIV",1,0)</f>
        <v>0</v>
      </c>
      <c r="L109">
        <v>5.5</v>
      </c>
      <c r="M109">
        <v>457</v>
      </c>
      <c r="N109">
        <v>2.3142857078469401</v>
      </c>
      <c r="O109">
        <v>8.8529348619194899</v>
      </c>
      <c r="P109">
        <v>5.16641786865467</v>
      </c>
      <c r="Q109">
        <v>0</v>
      </c>
    </row>
    <row r="110" spans="1:17" hidden="1" x14ac:dyDescent="0.3">
      <c r="A110" t="s">
        <v>378</v>
      </c>
      <c r="B110" t="s">
        <v>379</v>
      </c>
      <c r="C110" t="s">
        <v>378</v>
      </c>
      <c r="D110" t="s">
        <v>7</v>
      </c>
      <c r="E110">
        <v>0</v>
      </c>
      <c r="F110">
        <v>0</v>
      </c>
      <c r="G110">
        <v>0</v>
      </c>
      <c r="H110">
        <v>1</v>
      </c>
      <c r="I110" t="s">
        <v>353</v>
      </c>
      <c r="J110">
        <f>IF(Table1[[#This Row],[Team]]="MCI",1,0)</f>
        <v>0</v>
      </c>
      <c r="K110">
        <f>IF(Table1[[#This Row],[Team]]="LIV",1,0)</f>
        <v>0</v>
      </c>
      <c r="L110">
        <v>8.5</v>
      </c>
      <c r="M110">
        <v>507</v>
      </c>
      <c r="N110">
        <v>1.57968363251544</v>
      </c>
      <c r="O110">
        <v>7.9808298007418301</v>
      </c>
      <c r="P110">
        <v>5.1616869428026702</v>
      </c>
      <c r="Q110">
        <v>0</v>
      </c>
    </row>
    <row r="111" spans="1:17" hidden="1" x14ac:dyDescent="0.3">
      <c r="A111" t="s">
        <v>120</v>
      </c>
      <c r="B111" t="s">
        <v>121</v>
      </c>
      <c r="C111" t="s">
        <v>122</v>
      </c>
      <c r="D111" t="s">
        <v>5</v>
      </c>
      <c r="E111">
        <v>0</v>
      </c>
      <c r="F111">
        <v>1</v>
      </c>
      <c r="G111">
        <v>0</v>
      </c>
      <c r="H111">
        <v>0</v>
      </c>
      <c r="I111" t="s">
        <v>97</v>
      </c>
      <c r="J111">
        <f>IF(Table1[[#This Row],[Team]]="MCI",1,0)</f>
        <v>0</v>
      </c>
      <c r="K111">
        <f>IF(Table1[[#This Row],[Team]]="LIV",1,0)</f>
        <v>0</v>
      </c>
      <c r="L111">
        <v>4</v>
      </c>
      <c r="M111">
        <v>153</v>
      </c>
      <c r="N111">
        <v>0</v>
      </c>
      <c r="O111">
        <v>8.21150393283712</v>
      </c>
      <c r="P111">
        <v>5.1527755933748596</v>
      </c>
      <c r="Q111">
        <v>0</v>
      </c>
    </row>
    <row r="112" spans="1:17" hidden="1" x14ac:dyDescent="0.3">
      <c r="A112" t="s">
        <v>170</v>
      </c>
      <c r="B112" t="s">
        <v>178</v>
      </c>
      <c r="C112" t="s">
        <v>178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173</v>
      </c>
      <c r="J112">
        <f>IF(Table1[[#This Row],[Team]]="MCI",1,0)</f>
        <v>0</v>
      </c>
      <c r="K112">
        <f>IF(Table1[[#This Row],[Team]]="LIV",1,0)</f>
        <v>0</v>
      </c>
      <c r="L112">
        <v>4.5</v>
      </c>
      <c r="M112">
        <v>202</v>
      </c>
      <c r="N112">
        <v>2.7575757486133998</v>
      </c>
      <c r="O112">
        <v>8.1970016995508495</v>
      </c>
      <c r="P112">
        <v>5.1481684990083698</v>
      </c>
      <c r="Q112">
        <v>0</v>
      </c>
    </row>
    <row r="113" spans="1:17" hidden="1" x14ac:dyDescent="0.3">
      <c r="A113" t="s">
        <v>289</v>
      </c>
      <c r="B113" t="s">
        <v>290</v>
      </c>
      <c r="C113" t="s">
        <v>290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270</v>
      </c>
      <c r="J113">
        <f>IF(Table1[[#This Row],[Team]]="MCI",1,0)</f>
        <v>1</v>
      </c>
      <c r="K113">
        <f>IF(Table1[[#This Row],[Team]]="LIV",1,0)</f>
        <v>0</v>
      </c>
      <c r="L113">
        <v>4.5</v>
      </c>
      <c r="M113">
        <v>352</v>
      </c>
      <c r="N113">
        <v>0.25</v>
      </c>
      <c r="O113">
        <v>6.31776944225932</v>
      </c>
      <c r="P113">
        <v>5.12879416035583</v>
      </c>
      <c r="Q113">
        <v>0</v>
      </c>
    </row>
    <row r="114" spans="1:17" hidden="1" x14ac:dyDescent="0.3">
      <c r="A114" t="s">
        <v>108</v>
      </c>
      <c r="B114" t="s">
        <v>109</v>
      </c>
      <c r="C114" t="s">
        <v>109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97</v>
      </c>
      <c r="J114">
        <f>IF(Table1[[#This Row],[Team]]="MCI",1,0)</f>
        <v>0</v>
      </c>
      <c r="K114">
        <f>IF(Table1[[#This Row],[Team]]="LIV",1,0)</f>
        <v>0</v>
      </c>
      <c r="L114">
        <v>5</v>
      </c>
      <c r="M114">
        <v>147</v>
      </c>
      <c r="N114">
        <v>0.76489100386094799</v>
      </c>
      <c r="O114">
        <v>7.6527444718553701</v>
      </c>
      <c r="P114">
        <v>5.1279868257036298</v>
      </c>
      <c r="Q114">
        <v>0</v>
      </c>
    </row>
    <row r="115" spans="1:17" hidden="1" x14ac:dyDescent="0.3">
      <c r="A115" t="s">
        <v>157</v>
      </c>
      <c r="B115" t="s">
        <v>158</v>
      </c>
      <c r="C115" t="s">
        <v>158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150</v>
      </c>
      <c r="J115">
        <f>IF(Table1[[#This Row],[Team]]="MCI",1,0)</f>
        <v>0</v>
      </c>
      <c r="K115">
        <f>IF(Table1[[#This Row],[Team]]="LIV",1,0)</f>
        <v>0</v>
      </c>
      <c r="L115">
        <v>5</v>
      </c>
      <c r="M115">
        <v>179</v>
      </c>
      <c r="N115">
        <v>2.1428571428223702</v>
      </c>
      <c r="O115">
        <v>9.0782337828195292</v>
      </c>
      <c r="P115">
        <v>5.0809424339844798</v>
      </c>
      <c r="Q115">
        <v>0</v>
      </c>
    </row>
    <row r="116" spans="1:17" hidden="1" x14ac:dyDescent="0.3">
      <c r="A116" t="s">
        <v>371</v>
      </c>
      <c r="B116" t="s">
        <v>372</v>
      </c>
      <c r="C116" t="s">
        <v>372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353</v>
      </c>
      <c r="J116">
        <f>IF(Table1[[#This Row],[Team]]="MCI",1,0)</f>
        <v>0</v>
      </c>
      <c r="K116">
        <f>IF(Table1[[#This Row],[Team]]="LIV",1,0)</f>
        <v>0</v>
      </c>
      <c r="L116">
        <v>5</v>
      </c>
      <c r="M116">
        <v>497</v>
      </c>
      <c r="N116">
        <v>1.8484848444541999</v>
      </c>
      <c r="O116">
        <v>7.6245951978552702</v>
      </c>
      <c r="P116">
        <v>5.0797421816035699</v>
      </c>
      <c r="Q116">
        <v>0</v>
      </c>
    </row>
    <row r="117" spans="1:17" hidden="1" x14ac:dyDescent="0.3">
      <c r="A117" t="s">
        <v>82</v>
      </c>
      <c r="B117" t="s">
        <v>83</v>
      </c>
      <c r="C117" t="s">
        <v>83</v>
      </c>
      <c r="D117" t="s">
        <v>7</v>
      </c>
      <c r="E117">
        <v>0</v>
      </c>
      <c r="F117">
        <v>0</v>
      </c>
      <c r="G117">
        <v>0</v>
      </c>
      <c r="H117">
        <v>1</v>
      </c>
      <c r="I117" t="s">
        <v>75</v>
      </c>
      <c r="J117">
        <f>IF(Table1[[#This Row],[Team]]="MCI",1,0)</f>
        <v>0</v>
      </c>
      <c r="K117">
        <f>IF(Table1[[#This Row],[Team]]="LIV",1,0)</f>
        <v>0</v>
      </c>
      <c r="L117">
        <v>6.5</v>
      </c>
      <c r="M117">
        <v>122</v>
      </c>
      <c r="N117">
        <v>2.3204200467098102</v>
      </c>
      <c r="O117">
        <v>8.2255023897684705</v>
      </c>
      <c r="P117">
        <v>5.0674944167690796</v>
      </c>
      <c r="Q117">
        <v>0</v>
      </c>
    </row>
    <row r="118" spans="1:17" hidden="1" x14ac:dyDescent="0.3">
      <c r="A118" t="s">
        <v>130</v>
      </c>
      <c r="B118" t="s">
        <v>131</v>
      </c>
      <c r="C118" t="s">
        <v>131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97</v>
      </c>
      <c r="J118">
        <f>IF(Table1[[#This Row],[Team]]="MCI",1,0)</f>
        <v>0</v>
      </c>
      <c r="K118">
        <f>IF(Table1[[#This Row],[Team]]="LIV",1,0)</f>
        <v>0</v>
      </c>
      <c r="L118">
        <v>5.5</v>
      </c>
      <c r="M118">
        <v>159</v>
      </c>
      <c r="N118">
        <v>1.4545454443009</v>
      </c>
      <c r="O118">
        <v>7.0785804549888196</v>
      </c>
      <c r="P118">
        <v>5.0614814955360696</v>
      </c>
      <c r="Q118">
        <v>0</v>
      </c>
    </row>
    <row r="119" spans="1:17" hidden="1" x14ac:dyDescent="0.3">
      <c r="A119" t="s">
        <v>180</v>
      </c>
      <c r="B119" t="s">
        <v>324</v>
      </c>
      <c r="C119" t="s">
        <v>324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311</v>
      </c>
      <c r="J119">
        <f>IF(Table1[[#This Row],[Team]]="MCI",1,0)</f>
        <v>0</v>
      </c>
      <c r="K119">
        <f>IF(Table1[[#This Row],[Team]]="LIV",1,0)</f>
        <v>0</v>
      </c>
      <c r="L119">
        <v>6.5</v>
      </c>
      <c r="M119">
        <v>408</v>
      </c>
      <c r="N119">
        <v>2.8321888198056699</v>
      </c>
      <c r="O119">
        <v>8.1778269213450603</v>
      </c>
      <c r="P119">
        <v>5.0567398677477504</v>
      </c>
      <c r="Q119">
        <v>0</v>
      </c>
    </row>
    <row r="120" spans="1:17" hidden="1" x14ac:dyDescent="0.3">
      <c r="A120" t="s">
        <v>334</v>
      </c>
      <c r="B120" t="s">
        <v>335</v>
      </c>
      <c r="C120" t="s">
        <v>335</v>
      </c>
      <c r="D120" t="s">
        <v>4</v>
      </c>
      <c r="E120">
        <v>1</v>
      </c>
      <c r="F120">
        <v>0</v>
      </c>
      <c r="G120">
        <v>0</v>
      </c>
      <c r="H120">
        <v>0</v>
      </c>
      <c r="I120" t="s">
        <v>311</v>
      </c>
      <c r="J120">
        <f>IF(Table1[[#This Row],[Team]]="MCI",1,0)</f>
        <v>0</v>
      </c>
      <c r="K120">
        <f>IF(Table1[[#This Row],[Team]]="LIV",1,0)</f>
        <v>0</v>
      </c>
      <c r="L120">
        <v>5</v>
      </c>
      <c r="M120">
        <v>416</v>
      </c>
      <c r="N120">
        <v>2.3380299859711302</v>
      </c>
      <c r="O120">
        <v>8.4484929848317805</v>
      </c>
      <c r="P120">
        <v>5.0239363227100098</v>
      </c>
      <c r="Q120">
        <v>0</v>
      </c>
    </row>
    <row r="121" spans="1:17" hidden="1" x14ac:dyDescent="0.3">
      <c r="A121" t="s">
        <v>390</v>
      </c>
      <c r="B121" t="s">
        <v>391</v>
      </c>
      <c r="C121" t="s">
        <v>391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382</v>
      </c>
      <c r="J121">
        <f>IF(Table1[[#This Row],[Team]]="MCI",1,0)</f>
        <v>0</v>
      </c>
      <c r="K121">
        <f>IF(Table1[[#This Row],[Team]]="LIV",1,0)</f>
        <v>0</v>
      </c>
      <c r="L121">
        <v>4.5</v>
      </c>
      <c r="M121">
        <v>517</v>
      </c>
      <c r="N121">
        <v>1.80555555142908</v>
      </c>
      <c r="O121">
        <v>8.4522871985024306</v>
      </c>
      <c r="P121">
        <v>5.0166891579422499</v>
      </c>
      <c r="Q121">
        <v>0</v>
      </c>
    </row>
    <row r="122" spans="1:17" hidden="1" x14ac:dyDescent="0.3">
      <c r="A122" t="s">
        <v>252</v>
      </c>
      <c r="B122" t="s">
        <v>253</v>
      </c>
      <c r="C122" t="s">
        <v>253</v>
      </c>
      <c r="D122" t="s">
        <v>5</v>
      </c>
      <c r="E122">
        <v>0</v>
      </c>
      <c r="F122">
        <v>1</v>
      </c>
      <c r="G122">
        <v>0</v>
      </c>
      <c r="H122">
        <v>0</v>
      </c>
      <c r="I122" t="s">
        <v>225</v>
      </c>
      <c r="J122">
        <f>IF(Table1[[#This Row],[Team]]="MCI",1,0)</f>
        <v>0</v>
      </c>
      <c r="K122">
        <f>IF(Table1[[#This Row],[Team]]="LIV",1,0)</f>
        <v>1</v>
      </c>
      <c r="L122">
        <v>5</v>
      </c>
      <c r="M122">
        <v>324</v>
      </c>
      <c r="N122">
        <v>0.85294117647058798</v>
      </c>
      <c r="O122">
        <v>6.4891173414048602</v>
      </c>
      <c r="P122">
        <v>4.9883574078771202</v>
      </c>
      <c r="Q122">
        <v>0</v>
      </c>
    </row>
    <row r="123" spans="1:17" hidden="1" x14ac:dyDescent="0.3">
      <c r="A123" t="s">
        <v>124</v>
      </c>
      <c r="B123" t="s">
        <v>125</v>
      </c>
      <c r="C123" t="s">
        <v>125</v>
      </c>
      <c r="D123" t="s">
        <v>5</v>
      </c>
      <c r="E123">
        <v>0</v>
      </c>
      <c r="F123">
        <v>1</v>
      </c>
      <c r="G123">
        <v>0</v>
      </c>
      <c r="H123">
        <v>0</v>
      </c>
      <c r="I123" t="s">
        <v>97</v>
      </c>
      <c r="J123">
        <f>IF(Table1[[#This Row],[Team]]="MCI",1,0)</f>
        <v>0</v>
      </c>
      <c r="K123">
        <f>IF(Table1[[#This Row],[Team]]="LIV",1,0)</f>
        <v>0</v>
      </c>
      <c r="L123">
        <v>5</v>
      </c>
      <c r="M123">
        <v>156</v>
      </c>
      <c r="N123">
        <v>0.27657033008595899</v>
      </c>
      <c r="O123">
        <v>7.7346200749446501</v>
      </c>
      <c r="P123">
        <v>4.9713441339713302</v>
      </c>
      <c r="Q123">
        <v>0</v>
      </c>
    </row>
    <row r="124" spans="1:17" hidden="1" x14ac:dyDescent="0.3">
      <c r="A124" t="s">
        <v>151</v>
      </c>
      <c r="B124" t="s">
        <v>152</v>
      </c>
      <c r="C124" t="s">
        <v>152</v>
      </c>
      <c r="D124" t="s">
        <v>5</v>
      </c>
      <c r="E124">
        <v>0</v>
      </c>
      <c r="F124">
        <v>1</v>
      </c>
      <c r="G124">
        <v>0</v>
      </c>
      <c r="H124">
        <v>0</v>
      </c>
      <c r="I124" t="s">
        <v>150</v>
      </c>
      <c r="J124">
        <f>IF(Table1[[#This Row],[Team]]="MCI",1,0)</f>
        <v>0</v>
      </c>
      <c r="K124">
        <f>IF(Table1[[#This Row],[Team]]="LIV",1,0)</f>
        <v>0</v>
      </c>
      <c r="L124">
        <v>4.5</v>
      </c>
      <c r="M124">
        <v>174</v>
      </c>
      <c r="N124">
        <v>1.9142857143246299</v>
      </c>
      <c r="O124">
        <v>8.9728837817995899</v>
      </c>
      <c r="P124">
        <v>4.9473946995529898</v>
      </c>
      <c r="Q124">
        <v>0</v>
      </c>
    </row>
    <row r="125" spans="1:17" hidden="1" x14ac:dyDescent="0.3">
      <c r="A125" t="s">
        <v>419</v>
      </c>
      <c r="B125" t="s">
        <v>420</v>
      </c>
      <c r="C125" t="s">
        <v>421</v>
      </c>
      <c r="D125" t="s">
        <v>6</v>
      </c>
      <c r="E125">
        <v>0</v>
      </c>
      <c r="F125">
        <v>0</v>
      </c>
      <c r="G125">
        <v>1</v>
      </c>
      <c r="H125">
        <v>0</v>
      </c>
      <c r="I125" t="s">
        <v>402</v>
      </c>
      <c r="J125">
        <f>IF(Table1[[#This Row],[Team]]="MCI",1,0)</f>
        <v>0</v>
      </c>
      <c r="K125">
        <f>IF(Table1[[#This Row],[Team]]="LIV",1,0)</f>
        <v>0</v>
      </c>
      <c r="L125">
        <v>5</v>
      </c>
      <c r="M125">
        <v>555</v>
      </c>
      <c r="N125">
        <v>2.6470588207147401</v>
      </c>
      <c r="O125">
        <v>9.6157632357461296</v>
      </c>
      <c r="P125">
        <v>4.93388577518835</v>
      </c>
      <c r="Q125">
        <v>0</v>
      </c>
    </row>
    <row r="126" spans="1:17" hidden="1" x14ac:dyDescent="0.3">
      <c r="A126" t="s">
        <v>207</v>
      </c>
      <c r="B126" t="s">
        <v>208</v>
      </c>
      <c r="C126" t="s">
        <v>208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203</v>
      </c>
      <c r="J126">
        <f>IF(Table1[[#This Row],[Team]]="MCI",1,0)</f>
        <v>0</v>
      </c>
      <c r="K126">
        <f>IF(Table1[[#This Row],[Team]]="LIV",1,0)</f>
        <v>0</v>
      </c>
      <c r="L126">
        <v>6.5</v>
      </c>
      <c r="M126">
        <v>261</v>
      </c>
      <c r="N126">
        <v>3.20588235294117</v>
      </c>
      <c r="O126">
        <v>9.2611224107751902</v>
      </c>
      <c r="P126">
        <v>4.9180200077415099</v>
      </c>
      <c r="Q126">
        <v>0</v>
      </c>
    </row>
    <row r="127" spans="1:17" hidden="1" x14ac:dyDescent="0.3">
      <c r="A127" t="s">
        <v>53</v>
      </c>
      <c r="B127" t="s">
        <v>54</v>
      </c>
      <c r="C127" t="s">
        <v>54</v>
      </c>
      <c r="D127" t="s">
        <v>6</v>
      </c>
      <c r="E127">
        <v>0</v>
      </c>
      <c r="F127">
        <v>0</v>
      </c>
      <c r="G127">
        <v>1</v>
      </c>
      <c r="H127">
        <v>0</v>
      </c>
      <c r="I127" t="s">
        <v>50</v>
      </c>
      <c r="J127">
        <f>IF(Table1[[#This Row],[Team]]="MCI",1,0)</f>
        <v>0</v>
      </c>
      <c r="K127">
        <f>IF(Table1[[#This Row],[Team]]="LIV",1,0)</f>
        <v>0</v>
      </c>
      <c r="L127">
        <v>5.5</v>
      </c>
      <c r="M127">
        <v>37</v>
      </c>
      <c r="N127">
        <v>2.8529411764705799</v>
      </c>
      <c r="O127">
        <v>9.4020132074955693</v>
      </c>
      <c r="P127">
        <v>4.9110275182998704</v>
      </c>
      <c r="Q127">
        <v>0</v>
      </c>
    </row>
    <row r="128" spans="1:17" hidden="1" x14ac:dyDescent="0.3">
      <c r="A128" t="s">
        <v>166</v>
      </c>
      <c r="B128" t="s">
        <v>167</v>
      </c>
      <c r="C128" t="s">
        <v>167</v>
      </c>
      <c r="D128" t="s">
        <v>6</v>
      </c>
      <c r="E128">
        <v>0</v>
      </c>
      <c r="F128">
        <v>0</v>
      </c>
      <c r="G128">
        <v>1</v>
      </c>
      <c r="H128">
        <v>0</v>
      </c>
      <c r="I128" t="s">
        <v>150</v>
      </c>
      <c r="J128">
        <f>IF(Table1[[#This Row],[Team]]="MCI",1,0)</f>
        <v>0</v>
      </c>
      <c r="K128">
        <f>IF(Table1[[#This Row],[Team]]="LIV",1,0)</f>
        <v>0</v>
      </c>
      <c r="L128">
        <v>5.5</v>
      </c>
      <c r="M128">
        <v>187</v>
      </c>
      <c r="N128">
        <v>4.60192753639625</v>
      </c>
      <c r="O128">
        <v>6.8066288794440499</v>
      </c>
      <c r="P128">
        <v>4.9062597418643996</v>
      </c>
      <c r="Q128">
        <v>0</v>
      </c>
    </row>
    <row r="129" spans="1:17" hidden="1" x14ac:dyDescent="0.3">
      <c r="A129" t="s">
        <v>195</v>
      </c>
      <c r="B129" t="s">
        <v>196</v>
      </c>
      <c r="C129" t="s">
        <v>196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173</v>
      </c>
      <c r="J129">
        <f>IF(Table1[[#This Row],[Team]]="MCI",1,0)</f>
        <v>0</v>
      </c>
      <c r="K129">
        <f>IF(Table1[[#This Row],[Team]]="LIV",1,0)</f>
        <v>0</v>
      </c>
      <c r="L129">
        <v>5.5</v>
      </c>
      <c r="M129">
        <v>223</v>
      </c>
      <c r="N129">
        <v>2.2258064516128999</v>
      </c>
      <c r="O129">
        <v>8.0579989824096092</v>
      </c>
      <c r="P129">
        <v>4.8839595898115</v>
      </c>
      <c r="Q129">
        <v>0</v>
      </c>
    </row>
    <row r="130" spans="1:17" hidden="1" x14ac:dyDescent="0.3">
      <c r="A130" t="s">
        <v>409</v>
      </c>
      <c r="B130" t="s">
        <v>410</v>
      </c>
      <c r="C130" t="s">
        <v>411</v>
      </c>
      <c r="D130" t="s">
        <v>5</v>
      </c>
      <c r="E130">
        <v>0</v>
      </c>
      <c r="F130">
        <v>1</v>
      </c>
      <c r="G130">
        <v>0</v>
      </c>
      <c r="H130">
        <v>0</v>
      </c>
      <c r="I130" t="s">
        <v>402</v>
      </c>
      <c r="J130">
        <f>IF(Table1[[#This Row],[Team]]="MCI",1,0)</f>
        <v>0</v>
      </c>
      <c r="K130">
        <f>IF(Table1[[#This Row],[Team]]="LIV",1,0)</f>
        <v>0</v>
      </c>
      <c r="L130">
        <v>5</v>
      </c>
      <c r="M130">
        <v>542</v>
      </c>
      <c r="N130">
        <v>2.64705882915873</v>
      </c>
      <c r="O130">
        <v>9.4700571501235693</v>
      </c>
      <c r="P130">
        <v>4.8790198561910696</v>
      </c>
      <c r="Q130">
        <v>0</v>
      </c>
    </row>
    <row r="131" spans="1:17" hidden="1" x14ac:dyDescent="0.3">
      <c r="A131" t="s">
        <v>69</v>
      </c>
      <c r="B131" t="s">
        <v>313</v>
      </c>
      <c r="C131" t="s">
        <v>313</v>
      </c>
      <c r="D131" t="s">
        <v>7</v>
      </c>
      <c r="E131">
        <v>0</v>
      </c>
      <c r="F131">
        <v>0</v>
      </c>
      <c r="G131">
        <v>0</v>
      </c>
      <c r="H131">
        <v>1</v>
      </c>
      <c r="I131" t="s">
        <v>311</v>
      </c>
      <c r="J131">
        <f>IF(Table1[[#This Row],[Team]]="MCI",1,0)</f>
        <v>0</v>
      </c>
      <c r="K131">
        <f>IF(Table1[[#This Row],[Team]]="LIV",1,0)</f>
        <v>0</v>
      </c>
      <c r="L131">
        <v>6</v>
      </c>
      <c r="M131">
        <v>394</v>
      </c>
      <c r="N131">
        <v>2.59375</v>
      </c>
      <c r="O131">
        <v>7.9583802408892996</v>
      </c>
      <c r="P131">
        <v>4.8657378024447597</v>
      </c>
      <c r="Q131">
        <v>0</v>
      </c>
    </row>
    <row r="132" spans="1:17" hidden="1" x14ac:dyDescent="0.3">
      <c r="A132" t="s">
        <v>91</v>
      </c>
      <c r="B132" t="s">
        <v>92</v>
      </c>
      <c r="C132" t="s">
        <v>92</v>
      </c>
      <c r="D132" t="s">
        <v>6</v>
      </c>
      <c r="E132">
        <v>0</v>
      </c>
      <c r="F132">
        <v>0</v>
      </c>
      <c r="G132">
        <v>1</v>
      </c>
      <c r="H132">
        <v>0</v>
      </c>
      <c r="I132" t="s">
        <v>75</v>
      </c>
      <c r="J132">
        <f>IF(Table1[[#This Row],[Team]]="MCI",1,0)</f>
        <v>0</v>
      </c>
      <c r="K132">
        <f>IF(Table1[[#This Row],[Team]]="LIV",1,0)</f>
        <v>0</v>
      </c>
      <c r="L132">
        <v>5.5</v>
      </c>
      <c r="M132">
        <v>128</v>
      </c>
      <c r="N132">
        <v>2.2811911071111002</v>
      </c>
      <c r="O132">
        <v>7.8331889893289901</v>
      </c>
      <c r="P132">
        <v>4.8519222599517704</v>
      </c>
      <c r="Q132">
        <v>0</v>
      </c>
    </row>
    <row r="133" spans="1:17" hidden="1" x14ac:dyDescent="0.3">
      <c r="A133" t="s">
        <v>71</v>
      </c>
      <c r="B133" t="s">
        <v>154</v>
      </c>
      <c r="C133" t="s">
        <v>154</v>
      </c>
      <c r="D133" t="s">
        <v>6</v>
      </c>
      <c r="E133">
        <v>0</v>
      </c>
      <c r="F133">
        <v>0</v>
      </c>
      <c r="G133">
        <v>1</v>
      </c>
      <c r="H133">
        <v>0</v>
      </c>
      <c r="I133" t="s">
        <v>150</v>
      </c>
      <c r="J133">
        <f>IF(Table1[[#This Row],[Team]]="MCI",1,0)</f>
        <v>0</v>
      </c>
      <c r="K133">
        <f>IF(Table1[[#This Row],[Team]]="LIV",1,0)</f>
        <v>0</v>
      </c>
      <c r="L133">
        <v>5.5</v>
      </c>
      <c r="M133">
        <v>177</v>
      </c>
      <c r="N133">
        <v>2.0919526144345899</v>
      </c>
      <c r="O133">
        <v>8.5996718780740693</v>
      </c>
      <c r="P133">
        <v>4.8358207022483199</v>
      </c>
      <c r="Q133">
        <v>0</v>
      </c>
    </row>
    <row r="134" spans="1:17" hidden="1" x14ac:dyDescent="0.3">
      <c r="A134" t="s">
        <v>73</v>
      </c>
      <c r="B134" t="s">
        <v>123</v>
      </c>
      <c r="C134" t="s">
        <v>123</v>
      </c>
      <c r="D134" t="s">
        <v>6</v>
      </c>
      <c r="E134">
        <v>0</v>
      </c>
      <c r="F134">
        <v>0</v>
      </c>
      <c r="G134">
        <v>1</v>
      </c>
      <c r="H134">
        <v>0</v>
      </c>
      <c r="I134" t="s">
        <v>97</v>
      </c>
      <c r="J134">
        <f>IF(Table1[[#This Row],[Team]]="MCI",1,0)</f>
        <v>0</v>
      </c>
      <c r="K134">
        <f>IF(Table1[[#This Row],[Team]]="LIV",1,0)</f>
        <v>0</v>
      </c>
      <c r="L134">
        <v>6</v>
      </c>
      <c r="M134">
        <v>155</v>
      </c>
      <c r="N134">
        <v>0.69834504703260603</v>
      </c>
      <c r="O134">
        <v>7.1869012657190501</v>
      </c>
      <c r="P134">
        <v>4.8073190102641599</v>
      </c>
      <c r="Q134">
        <v>0</v>
      </c>
    </row>
    <row r="135" spans="1:17" hidden="1" x14ac:dyDescent="0.3">
      <c r="A135" t="s">
        <v>36</v>
      </c>
      <c r="B135" t="s">
        <v>37</v>
      </c>
      <c r="C135" t="s">
        <v>38</v>
      </c>
      <c r="D135" t="s">
        <v>5</v>
      </c>
      <c r="E135">
        <v>0</v>
      </c>
      <c r="F135">
        <v>1</v>
      </c>
      <c r="G135">
        <v>0</v>
      </c>
      <c r="H135">
        <v>0</v>
      </c>
      <c r="I135" t="s">
        <v>17</v>
      </c>
      <c r="J135">
        <f>IF(Table1[[#This Row],[Team]]="MCI",1,0)</f>
        <v>0</v>
      </c>
      <c r="K135">
        <f>IF(Table1[[#This Row],[Team]]="LIV",1,0)</f>
        <v>0</v>
      </c>
      <c r="L135">
        <v>4.5</v>
      </c>
      <c r="M135">
        <v>16</v>
      </c>
      <c r="N135">
        <v>2.3636363635157598</v>
      </c>
      <c r="O135">
        <v>6.8848379181973298</v>
      </c>
      <c r="P135">
        <v>4.8039662056260504</v>
      </c>
      <c r="Q135">
        <v>0</v>
      </c>
    </row>
    <row r="136" spans="1:17" hidden="1" x14ac:dyDescent="0.3">
      <c r="A136" t="s">
        <v>328</v>
      </c>
      <c r="B136" t="s">
        <v>329</v>
      </c>
      <c r="C136" t="s">
        <v>330</v>
      </c>
      <c r="D136" t="s">
        <v>6</v>
      </c>
      <c r="E136">
        <v>0</v>
      </c>
      <c r="F136">
        <v>0</v>
      </c>
      <c r="G136">
        <v>1</v>
      </c>
      <c r="H136">
        <v>0</v>
      </c>
      <c r="I136" t="s">
        <v>311</v>
      </c>
      <c r="J136">
        <f>IF(Table1[[#This Row],[Team]]="MCI",1,0)</f>
        <v>0</v>
      </c>
      <c r="K136">
        <f>IF(Table1[[#This Row],[Team]]="LIV",1,0)</f>
        <v>0</v>
      </c>
      <c r="L136">
        <v>6</v>
      </c>
      <c r="M136">
        <v>411</v>
      </c>
      <c r="N136">
        <v>0.427378412384049</v>
      </c>
      <c r="O136">
        <v>9.2733470354815495</v>
      </c>
      <c r="P136">
        <v>4.7861726561080404</v>
      </c>
      <c r="Q136">
        <v>0</v>
      </c>
    </row>
    <row r="137" spans="1:17" hidden="1" x14ac:dyDescent="0.3">
      <c r="A137" t="s">
        <v>71</v>
      </c>
      <c r="B137" t="s">
        <v>179</v>
      </c>
      <c r="C137" t="s">
        <v>179</v>
      </c>
      <c r="D137" t="s">
        <v>4</v>
      </c>
      <c r="E137">
        <v>1</v>
      </c>
      <c r="F137">
        <v>0</v>
      </c>
      <c r="G137">
        <v>0</v>
      </c>
      <c r="H137">
        <v>0</v>
      </c>
      <c r="I137" t="s">
        <v>173</v>
      </c>
      <c r="J137">
        <f>IF(Table1[[#This Row],[Team]]="MCI",1,0)</f>
        <v>0</v>
      </c>
      <c r="K137">
        <f>IF(Table1[[#This Row],[Team]]="LIV",1,0)</f>
        <v>0</v>
      </c>
      <c r="L137">
        <v>4.5</v>
      </c>
      <c r="M137">
        <v>204</v>
      </c>
      <c r="N137">
        <v>1.3041669139785299</v>
      </c>
      <c r="O137">
        <v>8.4942231809514901</v>
      </c>
      <c r="P137">
        <v>4.7682340945544004</v>
      </c>
      <c r="Q137">
        <v>0</v>
      </c>
    </row>
    <row r="138" spans="1:17" hidden="1" x14ac:dyDescent="0.3">
      <c r="A138" t="s">
        <v>246</v>
      </c>
      <c r="B138" t="s">
        <v>247</v>
      </c>
      <c r="C138" t="s">
        <v>247</v>
      </c>
      <c r="D138" t="s">
        <v>5</v>
      </c>
      <c r="E138">
        <v>0</v>
      </c>
      <c r="F138">
        <v>1</v>
      </c>
      <c r="G138">
        <v>0</v>
      </c>
      <c r="H138">
        <v>0</v>
      </c>
      <c r="I138" t="s">
        <v>225</v>
      </c>
      <c r="J138">
        <f>IF(Table1[[#This Row],[Team]]="MCI",1,0)</f>
        <v>0</v>
      </c>
      <c r="K138">
        <f>IF(Table1[[#This Row],[Team]]="LIV",1,0)</f>
        <v>1</v>
      </c>
      <c r="L138">
        <v>4.5</v>
      </c>
      <c r="M138">
        <v>320</v>
      </c>
      <c r="N138">
        <v>0.58823529411764697</v>
      </c>
      <c r="O138">
        <v>6.3334221801649502</v>
      </c>
      <c r="P138">
        <v>4.7645499970201</v>
      </c>
      <c r="Q138">
        <v>0</v>
      </c>
    </row>
    <row r="139" spans="1:17" hidden="1" x14ac:dyDescent="0.3">
      <c r="A139" t="s">
        <v>77</v>
      </c>
      <c r="B139" t="s">
        <v>78</v>
      </c>
      <c r="C139" t="s">
        <v>78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75</v>
      </c>
      <c r="J139">
        <f>IF(Table1[[#This Row],[Team]]="MCI",1,0)</f>
        <v>0</v>
      </c>
      <c r="K139">
        <f>IF(Table1[[#This Row],[Team]]="LIV",1,0)</f>
        <v>0</v>
      </c>
      <c r="L139">
        <v>5.5</v>
      </c>
      <c r="M139">
        <v>116</v>
      </c>
      <c r="N139">
        <v>2.06060606024448</v>
      </c>
      <c r="O139">
        <v>7.8031674718245396</v>
      </c>
      <c r="P139">
        <v>4.75587355157319</v>
      </c>
      <c r="Q139">
        <v>0</v>
      </c>
    </row>
    <row r="140" spans="1:17" hidden="1" x14ac:dyDescent="0.3">
      <c r="A140" t="s">
        <v>181</v>
      </c>
      <c r="B140" t="s">
        <v>182</v>
      </c>
      <c r="C140" t="s">
        <v>183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173</v>
      </c>
      <c r="J140">
        <f>IF(Table1[[#This Row],[Team]]="MCI",1,0)</f>
        <v>0</v>
      </c>
      <c r="K140">
        <f>IF(Table1[[#This Row],[Team]]="LIV",1,0)</f>
        <v>0</v>
      </c>
      <c r="L140">
        <v>5.5</v>
      </c>
      <c r="M140">
        <v>207</v>
      </c>
      <c r="N140">
        <v>2.5766588831400301</v>
      </c>
      <c r="O140">
        <v>7.5471181432134697</v>
      </c>
      <c r="P140">
        <v>4.7537614700017796</v>
      </c>
      <c r="Q140">
        <v>0</v>
      </c>
    </row>
    <row r="141" spans="1:17" hidden="1" x14ac:dyDescent="0.3">
      <c r="A141" t="s">
        <v>349</v>
      </c>
      <c r="B141" t="s">
        <v>350</v>
      </c>
      <c r="C141" t="s">
        <v>350</v>
      </c>
      <c r="D141" t="s">
        <v>5</v>
      </c>
      <c r="E141">
        <v>0</v>
      </c>
      <c r="F141">
        <v>1</v>
      </c>
      <c r="G141">
        <v>0</v>
      </c>
      <c r="H141">
        <v>0</v>
      </c>
      <c r="I141" t="s">
        <v>336</v>
      </c>
      <c r="J141">
        <f>IF(Table1[[#This Row],[Team]]="MCI",1,0)</f>
        <v>0</v>
      </c>
      <c r="K141">
        <f>IF(Table1[[#This Row],[Team]]="LIV",1,0)</f>
        <v>0</v>
      </c>
      <c r="L141">
        <v>4.5</v>
      </c>
      <c r="M141">
        <v>470</v>
      </c>
      <c r="N141">
        <v>1.43982647351958</v>
      </c>
      <c r="O141">
        <v>8.6884737604004396</v>
      </c>
      <c r="P141">
        <v>4.74057869804221</v>
      </c>
      <c r="Q141">
        <v>0</v>
      </c>
    </row>
    <row r="142" spans="1:17" hidden="1" x14ac:dyDescent="0.3">
      <c r="A142" t="s">
        <v>128</v>
      </c>
      <c r="B142" t="s">
        <v>129</v>
      </c>
      <c r="C142" t="s">
        <v>129</v>
      </c>
      <c r="D142" t="s">
        <v>5</v>
      </c>
      <c r="E142">
        <v>0</v>
      </c>
      <c r="F142">
        <v>1</v>
      </c>
      <c r="G142">
        <v>0</v>
      </c>
      <c r="H142">
        <v>0</v>
      </c>
      <c r="I142" t="s">
        <v>97</v>
      </c>
      <c r="J142">
        <f>IF(Table1[[#This Row],[Team]]="MCI",1,0)</f>
        <v>0</v>
      </c>
      <c r="K142">
        <f>IF(Table1[[#This Row],[Team]]="LIV",1,0)</f>
        <v>0</v>
      </c>
      <c r="L142">
        <v>5</v>
      </c>
      <c r="M142">
        <v>158</v>
      </c>
      <c r="N142">
        <v>0.78787877297762599</v>
      </c>
      <c r="O142">
        <v>6.9979570992304803</v>
      </c>
      <c r="P142">
        <v>4.7268957962846399</v>
      </c>
      <c r="Q142">
        <v>0</v>
      </c>
    </row>
    <row r="143" spans="1:17" hidden="1" x14ac:dyDescent="0.3">
      <c r="A143" t="s">
        <v>88</v>
      </c>
      <c r="B143" t="s">
        <v>89</v>
      </c>
      <c r="C143" t="s">
        <v>89</v>
      </c>
      <c r="D143" t="s">
        <v>5</v>
      </c>
      <c r="E143">
        <v>0</v>
      </c>
      <c r="F143">
        <v>1</v>
      </c>
      <c r="G143">
        <v>0</v>
      </c>
      <c r="H143">
        <v>0</v>
      </c>
      <c r="I143" t="s">
        <v>75</v>
      </c>
      <c r="J143">
        <f>IF(Table1[[#This Row],[Team]]="MCI",1,0)</f>
        <v>0</v>
      </c>
      <c r="K143">
        <f>IF(Table1[[#This Row],[Team]]="LIV",1,0)</f>
        <v>0</v>
      </c>
      <c r="L143">
        <v>4.5</v>
      </c>
      <c r="M143">
        <v>126</v>
      </c>
      <c r="N143">
        <v>0.67574607153556798</v>
      </c>
      <c r="O143">
        <v>8.6954794338025305</v>
      </c>
      <c r="P143">
        <v>4.7072381177538301</v>
      </c>
      <c r="Q143">
        <v>0</v>
      </c>
    </row>
    <row r="144" spans="1:17" hidden="1" x14ac:dyDescent="0.3">
      <c r="A144" t="s">
        <v>22</v>
      </c>
      <c r="B144" t="s">
        <v>314</v>
      </c>
      <c r="C144" t="s">
        <v>314</v>
      </c>
      <c r="D144" t="s">
        <v>4</v>
      </c>
      <c r="E144">
        <v>1</v>
      </c>
      <c r="F144">
        <v>0</v>
      </c>
      <c r="G144">
        <v>0</v>
      </c>
      <c r="H144">
        <v>0</v>
      </c>
      <c r="I144" t="s">
        <v>311</v>
      </c>
      <c r="J144">
        <f>IF(Table1[[#This Row],[Team]]="MCI",1,0)</f>
        <v>0</v>
      </c>
      <c r="K144">
        <f>IF(Table1[[#This Row],[Team]]="LIV",1,0)</f>
        <v>0</v>
      </c>
      <c r="L144">
        <v>4.5</v>
      </c>
      <c r="M144">
        <v>395</v>
      </c>
      <c r="N144">
        <v>2.0267383542789101</v>
      </c>
      <c r="O144">
        <v>8.0157107572428501</v>
      </c>
      <c r="P144">
        <v>4.7013696634775197</v>
      </c>
      <c r="Q144">
        <v>0</v>
      </c>
    </row>
    <row r="145" spans="1:17" hidden="1" x14ac:dyDescent="0.3">
      <c r="A145" t="s">
        <v>316</v>
      </c>
      <c r="B145" t="s">
        <v>317</v>
      </c>
      <c r="C145" t="s">
        <v>317</v>
      </c>
      <c r="D145" t="s">
        <v>5</v>
      </c>
      <c r="E145">
        <v>0</v>
      </c>
      <c r="F145">
        <v>1</v>
      </c>
      <c r="G145">
        <v>0</v>
      </c>
      <c r="H145">
        <v>0</v>
      </c>
      <c r="I145" t="s">
        <v>311</v>
      </c>
      <c r="J145">
        <f>IF(Table1[[#This Row],[Team]]="MCI",1,0)</f>
        <v>0</v>
      </c>
      <c r="K145">
        <f>IF(Table1[[#This Row],[Team]]="LIV",1,0)</f>
        <v>0</v>
      </c>
      <c r="L145">
        <v>4.5</v>
      </c>
      <c r="M145">
        <v>398</v>
      </c>
      <c r="N145">
        <v>2.10535228524687</v>
      </c>
      <c r="O145">
        <v>7.9279494467295999</v>
      </c>
      <c r="P145">
        <v>4.6842180401408404</v>
      </c>
      <c r="Q145">
        <v>0</v>
      </c>
    </row>
    <row r="146" spans="1:17" hidden="1" x14ac:dyDescent="0.3">
      <c r="A146" t="s">
        <v>90</v>
      </c>
      <c r="B146" t="s">
        <v>365</v>
      </c>
      <c r="C146" t="s">
        <v>365</v>
      </c>
      <c r="D146" t="s">
        <v>6</v>
      </c>
      <c r="E146">
        <v>0</v>
      </c>
      <c r="F146">
        <v>0</v>
      </c>
      <c r="G146">
        <v>1</v>
      </c>
      <c r="H146">
        <v>0</v>
      </c>
      <c r="I146" t="s">
        <v>353</v>
      </c>
      <c r="J146">
        <f>IF(Table1[[#This Row],[Team]]="MCI",1,0)</f>
        <v>0</v>
      </c>
      <c r="K146">
        <f>IF(Table1[[#This Row],[Team]]="LIV",1,0)</f>
        <v>0</v>
      </c>
      <c r="L146">
        <v>5.5</v>
      </c>
      <c r="M146">
        <v>490</v>
      </c>
      <c r="N146">
        <v>1.52941176470588</v>
      </c>
      <c r="O146">
        <v>7.1544782832541598</v>
      </c>
      <c r="P146">
        <v>4.6768019742237099</v>
      </c>
      <c r="Q146">
        <v>0</v>
      </c>
    </row>
    <row r="147" spans="1:17" hidden="1" x14ac:dyDescent="0.3">
      <c r="A147" t="s">
        <v>369</v>
      </c>
      <c r="B147" t="s">
        <v>370</v>
      </c>
      <c r="C147" t="s">
        <v>370</v>
      </c>
      <c r="D147" t="s">
        <v>5</v>
      </c>
      <c r="E147">
        <v>0</v>
      </c>
      <c r="F147">
        <v>1</v>
      </c>
      <c r="G147">
        <v>0</v>
      </c>
      <c r="H147">
        <v>0</v>
      </c>
      <c r="I147" t="s">
        <v>353</v>
      </c>
      <c r="J147">
        <f>IF(Table1[[#This Row],[Team]]="MCI",1,0)</f>
        <v>0</v>
      </c>
      <c r="K147">
        <f>IF(Table1[[#This Row],[Team]]="LIV",1,0)</f>
        <v>0</v>
      </c>
      <c r="L147">
        <v>5</v>
      </c>
      <c r="M147">
        <v>496</v>
      </c>
      <c r="N147">
        <v>1.6817508624053901</v>
      </c>
      <c r="O147">
        <v>7.0330017457181704</v>
      </c>
      <c r="P147">
        <v>4.6754059044599297</v>
      </c>
      <c r="Q147">
        <v>0</v>
      </c>
    </row>
    <row r="148" spans="1:17" hidden="1" x14ac:dyDescent="0.3">
      <c r="A148" t="s">
        <v>164</v>
      </c>
      <c r="B148" t="s">
        <v>165</v>
      </c>
      <c r="C148" t="s">
        <v>165</v>
      </c>
      <c r="D148" t="s">
        <v>7</v>
      </c>
      <c r="E148">
        <v>0</v>
      </c>
      <c r="F148">
        <v>0</v>
      </c>
      <c r="G148">
        <v>0</v>
      </c>
      <c r="H148">
        <v>1</v>
      </c>
      <c r="I148" t="s">
        <v>150</v>
      </c>
      <c r="J148">
        <f>IF(Table1[[#This Row],[Team]]="MCI",1,0)</f>
        <v>0</v>
      </c>
      <c r="K148">
        <f>IF(Table1[[#This Row],[Team]]="LIV",1,0)</f>
        <v>0</v>
      </c>
      <c r="L148">
        <v>5.5</v>
      </c>
      <c r="M148">
        <v>186</v>
      </c>
      <c r="N148">
        <v>1.5702600734893499</v>
      </c>
      <c r="O148">
        <v>8.5968535208478993</v>
      </c>
      <c r="P148">
        <v>4.6434724758590997</v>
      </c>
      <c r="Q148">
        <v>0</v>
      </c>
    </row>
    <row r="149" spans="1:17" hidden="1" x14ac:dyDescent="0.3">
      <c r="A149" t="s">
        <v>312</v>
      </c>
      <c r="B149" t="s">
        <v>356</v>
      </c>
      <c r="C149" t="s">
        <v>356</v>
      </c>
      <c r="D149" t="s">
        <v>5</v>
      </c>
      <c r="E149">
        <v>0</v>
      </c>
      <c r="F149">
        <v>1</v>
      </c>
      <c r="G149">
        <v>0</v>
      </c>
      <c r="H149">
        <v>0</v>
      </c>
      <c r="I149" t="s">
        <v>353</v>
      </c>
      <c r="J149">
        <f>IF(Table1[[#This Row],[Team]]="MCI",1,0)</f>
        <v>0</v>
      </c>
      <c r="K149">
        <f>IF(Table1[[#This Row],[Team]]="LIV",1,0)</f>
        <v>0</v>
      </c>
      <c r="L149">
        <v>5</v>
      </c>
      <c r="M149">
        <v>482</v>
      </c>
      <c r="N149">
        <v>1.40237620080083</v>
      </c>
      <c r="O149">
        <v>7.1927571437015896</v>
      </c>
      <c r="P149">
        <v>4.6426645425579398</v>
      </c>
      <c r="Q149">
        <v>0</v>
      </c>
    </row>
    <row r="150" spans="1:17" hidden="1" x14ac:dyDescent="0.3">
      <c r="A150" t="s">
        <v>161</v>
      </c>
      <c r="B150" t="s">
        <v>135</v>
      </c>
      <c r="C150" t="s">
        <v>135</v>
      </c>
      <c r="D150" t="s">
        <v>7</v>
      </c>
      <c r="E150">
        <v>0</v>
      </c>
      <c r="F150">
        <v>0</v>
      </c>
      <c r="G150">
        <v>0</v>
      </c>
      <c r="H150">
        <v>1</v>
      </c>
      <c r="I150" t="s">
        <v>150</v>
      </c>
      <c r="J150">
        <f>IF(Table1[[#This Row],[Team]]="MCI",1,0)</f>
        <v>0</v>
      </c>
      <c r="K150">
        <f>IF(Table1[[#This Row],[Team]]="LIV",1,0)</f>
        <v>0</v>
      </c>
      <c r="L150">
        <v>5.5</v>
      </c>
      <c r="M150">
        <v>184</v>
      </c>
      <c r="N150">
        <v>2.3138720038775098</v>
      </c>
      <c r="O150">
        <v>7.9990582454075199</v>
      </c>
      <c r="P150">
        <v>4.6328297328485801</v>
      </c>
      <c r="Q150">
        <v>0</v>
      </c>
    </row>
    <row r="151" spans="1:17" hidden="1" x14ac:dyDescent="0.3">
      <c r="A151" t="s">
        <v>57</v>
      </c>
      <c r="B151" t="s">
        <v>58</v>
      </c>
      <c r="C151" t="s">
        <v>58</v>
      </c>
      <c r="D151" t="s">
        <v>7</v>
      </c>
      <c r="E151">
        <v>0</v>
      </c>
      <c r="F151">
        <v>0</v>
      </c>
      <c r="G151">
        <v>0</v>
      </c>
      <c r="H151">
        <v>1</v>
      </c>
      <c r="I151" t="s">
        <v>50</v>
      </c>
      <c r="J151">
        <f>IF(Table1[[#This Row],[Team]]="MCI",1,0)</f>
        <v>0</v>
      </c>
      <c r="K151">
        <f>IF(Table1[[#This Row],[Team]]="LIV",1,0)</f>
        <v>0</v>
      </c>
      <c r="L151">
        <v>7.5</v>
      </c>
      <c r="M151">
        <v>40</v>
      </c>
      <c r="N151">
        <v>3.16172504998117</v>
      </c>
      <c r="O151">
        <v>8.4807207895737893</v>
      </c>
      <c r="P151">
        <v>4.6301818573086901</v>
      </c>
      <c r="Q151">
        <v>0</v>
      </c>
    </row>
    <row r="152" spans="1:17" hidden="1" x14ac:dyDescent="0.3">
      <c r="A152" t="s">
        <v>250</v>
      </c>
      <c r="B152" t="s">
        <v>251</v>
      </c>
      <c r="C152" t="s">
        <v>251</v>
      </c>
      <c r="D152" t="s">
        <v>4</v>
      </c>
      <c r="E152">
        <v>1</v>
      </c>
      <c r="F152">
        <v>0</v>
      </c>
      <c r="G152">
        <v>0</v>
      </c>
      <c r="H152">
        <v>0</v>
      </c>
      <c r="I152" t="s">
        <v>225</v>
      </c>
      <c r="J152">
        <f>IF(Table1[[#This Row],[Team]]="MCI",1,0)</f>
        <v>0</v>
      </c>
      <c r="K152">
        <f>IF(Table1[[#This Row],[Team]]="LIV",1,0)</f>
        <v>1</v>
      </c>
      <c r="L152">
        <v>4</v>
      </c>
      <c r="M152">
        <v>323</v>
      </c>
      <c r="N152">
        <v>0.23529411764705799</v>
      </c>
      <c r="O152">
        <v>6.3037130979189104</v>
      </c>
      <c r="P152">
        <v>4.59291708972194</v>
      </c>
      <c r="Q152">
        <v>0</v>
      </c>
    </row>
    <row r="153" spans="1:17" hidden="1" x14ac:dyDescent="0.3">
      <c r="A153" t="s">
        <v>93</v>
      </c>
      <c r="B153" t="s">
        <v>94</v>
      </c>
      <c r="C153" t="s">
        <v>94</v>
      </c>
      <c r="D153" t="s">
        <v>6</v>
      </c>
      <c r="E153">
        <v>0</v>
      </c>
      <c r="F153">
        <v>0</v>
      </c>
      <c r="G153">
        <v>1</v>
      </c>
      <c r="H153">
        <v>0</v>
      </c>
      <c r="I153" t="s">
        <v>75</v>
      </c>
      <c r="J153">
        <f>IF(Table1[[#This Row],[Team]]="MCI",1,0)</f>
        <v>0</v>
      </c>
      <c r="K153">
        <f>IF(Table1[[#This Row],[Team]]="LIV",1,0)</f>
        <v>0</v>
      </c>
      <c r="L153">
        <v>5.5</v>
      </c>
      <c r="M153">
        <v>130</v>
      </c>
      <c r="N153">
        <v>1.72727272727272</v>
      </c>
      <c r="O153">
        <v>7.7097339749719502</v>
      </c>
      <c r="P153">
        <v>4.5860761741709899</v>
      </c>
      <c r="Q153">
        <v>0</v>
      </c>
    </row>
    <row r="154" spans="1:17" hidden="1" x14ac:dyDescent="0.3">
      <c r="A154" t="s">
        <v>319</v>
      </c>
      <c r="B154" t="s">
        <v>320</v>
      </c>
      <c r="C154" t="s">
        <v>320</v>
      </c>
      <c r="D154" t="s">
        <v>5</v>
      </c>
      <c r="E154">
        <v>0</v>
      </c>
      <c r="F154">
        <v>1</v>
      </c>
      <c r="G154">
        <v>0</v>
      </c>
      <c r="H154">
        <v>0</v>
      </c>
      <c r="I154" t="s">
        <v>311</v>
      </c>
      <c r="J154">
        <f>IF(Table1[[#This Row],[Team]]="MCI",1,0)</f>
        <v>0</v>
      </c>
      <c r="K154">
        <f>IF(Table1[[#This Row],[Team]]="LIV",1,0)</f>
        <v>0</v>
      </c>
      <c r="L154">
        <v>4.5</v>
      </c>
      <c r="M154">
        <v>404</v>
      </c>
      <c r="N154">
        <v>2.5867515185687102</v>
      </c>
      <c r="O154">
        <v>7.3780289689116998</v>
      </c>
      <c r="P154">
        <v>4.5729299765338398</v>
      </c>
      <c r="Q154">
        <v>0</v>
      </c>
    </row>
    <row r="155" spans="1:17" hidden="1" x14ac:dyDescent="0.3">
      <c r="A155" t="s">
        <v>301</v>
      </c>
      <c r="B155" t="s">
        <v>302</v>
      </c>
      <c r="C155" t="s">
        <v>303</v>
      </c>
      <c r="D155" t="s">
        <v>6</v>
      </c>
      <c r="E155">
        <v>0</v>
      </c>
      <c r="F155">
        <v>0</v>
      </c>
      <c r="G155">
        <v>1</v>
      </c>
      <c r="H155">
        <v>0</v>
      </c>
      <c r="I155" t="s">
        <v>299</v>
      </c>
      <c r="J155">
        <f>IF(Table1[[#This Row],[Team]]="MCI",1,0)</f>
        <v>0</v>
      </c>
      <c r="K155">
        <f>IF(Table1[[#This Row],[Team]]="LIV",1,0)</f>
        <v>0</v>
      </c>
      <c r="L155">
        <v>5.5</v>
      </c>
      <c r="M155">
        <v>367</v>
      </c>
      <c r="N155">
        <v>2.4949817775663901</v>
      </c>
      <c r="O155">
        <v>8.2312803257415101</v>
      </c>
      <c r="P155">
        <v>4.5599396409418702</v>
      </c>
      <c r="Q155">
        <v>0</v>
      </c>
    </row>
    <row r="156" spans="1:17" hidden="1" x14ac:dyDescent="0.3">
      <c r="A156" t="s">
        <v>206</v>
      </c>
      <c r="B156" t="s">
        <v>72</v>
      </c>
      <c r="C156" t="s">
        <v>72</v>
      </c>
      <c r="D156" t="s">
        <v>6</v>
      </c>
      <c r="E156">
        <v>0</v>
      </c>
      <c r="F156">
        <v>0</v>
      </c>
      <c r="G156">
        <v>1</v>
      </c>
      <c r="H156">
        <v>0</v>
      </c>
      <c r="I156" t="s">
        <v>214</v>
      </c>
      <c r="J156">
        <f>IF(Table1[[#This Row],[Team]]="MCI",1,0)</f>
        <v>0</v>
      </c>
      <c r="K156">
        <f>IF(Table1[[#This Row],[Team]]="LIV",1,0)</f>
        <v>0</v>
      </c>
      <c r="L156">
        <v>6</v>
      </c>
      <c r="M156">
        <v>288</v>
      </c>
      <c r="N156">
        <v>2.4117647058823501</v>
      </c>
      <c r="O156">
        <v>9.2196202824546098</v>
      </c>
      <c r="P156">
        <v>4.5462037966631099</v>
      </c>
      <c r="Q156">
        <v>0</v>
      </c>
    </row>
    <row r="157" spans="1:17" hidden="1" x14ac:dyDescent="0.3">
      <c r="A157" t="s">
        <v>24</v>
      </c>
      <c r="B157" t="s">
        <v>315</v>
      </c>
      <c r="C157" t="s">
        <v>315</v>
      </c>
      <c r="D157" t="s">
        <v>5</v>
      </c>
      <c r="E157">
        <v>0</v>
      </c>
      <c r="F157">
        <v>1</v>
      </c>
      <c r="G157">
        <v>0</v>
      </c>
      <c r="H157">
        <v>0</v>
      </c>
      <c r="I157" t="s">
        <v>311</v>
      </c>
      <c r="J157">
        <f>IF(Table1[[#This Row],[Team]]="MCI",1,0)</f>
        <v>0</v>
      </c>
      <c r="K157">
        <f>IF(Table1[[#This Row],[Team]]="LIV",1,0)</f>
        <v>0</v>
      </c>
      <c r="L157">
        <v>5</v>
      </c>
      <c r="M157">
        <v>397</v>
      </c>
      <c r="N157">
        <v>-8.6409521618438408E-3</v>
      </c>
      <c r="O157">
        <v>9.0349557678057604</v>
      </c>
      <c r="P157">
        <v>4.5184172719290396</v>
      </c>
      <c r="Q157">
        <v>0</v>
      </c>
    </row>
    <row r="158" spans="1:17" hidden="1" x14ac:dyDescent="0.3">
      <c r="A158" t="s">
        <v>262</v>
      </c>
      <c r="B158" t="s">
        <v>263</v>
      </c>
      <c r="C158" t="s">
        <v>262</v>
      </c>
      <c r="D158" t="s">
        <v>4</v>
      </c>
      <c r="E158">
        <v>1</v>
      </c>
      <c r="F158">
        <v>0</v>
      </c>
      <c r="G158">
        <v>0</v>
      </c>
      <c r="H158">
        <v>0</v>
      </c>
      <c r="I158" t="s">
        <v>225</v>
      </c>
      <c r="J158">
        <f>IF(Table1[[#This Row],[Team]]="MCI",1,0)</f>
        <v>0</v>
      </c>
      <c r="K158">
        <f>IF(Table1[[#This Row],[Team]]="LIV",1,0)</f>
        <v>1</v>
      </c>
      <c r="L158">
        <v>4</v>
      </c>
      <c r="M158">
        <v>332</v>
      </c>
      <c r="N158">
        <v>0</v>
      </c>
      <c r="O158">
        <v>6.3383427475151697</v>
      </c>
      <c r="P158">
        <v>4.5172910847975096</v>
      </c>
      <c r="Q158">
        <v>0</v>
      </c>
    </row>
    <row r="159" spans="1:17" hidden="1" x14ac:dyDescent="0.3">
      <c r="A159" t="s">
        <v>15</v>
      </c>
      <c r="B159" t="s">
        <v>16</v>
      </c>
      <c r="C159" t="s">
        <v>16</v>
      </c>
      <c r="D159" t="s">
        <v>6</v>
      </c>
      <c r="E159">
        <v>0</v>
      </c>
      <c r="F159">
        <v>0</v>
      </c>
      <c r="G159">
        <v>1</v>
      </c>
      <c r="H159">
        <v>0</v>
      </c>
      <c r="I159" t="s">
        <v>17</v>
      </c>
      <c r="J159">
        <f>IF(Table1[[#This Row],[Team]]="MCI",1,0)</f>
        <v>0</v>
      </c>
      <c r="K159">
        <f>IF(Table1[[#This Row],[Team]]="LIV",1,0)</f>
        <v>0</v>
      </c>
      <c r="L159">
        <v>5</v>
      </c>
      <c r="M159">
        <v>2</v>
      </c>
      <c r="N159">
        <v>1.53323002548531</v>
      </c>
      <c r="O159">
        <v>6.9829491950422202</v>
      </c>
      <c r="P159">
        <v>4.5057878184834896</v>
      </c>
      <c r="Q159">
        <v>0</v>
      </c>
    </row>
    <row r="160" spans="1:17" hidden="1" x14ac:dyDescent="0.3">
      <c r="A160" t="s">
        <v>344</v>
      </c>
      <c r="B160" t="s">
        <v>345</v>
      </c>
      <c r="C160" t="s">
        <v>345</v>
      </c>
      <c r="D160" t="s">
        <v>5</v>
      </c>
      <c r="E160">
        <v>0</v>
      </c>
      <c r="F160">
        <v>1</v>
      </c>
      <c r="G160">
        <v>0</v>
      </c>
      <c r="H160">
        <v>0</v>
      </c>
      <c r="I160" t="s">
        <v>336</v>
      </c>
      <c r="J160">
        <f>IF(Table1[[#This Row],[Team]]="MCI",1,0)</f>
        <v>0</v>
      </c>
      <c r="K160">
        <f>IF(Table1[[#This Row],[Team]]="LIV",1,0)</f>
        <v>0</v>
      </c>
      <c r="L160">
        <v>4.5</v>
      </c>
      <c r="M160">
        <v>461</v>
      </c>
      <c r="N160">
        <v>2.2571428516226599</v>
      </c>
      <c r="O160">
        <v>7.5097188402345099</v>
      </c>
      <c r="P160">
        <v>4.49917461784759</v>
      </c>
      <c r="Q160">
        <v>0</v>
      </c>
    </row>
    <row r="161" spans="1:17" hidden="1" x14ac:dyDescent="0.3">
      <c r="A161" t="s">
        <v>62</v>
      </c>
      <c r="B161" t="s">
        <v>63</v>
      </c>
      <c r="C161" t="s">
        <v>63</v>
      </c>
      <c r="D161" t="s">
        <v>6</v>
      </c>
      <c r="E161">
        <v>0</v>
      </c>
      <c r="F161">
        <v>0</v>
      </c>
      <c r="G161">
        <v>1</v>
      </c>
      <c r="H161">
        <v>0</v>
      </c>
      <c r="I161" t="s">
        <v>50</v>
      </c>
      <c r="J161">
        <f>IF(Table1[[#This Row],[Team]]="MCI",1,0)</f>
        <v>0</v>
      </c>
      <c r="K161">
        <f>IF(Table1[[#This Row],[Team]]="LIV",1,0)</f>
        <v>0</v>
      </c>
      <c r="L161">
        <v>5.5</v>
      </c>
      <c r="M161">
        <v>47</v>
      </c>
      <c r="N161">
        <v>3.02941176875962</v>
      </c>
      <c r="O161">
        <v>8.2533190864995092</v>
      </c>
      <c r="P161">
        <v>4.4898386395860701</v>
      </c>
      <c r="Q161">
        <v>0</v>
      </c>
    </row>
    <row r="162" spans="1:17" hidden="1" x14ac:dyDescent="0.3">
      <c r="A162" t="s">
        <v>55</v>
      </c>
      <c r="B162" t="s">
        <v>56</v>
      </c>
      <c r="C162" t="s">
        <v>56</v>
      </c>
      <c r="D162" t="s">
        <v>5</v>
      </c>
      <c r="E162">
        <v>0</v>
      </c>
      <c r="F162">
        <v>1</v>
      </c>
      <c r="G162">
        <v>0</v>
      </c>
      <c r="H162">
        <v>0</v>
      </c>
      <c r="I162" t="s">
        <v>50</v>
      </c>
      <c r="J162">
        <f>IF(Table1[[#This Row],[Team]]="MCI",1,0)</f>
        <v>0</v>
      </c>
      <c r="K162">
        <f>IF(Table1[[#This Row],[Team]]="LIV",1,0)</f>
        <v>0</v>
      </c>
      <c r="L162">
        <v>4.5</v>
      </c>
      <c r="M162">
        <v>39</v>
      </c>
      <c r="N162">
        <v>3.2061069538280602</v>
      </c>
      <c r="O162">
        <v>8.1017244048804997</v>
      </c>
      <c r="P162">
        <v>4.4865017112839096</v>
      </c>
      <c r="Q162">
        <v>0</v>
      </c>
    </row>
    <row r="163" spans="1:17" hidden="1" x14ac:dyDescent="0.3">
      <c r="A163" t="s">
        <v>268</v>
      </c>
      <c r="B163" t="s">
        <v>343</v>
      </c>
      <c r="C163" t="s">
        <v>343</v>
      </c>
      <c r="D163" t="s">
        <v>5</v>
      </c>
      <c r="E163">
        <v>0</v>
      </c>
      <c r="F163">
        <v>1</v>
      </c>
      <c r="G163">
        <v>0</v>
      </c>
      <c r="H163">
        <v>0</v>
      </c>
      <c r="I163" t="s">
        <v>336</v>
      </c>
      <c r="J163">
        <f>IF(Table1[[#This Row],[Team]]="MCI",1,0)</f>
        <v>0</v>
      </c>
      <c r="K163">
        <f>IF(Table1[[#This Row],[Team]]="LIV",1,0)</f>
        <v>0</v>
      </c>
      <c r="L163">
        <v>4.5</v>
      </c>
      <c r="M163">
        <v>460</v>
      </c>
      <c r="N163">
        <v>2.1428571421617502</v>
      </c>
      <c r="O163">
        <v>7.56981862236875</v>
      </c>
      <c r="P163">
        <v>4.4826750413352796</v>
      </c>
      <c r="Q163">
        <v>0</v>
      </c>
    </row>
    <row r="164" spans="1:17" hidden="1" x14ac:dyDescent="0.3">
      <c r="A164" t="s">
        <v>305</v>
      </c>
      <c r="B164" t="s">
        <v>306</v>
      </c>
      <c r="C164" t="s">
        <v>306</v>
      </c>
      <c r="D164" t="s">
        <v>6</v>
      </c>
      <c r="E164">
        <v>0</v>
      </c>
      <c r="F164">
        <v>0</v>
      </c>
      <c r="G164">
        <v>1</v>
      </c>
      <c r="H164">
        <v>0</v>
      </c>
      <c r="I164" t="s">
        <v>299</v>
      </c>
      <c r="J164">
        <f>IF(Table1[[#This Row],[Team]]="MCI",1,0)</f>
        <v>0</v>
      </c>
      <c r="K164">
        <f>IF(Table1[[#This Row],[Team]]="LIV",1,0)</f>
        <v>0</v>
      </c>
      <c r="L164">
        <v>7.5</v>
      </c>
      <c r="M164">
        <v>376</v>
      </c>
      <c r="N164">
        <v>2.3333333301402202</v>
      </c>
      <c r="O164">
        <v>8.1916180298864703</v>
      </c>
      <c r="P164">
        <v>4.4804713419112403</v>
      </c>
      <c r="Q164">
        <v>0</v>
      </c>
    </row>
    <row r="165" spans="1:17" hidden="1" x14ac:dyDescent="0.3">
      <c r="A165" t="s">
        <v>110</v>
      </c>
      <c r="B165" t="s">
        <v>111</v>
      </c>
      <c r="C165" t="s">
        <v>111</v>
      </c>
      <c r="D165" t="s">
        <v>4</v>
      </c>
      <c r="E165">
        <v>1</v>
      </c>
      <c r="F165">
        <v>0</v>
      </c>
      <c r="G165">
        <v>0</v>
      </c>
      <c r="H165">
        <v>0</v>
      </c>
      <c r="I165" t="s">
        <v>97</v>
      </c>
      <c r="J165">
        <f>IF(Table1[[#This Row],[Team]]="MCI",1,0)</f>
        <v>0</v>
      </c>
      <c r="K165">
        <f>IF(Table1[[#This Row],[Team]]="LIV",1,0)</f>
        <v>0</v>
      </c>
      <c r="L165">
        <v>4.5</v>
      </c>
      <c r="M165">
        <v>148</v>
      </c>
      <c r="N165">
        <v>0.48484848410342601</v>
      </c>
      <c r="O165">
        <v>6.80732497242089</v>
      </c>
      <c r="P165">
        <v>4.4781846482233902</v>
      </c>
      <c r="Q165">
        <v>0</v>
      </c>
    </row>
    <row r="166" spans="1:17" hidden="1" x14ac:dyDescent="0.3">
      <c r="A166" t="s">
        <v>204</v>
      </c>
      <c r="B166" t="s">
        <v>205</v>
      </c>
      <c r="C166" t="s">
        <v>205</v>
      </c>
      <c r="D166" t="s">
        <v>7</v>
      </c>
      <c r="E166">
        <v>0</v>
      </c>
      <c r="F166">
        <v>0</v>
      </c>
      <c r="G166">
        <v>0</v>
      </c>
      <c r="H166">
        <v>1</v>
      </c>
      <c r="I166" t="s">
        <v>203</v>
      </c>
      <c r="J166">
        <f>IF(Table1[[#This Row],[Team]]="MCI",1,0)</f>
        <v>0</v>
      </c>
      <c r="K166">
        <f>IF(Table1[[#This Row],[Team]]="LIV",1,0)</f>
        <v>0</v>
      </c>
      <c r="L166">
        <v>9.5</v>
      </c>
      <c r="M166">
        <v>257</v>
      </c>
      <c r="N166">
        <v>3.20588235294117</v>
      </c>
      <c r="O166">
        <v>8.2009369594667607</v>
      </c>
      <c r="P166">
        <v>4.4686793078440701</v>
      </c>
      <c r="Q166">
        <v>0</v>
      </c>
    </row>
    <row r="167" spans="1:17" hidden="1" x14ac:dyDescent="0.3">
      <c r="A167" t="s">
        <v>215</v>
      </c>
      <c r="B167" t="s">
        <v>216</v>
      </c>
      <c r="C167" t="s">
        <v>216</v>
      </c>
      <c r="D167" t="s">
        <v>5</v>
      </c>
      <c r="E167">
        <v>0</v>
      </c>
      <c r="F167">
        <v>1</v>
      </c>
      <c r="G167">
        <v>0</v>
      </c>
      <c r="H167">
        <v>0</v>
      </c>
      <c r="I167" t="s">
        <v>214</v>
      </c>
      <c r="J167">
        <f>IF(Table1[[#This Row],[Team]]="MCI",1,0)</f>
        <v>0</v>
      </c>
      <c r="K167">
        <f>IF(Table1[[#This Row],[Team]]="LIV",1,0)</f>
        <v>0</v>
      </c>
      <c r="L167">
        <v>5</v>
      </c>
      <c r="M167">
        <v>283</v>
      </c>
      <c r="N167">
        <v>2.23529411764705</v>
      </c>
      <c r="O167">
        <v>9.1587557244814199</v>
      </c>
      <c r="P167">
        <v>4.4673061704333898</v>
      </c>
      <c r="Q167">
        <v>0</v>
      </c>
    </row>
    <row r="168" spans="1:17" hidden="1" x14ac:dyDescent="0.3">
      <c r="A168" t="s">
        <v>153</v>
      </c>
      <c r="B168" t="s">
        <v>267</v>
      </c>
      <c r="C168" t="s">
        <v>267</v>
      </c>
      <c r="D168" t="s">
        <v>5</v>
      </c>
      <c r="E168">
        <v>0</v>
      </c>
      <c r="F168">
        <v>1</v>
      </c>
      <c r="G168">
        <v>0</v>
      </c>
      <c r="H168">
        <v>0</v>
      </c>
      <c r="I168" t="s">
        <v>225</v>
      </c>
      <c r="J168">
        <f>IF(Table1[[#This Row],[Team]]="MCI",1,0)</f>
        <v>0</v>
      </c>
      <c r="K168">
        <f>IF(Table1[[#This Row],[Team]]="LIV",1,0)</f>
        <v>1</v>
      </c>
      <c r="L168">
        <v>4</v>
      </c>
      <c r="M168">
        <v>336</v>
      </c>
      <c r="N168">
        <v>0</v>
      </c>
      <c r="O168">
        <v>6.2648037807301904</v>
      </c>
      <c r="P168">
        <v>4.46488039445211</v>
      </c>
      <c r="Q168">
        <v>0</v>
      </c>
    </row>
    <row r="169" spans="1:17" hidden="1" x14ac:dyDescent="0.3">
      <c r="A169" t="s">
        <v>264</v>
      </c>
      <c r="B169" t="s">
        <v>265</v>
      </c>
      <c r="C169" t="s">
        <v>266</v>
      </c>
      <c r="D169" t="s">
        <v>5</v>
      </c>
      <c r="E169">
        <v>0</v>
      </c>
      <c r="F169">
        <v>1</v>
      </c>
      <c r="G169">
        <v>0</v>
      </c>
      <c r="H169">
        <v>0</v>
      </c>
      <c r="I169" t="s">
        <v>225</v>
      </c>
      <c r="J169">
        <f>IF(Table1[[#This Row],[Team]]="MCI",1,0)</f>
        <v>0</v>
      </c>
      <c r="K169">
        <f>IF(Table1[[#This Row],[Team]]="LIV",1,0)</f>
        <v>1</v>
      </c>
      <c r="L169">
        <v>4</v>
      </c>
      <c r="M169">
        <v>333</v>
      </c>
      <c r="N169">
        <v>0</v>
      </c>
      <c r="O169">
        <v>6.2315140716873696</v>
      </c>
      <c r="P169">
        <v>4.4411550593187998</v>
      </c>
      <c r="Q169">
        <v>0</v>
      </c>
    </row>
    <row r="170" spans="1:17" hidden="1" x14ac:dyDescent="0.3">
      <c r="A170" t="s">
        <v>416</v>
      </c>
      <c r="B170" t="s">
        <v>417</v>
      </c>
      <c r="C170" t="s">
        <v>418</v>
      </c>
      <c r="D170" t="s">
        <v>5</v>
      </c>
      <c r="E170">
        <v>0</v>
      </c>
      <c r="F170">
        <v>1</v>
      </c>
      <c r="G170">
        <v>0</v>
      </c>
      <c r="H170">
        <v>0</v>
      </c>
      <c r="I170" t="s">
        <v>402</v>
      </c>
      <c r="J170">
        <f>IF(Table1[[#This Row],[Team]]="MCI",1,0)</f>
        <v>0</v>
      </c>
      <c r="K170">
        <f>IF(Table1[[#This Row],[Team]]="LIV",1,0)</f>
        <v>0</v>
      </c>
      <c r="L170">
        <v>4</v>
      </c>
      <c r="M170">
        <v>549</v>
      </c>
      <c r="N170">
        <v>2.8615487954072698</v>
      </c>
      <c r="O170">
        <v>8.0037365541611702</v>
      </c>
      <c r="P170">
        <v>4.4332697364982199</v>
      </c>
      <c r="Q170">
        <v>0</v>
      </c>
    </row>
    <row r="171" spans="1:17" hidden="1" x14ac:dyDescent="0.3">
      <c r="A171" t="s">
        <v>392</v>
      </c>
      <c r="B171" t="s">
        <v>393</v>
      </c>
      <c r="C171" t="s">
        <v>393</v>
      </c>
      <c r="D171" t="s">
        <v>5</v>
      </c>
      <c r="E171">
        <v>0</v>
      </c>
      <c r="F171">
        <v>1</v>
      </c>
      <c r="G171">
        <v>0</v>
      </c>
      <c r="H171">
        <v>0</v>
      </c>
      <c r="I171" t="s">
        <v>382</v>
      </c>
      <c r="J171">
        <f>IF(Table1[[#This Row],[Team]]="MCI",1,0)</f>
        <v>0</v>
      </c>
      <c r="K171">
        <f>IF(Table1[[#This Row],[Team]]="LIV",1,0)</f>
        <v>0</v>
      </c>
      <c r="L171">
        <v>4.5</v>
      </c>
      <c r="M171">
        <v>519</v>
      </c>
      <c r="N171">
        <v>1.8888888810000299</v>
      </c>
      <c r="O171">
        <v>7.05999944270543</v>
      </c>
      <c r="P171">
        <v>4.4194303892022004</v>
      </c>
      <c r="Q171">
        <v>0</v>
      </c>
    </row>
    <row r="172" spans="1:17" hidden="1" x14ac:dyDescent="0.3">
      <c r="A172" t="s">
        <v>321</v>
      </c>
      <c r="B172" t="s">
        <v>322</v>
      </c>
      <c r="C172" t="s">
        <v>322</v>
      </c>
      <c r="D172" t="s">
        <v>5</v>
      </c>
      <c r="E172">
        <v>0</v>
      </c>
      <c r="F172">
        <v>1</v>
      </c>
      <c r="G172">
        <v>0</v>
      </c>
      <c r="H172">
        <v>0</v>
      </c>
      <c r="I172" t="s">
        <v>311</v>
      </c>
      <c r="J172">
        <f>IF(Table1[[#This Row],[Team]]="MCI",1,0)</f>
        <v>0</v>
      </c>
      <c r="K172">
        <f>IF(Table1[[#This Row],[Team]]="LIV",1,0)</f>
        <v>0</v>
      </c>
      <c r="L172">
        <v>4.5</v>
      </c>
      <c r="M172">
        <v>406</v>
      </c>
      <c r="N172">
        <v>1.8744526346143</v>
      </c>
      <c r="O172">
        <v>7.5556202602126898</v>
      </c>
      <c r="P172">
        <v>4.4192760038795198</v>
      </c>
      <c r="Q172">
        <v>0</v>
      </c>
    </row>
    <row r="173" spans="1:17" hidden="1" x14ac:dyDescent="0.3">
      <c r="A173" t="s">
        <v>72</v>
      </c>
      <c r="B173" t="s">
        <v>212</v>
      </c>
      <c r="C173" t="s">
        <v>212</v>
      </c>
      <c r="D173" t="s">
        <v>5</v>
      </c>
      <c r="E173">
        <v>0</v>
      </c>
      <c r="F173">
        <v>1</v>
      </c>
      <c r="G173">
        <v>0</v>
      </c>
      <c r="H173">
        <v>0</v>
      </c>
      <c r="I173" t="s">
        <v>203</v>
      </c>
      <c r="J173">
        <f>IF(Table1[[#This Row],[Team]]="MCI",1,0)</f>
        <v>0</v>
      </c>
      <c r="K173">
        <f>IF(Table1[[#This Row],[Team]]="LIV",1,0)</f>
        <v>0</v>
      </c>
      <c r="L173">
        <v>4.5</v>
      </c>
      <c r="M173">
        <v>270</v>
      </c>
      <c r="N173">
        <v>5.2790341663472002</v>
      </c>
      <c r="O173">
        <v>6.5534363289629596</v>
      </c>
      <c r="P173">
        <v>4.4124684849705602</v>
      </c>
      <c r="Q173">
        <v>0</v>
      </c>
    </row>
    <row r="174" spans="1:17" hidden="1" x14ac:dyDescent="0.3">
      <c r="A174" t="s">
        <v>210</v>
      </c>
      <c r="B174" t="s">
        <v>375</v>
      </c>
      <c r="C174" t="s">
        <v>375</v>
      </c>
      <c r="D174" t="s">
        <v>6</v>
      </c>
      <c r="E174">
        <v>0</v>
      </c>
      <c r="F174">
        <v>0</v>
      </c>
      <c r="G174">
        <v>1</v>
      </c>
      <c r="H174">
        <v>0</v>
      </c>
      <c r="I174" t="s">
        <v>353</v>
      </c>
      <c r="J174">
        <f>IF(Table1[[#This Row],[Team]]="MCI",1,0)</f>
        <v>0</v>
      </c>
      <c r="K174">
        <f>IF(Table1[[#This Row],[Team]]="LIV",1,0)</f>
        <v>0</v>
      </c>
      <c r="L174">
        <v>4.5</v>
      </c>
      <c r="M174">
        <v>502</v>
      </c>
      <c r="N174">
        <v>0</v>
      </c>
      <c r="O174">
        <v>7.87645934290593</v>
      </c>
      <c r="P174">
        <v>4.4120896699554697</v>
      </c>
      <c r="Q174">
        <v>0</v>
      </c>
    </row>
    <row r="175" spans="1:17" hidden="1" x14ac:dyDescent="0.3">
      <c r="A175" t="s">
        <v>252</v>
      </c>
      <c r="B175" t="s">
        <v>308</v>
      </c>
      <c r="C175" t="s">
        <v>308</v>
      </c>
      <c r="D175" t="s">
        <v>6</v>
      </c>
      <c r="E175">
        <v>0</v>
      </c>
      <c r="F175">
        <v>0</v>
      </c>
      <c r="G175">
        <v>1</v>
      </c>
      <c r="H175">
        <v>0</v>
      </c>
      <c r="I175" t="s">
        <v>336</v>
      </c>
      <c r="J175">
        <f>IF(Table1[[#This Row],[Team]]="MCI",1,0)</f>
        <v>0</v>
      </c>
      <c r="K175">
        <f>IF(Table1[[#This Row],[Team]]="LIV",1,0)</f>
        <v>0</v>
      </c>
      <c r="L175">
        <v>4.5</v>
      </c>
      <c r="M175">
        <v>467</v>
      </c>
      <c r="N175">
        <v>1.2285714164425701</v>
      </c>
      <c r="O175">
        <v>8.1103686507084305</v>
      </c>
      <c r="P175">
        <v>4.3793516810675204</v>
      </c>
      <c r="Q175">
        <v>0</v>
      </c>
    </row>
    <row r="176" spans="1:17" hidden="1" x14ac:dyDescent="0.3">
      <c r="A176" t="s">
        <v>184</v>
      </c>
      <c r="B176" t="s">
        <v>185</v>
      </c>
      <c r="C176" t="s">
        <v>185</v>
      </c>
      <c r="D176" t="s">
        <v>6</v>
      </c>
      <c r="E176">
        <v>0</v>
      </c>
      <c r="F176">
        <v>0</v>
      </c>
      <c r="G176">
        <v>1</v>
      </c>
      <c r="H176">
        <v>0</v>
      </c>
      <c r="I176" t="s">
        <v>173</v>
      </c>
      <c r="J176">
        <f>IF(Table1[[#This Row],[Team]]="MCI",1,0)</f>
        <v>0</v>
      </c>
      <c r="K176">
        <f>IF(Table1[[#This Row],[Team]]="LIV",1,0)</f>
        <v>0</v>
      </c>
      <c r="L176">
        <v>5.5</v>
      </c>
      <c r="M176">
        <v>208</v>
      </c>
      <c r="N176">
        <v>1.75757576834077</v>
      </c>
      <c r="O176">
        <v>7.3834455125557303</v>
      </c>
      <c r="P176">
        <v>4.3722872281654297</v>
      </c>
      <c r="Q176">
        <v>0</v>
      </c>
    </row>
    <row r="177" spans="1:17" hidden="1" x14ac:dyDescent="0.3">
      <c r="A177" t="s">
        <v>376</v>
      </c>
      <c r="B177" t="s">
        <v>377</v>
      </c>
      <c r="C177" t="s">
        <v>377</v>
      </c>
      <c r="D177" t="s">
        <v>6</v>
      </c>
      <c r="E177">
        <v>0</v>
      </c>
      <c r="F177">
        <v>0</v>
      </c>
      <c r="G177">
        <v>1</v>
      </c>
      <c r="H177">
        <v>0</v>
      </c>
      <c r="I177" t="s">
        <v>353</v>
      </c>
      <c r="J177">
        <f>IF(Table1[[#This Row],[Team]]="MCI",1,0)</f>
        <v>0</v>
      </c>
      <c r="K177">
        <f>IF(Table1[[#This Row],[Team]]="LIV",1,0)</f>
        <v>0</v>
      </c>
      <c r="L177">
        <v>4.5</v>
      </c>
      <c r="M177">
        <v>505</v>
      </c>
      <c r="N177">
        <v>0</v>
      </c>
      <c r="O177">
        <v>7.7976820609187998</v>
      </c>
      <c r="P177">
        <v>4.3679616656135698</v>
      </c>
      <c r="Q177">
        <v>0</v>
      </c>
    </row>
    <row r="178" spans="1:17" hidden="1" x14ac:dyDescent="0.3">
      <c r="A178" t="s">
        <v>191</v>
      </c>
      <c r="B178" t="s">
        <v>192</v>
      </c>
      <c r="C178" t="s">
        <v>192</v>
      </c>
      <c r="D178" t="s">
        <v>5</v>
      </c>
      <c r="E178">
        <v>0</v>
      </c>
      <c r="F178">
        <v>1</v>
      </c>
      <c r="G178">
        <v>0</v>
      </c>
      <c r="H178">
        <v>0</v>
      </c>
      <c r="I178" t="s">
        <v>173</v>
      </c>
      <c r="J178">
        <f>IF(Table1[[#This Row],[Team]]="MCI",1,0)</f>
        <v>0</v>
      </c>
      <c r="K178">
        <f>IF(Table1[[#This Row],[Team]]="LIV",1,0)</f>
        <v>0</v>
      </c>
      <c r="L178">
        <v>4.5</v>
      </c>
      <c r="M178">
        <v>216</v>
      </c>
      <c r="N178">
        <v>-0.40240870159015102</v>
      </c>
      <c r="O178">
        <v>8.9140376152875707</v>
      </c>
      <c r="P178">
        <v>4.3579085226362499</v>
      </c>
      <c r="Q178">
        <v>0</v>
      </c>
    </row>
    <row r="179" spans="1:17" hidden="1" x14ac:dyDescent="0.3">
      <c r="A179" t="s">
        <v>394</v>
      </c>
      <c r="B179" t="s">
        <v>395</v>
      </c>
      <c r="C179" t="s">
        <v>395</v>
      </c>
      <c r="D179" t="s">
        <v>6</v>
      </c>
      <c r="E179">
        <v>0</v>
      </c>
      <c r="F179">
        <v>0</v>
      </c>
      <c r="G179">
        <v>1</v>
      </c>
      <c r="H179">
        <v>0</v>
      </c>
      <c r="I179" t="s">
        <v>382</v>
      </c>
      <c r="J179">
        <f>IF(Table1[[#This Row],[Team]]="MCI",1,0)</f>
        <v>0</v>
      </c>
      <c r="K179">
        <f>IF(Table1[[#This Row],[Team]]="LIV",1,0)</f>
        <v>0</v>
      </c>
      <c r="L179">
        <v>6</v>
      </c>
      <c r="M179">
        <v>520</v>
      </c>
      <c r="N179">
        <v>-0.32006636079348799</v>
      </c>
      <c r="O179">
        <v>9.7478096593497394</v>
      </c>
      <c r="P179">
        <v>4.3400600873647104</v>
      </c>
      <c r="Q179">
        <v>0</v>
      </c>
    </row>
    <row r="180" spans="1:17" hidden="1" x14ac:dyDescent="0.3">
      <c r="A180" t="s">
        <v>176</v>
      </c>
      <c r="B180" t="s">
        <v>177</v>
      </c>
      <c r="C180" t="s">
        <v>177</v>
      </c>
      <c r="D180" t="s">
        <v>6</v>
      </c>
      <c r="E180">
        <v>0</v>
      </c>
      <c r="F180">
        <v>0</v>
      </c>
      <c r="G180">
        <v>1</v>
      </c>
      <c r="H180">
        <v>0</v>
      </c>
      <c r="I180" t="s">
        <v>173</v>
      </c>
      <c r="J180">
        <f>IF(Table1[[#This Row],[Team]]="MCI",1,0)</f>
        <v>0</v>
      </c>
      <c r="K180">
        <f>IF(Table1[[#This Row],[Team]]="LIV",1,0)</f>
        <v>0</v>
      </c>
      <c r="L180">
        <v>5.5</v>
      </c>
      <c r="M180">
        <v>201</v>
      </c>
      <c r="N180">
        <v>1.32665892575704</v>
      </c>
      <c r="O180">
        <v>7.6180388904195402</v>
      </c>
      <c r="P180">
        <v>4.3336604250163404</v>
      </c>
      <c r="Q180">
        <v>0</v>
      </c>
    </row>
    <row r="181" spans="1:17" hidden="1" x14ac:dyDescent="0.3">
      <c r="A181" t="s">
        <v>106</v>
      </c>
      <c r="B181" t="s">
        <v>107</v>
      </c>
      <c r="C181" t="s">
        <v>107</v>
      </c>
      <c r="D181" t="s">
        <v>6</v>
      </c>
      <c r="E181">
        <v>0</v>
      </c>
      <c r="F181">
        <v>0</v>
      </c>
      <c r="G181">
        <v>1</v>
      </c>
      <c r="H181">
        <v>0</v>
      </c>
      <c r="I181" t="s">
        <v>97</v>
      </c>
      <c r="J181">
        <f>IF(Table1[[#This Row],[Team]]="MCI",1,0)</f>
        <v>0</v>
      </c>
      <c r="K181">
        <f>IF(Table1[[#This Row],[Team]]="LIV",1,0)</f>
        <v>0</v>
      </c>
      <c r="L181">
        <v>5</v>
      </c>
      <c r="M181">
        <v>146</v>
      </c>
      <c r="N181">
        <v>0.21212120719239</v>
      </c>
      <c r="O181">
        <v>6.7602248163879501</v>
      </c>
      <c r="P181">
        <v>4.3324496155744203</v>
      </c>
      <c r="Q181">
        <v>0</v>
      </c>
    </row>
    <row r="182" spans="1:17" hidden="1" x14ac:dyDescent="0.3">
      <c r="A182" t="s">
        <v>170</v>
      </c>
      <c r="B182" t="s">
        <v>171</v>
      </c>
      <c r="C182" t="s">
        <v>171</v>
      </c>
      <c r="D182" t="s">
        <v>6</v>
      </c>
      <c r="E182">
        <v>0</v>
      </c>
      <c r="F182">
        <v>0</v>
      </c>
      <c r="G182">
        <v>1</v>
      </c>
      <c r="H182">
        <v>0</v>
      </c>
      <c r="I182" t="s">
        <v>150</v>
      </c>
      <c r="J182">
        <f>IF(Table1[[#This Row],[Team]]="MCI",1,0)</f>
        <v>0</v>
      </c>
      <c r="K182">
        <f>IF(Table1[[#This Row],[Team]]="LIV",1,0)</f>
        <v>0</v>
      </c>
      <c r="L182">
        <v>5.5</v>
      </c>
      <c r="M182">
        <v>189</v>
      </c>
      <c r="N182">
        <v>2.03876527818172</v>
      </c>
      <c r="O182">
        <v>7.5687972821556198</v>
      </c>
      <c r="P182">
        <v>4.3284766065429201</v>
      </c>
      <c r="Q182">
        <v>0</v>
      </c>
    </row>
    <row r="183" spans="1:17" hidden="1" x14ac:dyDescent="0.3">
      <c r="A183" t="s">
        <v>39</v>
      </c>
      <c r="B183" t="s">
        <v>40</v>
      </c>
      <c r="C183" t="s">
        <v>41</v>
      </c>
      <c r="D183" t="s">
        <v>6</v>
      </c>
      <c r="E183">
        <v>0</v>
      </c>
      <c r="F183">
        <v>0</v>
      </c>
      <c r="G183">
        <v>1</v>
      </c>
      <c r="H183">
        <v>0</v>
      </c>
      <c r="I183" t="s">
        <v>17</v>
      </c>
      <c r="J183">
        <f>IF(Table1[[#This Row],[Team]]="MCI",1,0)</f>
        <v>0</v>
      </c>
      <c r="K183">
        <f>IF(Table1[[#This Row],[Team]]="LIV",1,0)</f>
        <v>0</v>
      </c>
      <c r="L183">
        <v>4.5</v>
      </c>
      <c r="M183">
        <v>17</v>
      </c>
      <c r="N183">
        <v>0.81995425517310405</v>
      </c>
      <c r="O183">
        <v>7.1624370372567903</v>
      </c>
      <c r="P183">
        <v>4.3022357868880601</v>
      </c>
      <c r="Q183">
        <v>0</v>
      </c>
    </row>
    <row r="184" spans="1:17" hidden="1" x14ac:dyDescent="0.3">
      <c r="A184" t="s">
        <v>407</v>
      </c>
      <c r="B184" t="s">
        <v>408</v>
      </c>
      <c r="C184" t="s">
        <v>408</v>
      </c>
      <c r="D184" t="s">
        <v>6</v>
      </c>
      <c r="E184">
        <v>0</v>
      </c>
      <c r="F184">
        <v>0</v>
      </c>
      <c r="G184">
        <v>1</v>
      </c>
      <c r="H184">
        <v>0</v>
      </c>
      <c r="I184" t="s">
        <v>402</v>
      </c>
      <c r="J184">
        <f>IF(Table1[[#This Row],[Team]]="MCI",1,0)</f>
        <v>0</v>
      </c>
      <c r="K184">
        <f>IF(Table1[[#This Row],[Team]]="LIV",1,0)</f>
        <v>0</v>
      </c>
      <c r="L184">
        <v>5</v>
      </c>
      <c r="M184">
        <v>539</v>
      </c>
      <c r="N184">
        <v>3.0000000013565802</v>
      </c>
      <c r="O184">
        <v>7.3723255105457097</v>
      </c>
      <c r="P184">
        <v>4.2641881415025296</v>
      </c>
      <c r="Q184">
        <v>0</v>
      </c>
    </row>
    <row r="185" spans="1:17" hidden="1" x14ac:dyDescent="0.3">
      <c r="A185" t="s">
        <v>64</v>
      </c>
      <c r="B185" t="s">
        <v>318</v>
      </c>
      <c r="C185" t="s">
        <v>318</v>
      </c>
      <c r="D185" t="s">
        <v>6</v>
      </c>
      <c r="E185">
        <v>0</v>
      </c>
      <c r="F185">
        <v>0</v>
      </c>
      <c r="G185">
        <v>1</v>
      </c>
      <c r="H185">
        <v>0</v>
      </c>
      <c r="I185" t="s">
        <v>311</v>
      </c>
      <c r="J185">
        <f>IF(Table1[[#This Row],[Team]]="MCI",1,0)</f>
        <v>0</v>
      </c>
      <c r="K185">
        <f>IF(Table1[[#This Row],[Team]]="LIV",1,0)</f>
        <v>0</v>
      </c>
      <c r="L185">
        <v>5.5</v>
      </c>
      <c r="M185">
        <v>399</v>
      </c>
      <c r="N185">
        <v>1.8235294118055601</v>
      </c>
      <c r="O185">
        <v>7.2786648339952</v>
      </c>
      <c r="P185">
        <v>4.2633407988420302</v>
      </c>
      <c r="Q185">
        <v>0</v>
      </c>
    </row>
    <row r="186" spans="1:17" hidden="1" x14ac:dyDescent="0.3">
      <c r="A186" t="s">
        <v>309</v>
      </c>
      <c r="B186" t="s">
        <v>310</v>
      </c>
      <c r="C186" t="s">
        <v>310</v>
      </c>
      <c r="D186" t="s">
        <v>6</v>
      </c>
      <c r="E186">
        <v>0</v>
      </c>
      <c r="F186">
        <v>0</v>
      </c>
      <c r="G186">
        <v>1</v>
      </c>
      <c r="H186">
        <v>0</v>
      </c>
      <c r="I186" t="s">
        <v>311</v>
      </c>
      <c r="J186">
        <f>IF(Table1[[#This Row],[Team]]="MCI",1,0)</f>
        <v>0</v>
      </c>
      <c r="K186">
        <f>IF(Table1[[#This Row],[Team]]="LIV",1,0)</f>
        <v>0</v>
      </c>
      <c r="L186">
        <v>5</v>
      </c>
      <c r="M186">
        <v>389</v>
      </c>
      <c r="N186">
        <v>1.7352941133535</v>
      </c>
      <c r="O186">
        <v>7.3348604174231804</v>
      </c>
      <c r="P186">
        <v>4.2614200822809796</v>
      </c>
      <c r="Q186">
        <v>0</v>
      </c>
    </row>
    <row r="187" spans="1:17" hidden="1" x14ac:dyDescent="0.3">
      <c r="A187" t="s">
        <v>172</v>
      </c>
      <c r="B187" t="s">
        <v>348</v>
      </c>
      <c r="C187" t="s">
        <v>348</v>
      </c>
      <c r="D187" t="s">
        <v>6</v>
      </c>
      <c r="E187">
        <v>0</v>
      </c>
      <c r="F187">
        <v>0</v>
      </c>
      <c r="G187">
        <v>1</v>
      </c>
      <c r="H187">
        <v>0</v>
      </c>
      <c r="I187" t="s">
        <v>336</v>
      </c>
      <c r="J187">
        <f>IF(Table1[[#This Row],[Team]]="MCI",1,0)</f>
        <v>0</v>
      </c>
      <c r="K187">
        <f>IF(Table1[[#This Row],[Team]]="LIV",1,0)</f>
        <v>0</v>
      </c>
      <c r="L187">
        <v>5</v>
      </c>
      <c r="M187">
        <v>463</v>
      </c>
      <c r="N187">
        <v>2.9227618634548702</v>
      </c>
      <c r="O187">
        <v>6.4611338118708401</v>
      </c>
      <c r="P187">
        <v>4.2600536357094798</v>
      </c>
      <c r="Q187">
        <v>0</v>
      </c>
    </row>
    <row r="188" spans="1:17" hidden="1" x14ac:dyDescent="0.3">
      <c r="A188" t="s">
        <v>222</v>
      </c>
      <c r="B188" t="s">
        <v>223</v>
      </c>
      <c r="C188" t="s">
        <v>223</v>
      </c>
      <c r="D188" t="s">
        <v>4</v>
      </c>
      <c r="E188">
        <v>1</v>
      </c>
      <c r="F188">
        <v>0</v>
      </c>
      <c r="G188">
        <v>0</v>
      </c>
      <c r="H188">
        <v>0</v>
      </c>
      <c r="I188" t="s">
        <v>214</v>
      </c>
      <c r="J188">
        <f>IF(Table1[[#This Row],[Team]]="MCI",1,0)</f>
        <v>0</v>
      </c>
      <c r="K188">
        <f>IF(Table1[[#This Row],[Team]]="LIV",1,0)</f>
        <v>0</v>
      </c>
      <c r="L188">
        <v>4.5</v>
      </c>
      <c r="M188">
        <v>295</v>
      </c>
      <c r="N188">
        <v>2.7941176443922999</v>
      </c>
      <c r="O188">
        <v>8.1807499712432694</v>
      </c>
      <c r="P188">
        <v>4.2331049672032099</v>
      </c>
      <c r="Q188">
        <v>0</v>
      </c>
    </row>
    <row r="189" spans="1:17" hidden="1" x14ac:dyDescent="0.3">
      <c r="A189" t="s">
        <v>206</v>
      </c>
      <c r="B189" t="s">
        <v>412</v>
      </c>
      <c r="C189" t="s">
        <v>413</v>
      </c>
      <c r="D189" t="s">
        <v>6</v>
      </c>
      <c r="E189">
        <v>0</v>
      </c>
      <c r="F189">
        <v>0</v>
      </c>
      <c r="G189">
        <v>1</v>
      </c>
      <c r="H189">
        <v>0</v>
      </c>
      <c r="I189" t="s">
        <v>402</v>
      </c>
      <c r="J189">
        <f>IF(Table1[[#This Row],[Team]]="MCI",1,0)</f>
        <v>0</v>
      </c>
      <c r="K189">
        <f>IF(Table1[[#This Row],[Team]]="LIV",1,0)</f>
        <v>0</v>
      </c>
      <c r="L189">
        <v>5.5</v>
      </c>
      <c r="M189">
        <v>543</v>
      </c>
      <c r="N189">
        <v>1.7647058865749301</v>
      </c>
      <c r="O189">
        <v>8.9094988129079304</v>
      </c>
      <c r="P189">
        <v>4.2302569545931403</v>
      </c>
      <c r="Q189">
        <v>0</v>
      </c>
    </row>
    <row r="190" spans="1:17" hidden="1" x14ac:dyDescent="0.3">
      <c r="A190" t="s">
        <v>74</v>
      </c>
      <c r="B190" t="s">
        <v>143</v>
      </c>
      <c r="C190" t="s">
        <v>143</v>
      </c>
      <c r="D190" t="s">
        <v>5</v>
      </c>
      <c r="E190">
        <v>0</v>
      </c>
      <c r="F190">
        <v>1</v>
      </c>
      <c r="G190">
        <v>0</v>
      </c>
      <c r="H190">
        <v>0</v>
      </c>
      <c r="I190" t="s">
        <v>97</v>
      </c>
      <c r="J190">
        <f>IF(Table1[[#This Row],[Team]]="MCI",1,0)</f>
        <v>0</v>
      </c>
      <c r="K190">
        <f>IF(Table1[[#This Row],[Team]]="LIV",1,0)</f>
        <v>0</v>
      </c>
      <c r="L190">
        <v>4.5</v>
      </c>
      <c r="M190">
        <v>166</v>
      </c>
      <c r="N190">
        <v>0</v>
      </c>
      <c r="O190">
        <v>6.7378059669278496</v>
      </c>
      <c r="P190">
        <v>4.2280199124602902</v>
      </c>
      <c r="Q190">
        <v>0</v>
      </c>
    </row>
    <row r="191" spans="1:17" hidden="1" x14ac:dyDescent="0.3">
      <c r="A191" t="s">
        <v>68</v>
      </c>
      <c r="B191" t="s">
        <v>190</v>
      </c>
      <c r="C191" t="s">
        <v>190</v>
      </c>
      <c r="D191" t="s">
        <v>5</v>
      </c>
      <c r="E191">
        <v>0</v>
      </c>
      <c r="F191">
        <v>1</v>
      </c>
      <c r="G191">
        <v>0</v>
      </c>
      <c r="H191">
        <v>0</v>
      </c>
      <c r="I191" t="s">
        <v>173</v>
      </c>
      <c r="J191">
        <f>IF(Table1[[#This Row],[Team]]="MCI",1,0)</f>
        <v>0</v>
      </c>
      <c r="K191">
        <f>IF(Table1[[#This Row],[Team]]="LIV",1,0)</f>
        <v>0</v>
      </c>
      <c r="L191">
        <v>4.5</v>
      </c>
      <c r="M191">
        <v>215</v>
      </c>
      <c r="N191">
        <v>1.15151513857466</v>
      </c>
      <c r="O191">
        <v>7.5166714130089796</v>
      </c>
      <c r="P191">
        <v>4.2185504626436297</v>
      </c>
      <c r="Q191">
        <v>0</v>
      </c>
    </row>
    <row r="192" spans="1:17" hidden="1" x14ac:dyDescent="0.3">
      <c r="A192" t="s">
        <v>45</v>
      </c>
      <c r="B192" t="s">
        <v>46</v>
      </c>
      <c r="C192" t="s">
        <v>46</v>
      </c>
      <c r="D192" t="s">
        <v>5</v>
      </c>
      <c r="E192">
        <v>0</v>
      </c>
      <c r="F192">
        <v>1</v>
      </c>
      <c r="G192">
        <v>0</v>
      </c>
      <c r="H192">
        <v>0</v>
      </c>
      <c r="I192" t="s">
        <v>17</v>
      </c>
      <c r="J192">
        <f>IF(Table1[[#This Row],[Team]]="MCI",1,0)</f>
        <v>0</v>
      </c>
      <c r="K192">
        <f>IF(Table1[[#This Row],[Team]]="LIV",1,0)</f>
        <v>0</v>
      </c>
      <c r="L192">
        <v>5</v>
      </c>
      <c r="M192">
        <v>28</v>
      </c>
      <c r="N192">
        <v>1.1400431152386601</v>
      </c>
      <c r="O192">
        <v>6.7621219041190797</v>
      </c>
      <c r="P192">
        <v>4.2170399484760503</v>
      </c>
      <c r="Q192">
        <v>0</v>
      </c>
    </row>
    <row r="193" spans="1:17" hidden="1" x14ac:dyDescent="0.3">
      <c r="A193" t="s">
        <v>146</v>
      </c>
      <c r="B193" t="s">
        <v>147</v>
      </c>
      <c r="C193" t="s">
        <v>146</v>
      </c>
      <c r="D193" t="s">
        <v>5</v>
      </c>
      <c r="E193">
        <v>0</v>
      </c>
      <c r="F193">
        <v>1</v>
      </c>
      <c r="G193">
        <v>0</v>
      </c>
      <c r="H193">
        <v>0</v>
      </c>
      <c r="I193" t="s">
        <v>97</v>
      </c>
      <c r="J193">
        <f>IF(Table1[[#This Row],[Team]]="MCI",1,0)</f>
        <v>0</v>
      </c>
      <c r="K193">
        <f>IF(Table1[[#This Row],[Team]]="LIV",1,0)</f>
        <v>0</v>
      </c>
      <c r="L193">
        <v>4</v>
      </c>
      <c r="M193">
        <v>169</v>
      </c>
      <c r="N193">
        <v>0</v>
      </c>
      <c r="O193">
        <v>6.7182689040816097</v>
      </c>
      <c r="P193">
        <v>4.2157602702042896</v>
      </c>
      <c r="Q193">
        <v>0</v>
      </c>
    </row>
    <row r="194" spans="1:17" hidden="1" x14ac:dyDescent="0.3">
      <c r="A194" t="s">
        <v>59</v>
      </c>
      <c r="B194" t="s">
        <v>60</v>
      </c>
      <c r="C194" t="s">
        <v>61</v>
      </c>
      <c r="D194" t="s">
        <v>6</v>
      </c>
      <c r="E194">
        <v>0</v>
      </c>
      <c r="F194">
        <v>0</v>
      </c>
      <c r="G194">
        <v>1</v>
      </c>
      <c r="H194">
        <v>0</v>
      </c>
      <c r="I194" t="s">
        <v>50</v>
      </c>
      <c r="J194">
        <f>IF(Table1[[#This Row],[Team]]="MCI",1,0)</f>
        <v>0</v>
      </c>
      <c r="K194">
        <f>IF(Table1[[#This Row],[Team]]="LIV",1,0)</f>
        <v>0</v>
      </c>
      <c r="L194">
        <v>6</v>
      </c>
      <c r="M194">
        <v>42</v>
      </c>
      <c r="N194">
        <v>2.6176470588129699</v>
      </c>
      <c r="O194">
        <v>7.9257425452642698</v>
      </c>
      <c r="P194">
        <v>4.2123459449411103</v>
      </c>
      <c r="Q194">
        <v>0</v>
      </c>
    </row>
    <row r="195" spans="1:17" hidden="1" x14ac:dyDescent="0.3">
      <c r="A195" t="s">
        <v>198</v>
      </c>
      <c r="B195" t="s">
        <v>300</v>
      </c>
      <c r="C195" t="s">
        <v>300</v>
      </c>
      <c r="D195" t="s">
        <v>5</v>
      </c>
      <c r="E195">
        <v>0</v>
      </c>
      <c r="F195">
        <v>1</v>
      </c>
      <c r="G195">
        <v>0</v>
      </c>
      <c r="H195">
        <v>0</v>
      </c>
      <c r="I195" t="s">
        <v>299</v>
      </c>
      <c r="J195">
        <f>IF(Table1[[#This Row],[Team]]="MCI",1,0)</f>
        <v>0</v>
      </c>
      <c r="K195">
        <f>IF(Table1[[#This Row],[Team]]="LIV",1,0)</f>
        <v>0</v>
      </c>
      <c r="L195">
        <v>5</v>
      </c>
      <c r="M195">
        <v>366</v>
      </c>
      <c r="N195">
        <v>1.9634958940963001</v>
      </c>
      <c r="O195">
        <v>7.8870955903160596</v>
      </c>
      <c r="P195">
        <v>4.2051262436515504</v>
      </c>
      <c r="Q195">
        <v>0</v>
      </c>
    </row>
    <row r="196" spans="1:17" hidden="1" x14ac:dyDescent="0.3">
      <c r="A196" t="s">
        <v>174</v>
      </c>
      <c r="B196" t="s">
        <v>175</v>
      </c>
      <c r="C196" t="s">
        <v>175</v>
      </c>
      <c r="D196" t="s">
        <v>7</v>
      </c>
      <c r="E196">
        <v>0</v>
      </c>
      <c r="F196">
        <v>0</v>
      </c>
      <c r="G196">
        <v>0</v>
      </c>
      <c r="H196">
        <v>1</v>
      </c>
      <c r="I196" t="s">
        <v>173</v>
      </c>
      <c r="J196">
        <f>IF(Table1[[#This Row],[Team]]="MCI",1,0)</f>
        <v>0</v>
      </c>
      <c r="K196">
        <f>IF(Table1[[#This Row],[Team]]="LIV",1,0)</f>
        <v>0</v>
      </c>
      <c r="L196">
        <v>5</v>
      </c>
      <c r="M196">
        <v>199</v>
      </c>
      <c r="N196">
        <v>1.0333333219512399</v>
      </c>
      <c r="O196">
        <v>7.5682563776022898</v>
      </c>
      <c r="P196">
        <v>4.2015116845613498</v>
      </c>
      <c r="Q196">
        <v>0</v>
      </c>
    </row>
    <row r="197" spans="1:17" hidden="1" x14ac:dyDescent="0.3">
      <c r="A197" t="s">
        <v>18</v>
      </c>
      <c r="B197" t="s">
        <v>19</v>
      </c>
      <c r="C197" t="s">
        <v>19</v>
      </c>
      <c r="D197" t="s">
        <v>5</v>
      </c>
      <c r="E197">
        <v>0</v>
      </c>
      <c r="F197">
        <v>1</v>
      </c>
      <c r="G197">
        <v>0</v>
      </c>
      <c r="H197">
        <v>0</v>
      </c>
      <c r="I197" t="s">
        <v>17</v>
      </c>
      <c r="J197">
        <f>IF(Table1[[#This Row],[Team]]="MCI",1,0)</f>
        <v>0</v>
      </c>
      <c r="K197">
        <f>IF(Table1[[#This Row],[Team]]="LIV",1,0)</f>
        <v>0</v>
      </c>
      <c r="L197">
        <v>4.5</v>
      </c>
      <c r="M197">
        <v>4</v>
      </c>
      <c r="N197">
        <v>0.75757576502633805</v>
      </c>
      <c r="O197">
        <v>7.021324427973</v>
      </c>
      <c r="P197">
        <v>4.1978611600833604</v>
      </c>
      <c r="Q197">
        <v>0</v>
      </c>
    </row>
    <row r="198" spans="1:17" hidden="1" x14ac:dyDescent="0.3">
      <c r="A198" t="s">
        <v>217</v>
      </c>
      <c r="B198" t="s">
        <v>218</v>
      </c>
      <c r="C198" t="s">
        <v>218</v>
      </c>
      <c r="D198" t="s">
        <v>5</v>
      </c>
      <c r="E198">
        <v>0</v>
      </c>
      <c r="F198">
        <v>1</v>
      </c>
      <c r="G198">
        <v>0</v>
      </c>
      <c r="H198">
        <v>0</v>
      </c>
      <c r="I198" t="s">
        <v>214</v>
      </c>
      <c r="J198">
        <f>IF(Table1[[#This Row],[Team]]="MCI",1,0)</f>
        <v>0</v>
      </c>
      <c r="K198">
        <f>IF(Table1[[#This Row],[Team]]="LIV",1,0)</f>
        <v>0</v>
      </c>
      <c r="L198">
        <v>4.5</v>
      </c>
      <c r="M198">
        <v>285</v>
      </c>
      <c r="N198">
        <v>1.94117647058823</v>
      </c>
      <c r="O198">
        <v>8.7076687400662696</v>
      </c>
      <c r="P198">
        <v>4.1912490320789804</v>
      </c>
      <c r="Q198">
        <v>0</v>
      </c>
    </row>
    <row r="199" spans="1:17" hidden="1" x14ac:dyDescent="0.3">
      <c r="A199" t="s">
        <v>318</v>
      </c>
      <c r="B199" t="s">
        <v>354</v>
      </c>
      <c r="C199" t="s">
        <v>354</v>
      </c>
      <c r="D199" t="s">
        <v>4</v>
      </c>
      <c r="E199">
        <v>1</v>
      </c>
      <c r="F199">
        <v>0</v>
      </c>
      <c r="G199">
        <v>0</v>
      </c>
      <c r="H199">
        <v>0</v>
      </c>
      <c r="I199" t="s">
        <v>353</v>
      </c>
      <c r="J199">
        <f>IF(Table1[[#This Row],[Team]]="MCI",1,0)</f>
        <v>0</v>
      </c>
      <c r="K199">
        <f>IF(Table1[[#This Row],[Team]]="LIV",1,0)</f>
        <v>0</v>
      </c>
      <c r="L199">
        <v>4</v>
      </c>
      <c r="M199">
        <v>479</v>
      </c>
      <c r="N199">
        <v>0.717046003772005</v>
      </c>
      <c r="O199">
        <v>6.9172004750867604</v>
      </c>
      <c r="P199">
        <v>4.1884670613633901</v>
      </c>
      <c r="Q199">
        <v>0</v>
      </c>
    </row>
    <row r="200" spans="1:17" hidden="1" x14ac:dyDescent="0.3">
      <c r="A200" t="s">
        <v>65</v>
      </c>
      <c r="B200" t="s">
        <v>197</v>
      </c>
      <c r="C200" t="s">
        <v>197</v>
      </c>
      <c r="D200" t="s">
        <v>6</v>
      </c>
      <c r="E200">
        <v>0</v>
      </c>
      <c r="F200">
        <v>0</v>
      </c>
      <c r="G200">
        <v>1</v>
      </c>
      <c r="H200">
        <v>0</v>
      </c>
      <c r="I200" t="s">
        <v>214</v>
      </c>
      <c r="J200">
        <f>IF(Table1[[#This Row],[Team]]="MCI",1,0)</f>
        <v>0</v>
      </c>
      <c r="K200">
        <f>IF(Table1[[#This Row],[Team]]="LIV",1,0)</f>
        <v>0</v>
      </c>
      <c r="L200">
        <v>6</v>
      </c>
      <c r="M200">
        <v>290</v>
      </c>
      <c r="N200">
        <v>2.89551164828486</v>
      </c>
      <c r="O200">
        <v>7.9805676866780804</v>
      </c>
      <c r="P200">
        <v>4.1812129028870597</v>
      </c>
      <c r="Q200">
        <v>0</v>
      </c>
    </row>
    <row r="201" spans="1:17" hidden="1" x14ac:dyDescent="0.3">
      <c r="A201" t="s">
        <v>325</v>
      </c>
      <c r="B201" t="s">
        <v>326</v>
      </c>
      <c r="C201" t="s">
        <v>327</v>
      </c>
      <c r="D201" t="s">
        <v>6</v>
      </c>
      <c r="E201">
        <v>0</v>
      </c>
      <c r="F201">
        <v>0</v>
      </c>
      <c r="G201">
        <v>1</v>
      </c>
      <c r="H201">
        <v>0</v>
      </c>
      <c r="I201" t="s">
        <v>311</v>
      </c>
      <c r="J201">
        <f>IF(Table1[[#This Row],[Team]]="MCI",1,0)</f>
        <v>0</v>
      </c>
      <c r="K201">
        <f>IF(Table1[[#This Row],[Team]]="LIV",1,0)</f>
        <v>0</v>
      </c>
      <c r="L201">
        <v>4.5</v>
      </c>
      <c r="M201">
        <v>410</v>
      </c>
      <c r="N201">
        <v>1.66747926791463</v>
      </c>
      <c r="O201">
        <v>7.1941976927051403</v>
      </c>
      <c r="P201">
        <v>4.1679384640903798</v>
      </c>
      <c r="Q20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2022-08-04T02:49:15Z</dcterms:created>
  <dcterms:modified xsi:type="dcterms:W3CDTF">2022-08-04T02:57:58Z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83d87654-1ea7-4046-9587-4545658218c0</vt:lpwstr>
  </property>
</Properties>
</file>