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DBFE03B6-9C5F-44B4-B537-F4E1C7268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Data.Page'!$P$2:$P$174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Data.Page'!$P$2:$P$174</definedName>
    <definedName name="solver_lhs2" localSheetId="0" hidden="1">'Transformed by Data.Page'!$S$4</definedName>
    <definedName name="solver_lhs3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'Transformed by Data.Page'!$S$16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2</definedName>
    <definedName name="solver_rhs1" localSheetId="0" hidden="1">"binary"</definedName>
    <definedName name="solver_rhs2" localSheetId="0" hidden="1">'Transformed by Data.Page'!$T$4</definedName>
    <definedName name="solver_rhs3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2" l="1" a="1"/>
  <c r="S11" i="2" s="1"/>
  <c r="S14" i="2" s="1"/>
  <c r="S9" i="2"/>
  <c r="S8" i="2"/>
  <c r="S7" i="2"/>
  <c r="S6" i="2"/>
  <c r="T4" i="2"/>
  <c r="S4" i="2"/>
  <c r="S2" i="2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<sst xmlns="http://schemas.openxmlformats.org/spreadsheetml/2006/main" count="892" uniqueCount="393">
  <si>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</si>
  <si>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</si>
  <si>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</si>
  <si>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</si>
  <si>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</si>
  <si>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</si>
  <si>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</si>
  <si>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</si>
  <si>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</si>
  <si>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</si>
  <si>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</si>
  <si>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</si>
  <si>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</si>
  <si>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</si>
  <si>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</si>
  <si>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</si>
  <si>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</si>
  <si>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Granit</t>
  </si>
  <si>
    <t>Xhaka</t>
  </si>
  <si>
    <t>Thomas</t>
  </si>
  <si>
    <t>Partey</t>
  </si>
  <si>
    <t>Martin</t>
  </si>
  <si>
    <t>Ødegaard</t>
  </si>
  <si>
    <t>Kieran</t>
  </si>
  <si>
    <t>Benjamin</t>
  </si>
  <si>
    <t>White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</si>
  <si>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</si>
  <si>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</si>
  <si>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</si>
  <si>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</si>
  <si>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</si>
  <si>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</si>
  <si>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</si>
  <si>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</si>
  <si>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Matt</t>
  </si>
  <si>
    <t>Fábio</t>
  </si>
  <si>
    <t>William</t>
  </si>
  <si>
    <t>Saliba</t>
  </si>
  <si>
    <t>Marcus</t>
  </si>
  <si>
    <t>Fernando de Jesus</t>
  </si>
  <si>
    <t>Jesus</t>
  </si>
  <si>
    <t>Oleksandr</t>
  </si>
  <si>
    <t>Zinchenko</t>
  </si>
  <si>
    <t>Smith</t>
  </si>
  <si>
    <t>AVL</t>
  </si>
  <si>
    <t>Danny</t>
  </si>
  <si>
    <t>Emiliano</t>
  </si>
  <si>
    <t>Martínez Romero</t>
  </si>
  <si>
    <t>Martínez</t>
  </si>
  <si>
    <t>Robin</t>
  </si>
  <si>
    <t>Morgan</t>
  </si>
  <si>
    <t>Tyrone</t>
  </si>
  <si>
    <t>Mings</t>
  </si>
  <si>
    <t>Ollie</t>
  </si>
  <si>
    <t>Watkins</t>
  </si>
  <si>
    <t>Buendía Stati</t>
  </si>
  <si>
    <t>Buendía</t>
  </si>
  <si>
    <t>Ezri</t>
  </si>
  <si>
    <t>Konsa Ngoyo</t>
  </si>
  <si>
    <t>Konsa</t>
  </si>
  <si>
    <t>Douglas Luiz</t>
  </si>
  <si>
    <t>Soares de Paulo</t>
  </si>
  <si>
    <t>Jacob</t>
  </si>
  <si>
    <t>Ramsey</t>
  </si>
  <si>
    <t>Ashley</t>
  </si>
  <si>
    <t>Young</t>
  </si>
  <si>
    <t>Adam</t>
  </si>
  <si>
    <t>BOU</t>
  </si>
  <si>
    <t>Kieffer</t>
  </si>
  <si>
    <t>Moore</t>
  </si>
  <si>
    <t>Jefferson</t>
  </si>
  <si>
    <t>Lerma Solís</t>
  </si>
  <si>
    <t>Lerma</t>
  </si>
  <si>
    <t>Jack</t>
  </si>
  <si>
    <t>Dominic</t>
  </si>
  <si>
    <t>Solanke</t>
  </si>
  <si>
    <t>Lewis</t>
  </si>
  <si>
    <t>Cook</t>
  </si>
  <si>
    <t>Ryan</t>
  </si>
  <si>
    <t>Christie</t>
  </si>
  <si>
    <t>Philip</t>
  </si>
  <si>
    <t>Billing</t>
  </si>
  <si>
    <t>Chris</t>
  </si>
  <si>
    <t>Mepham</t>
  </si>
  <si>
    <t>Anthony</t>
  </si>
  <si>
    <t>Jordan</t>
  </si>
  <si>
    <t>Zemura</t>
  </si>
  <si>
    <t>Tavernier</t>
  </si>
  <si>
    <t>James</t>
  </si>
  <si>
    <t>Norberto</t>
  </si>
  <si>
    <t>Murara Neto</t>
  </si>
  <si>
    <t>Neto</t>
  </si>
  <si>
    <t>Ivan</t>
  </si>
  <si>
    <t>Toney</t>
  </si>
  <si>
    <t>BRE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</si>
  <si>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</si>
  <si>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</si>
  <si>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</si>
  <si>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</si>
  <si>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</si>
  <si>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</si>
  <si>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</si>
  <si>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</si>
  <si>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</si>
  <si>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</si>
  <si>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</si>
  <si>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</si>
  <si>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</si>
  <si>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</si>
  <si>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</si>
  <si>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</si>
  <si>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</si>
  <si>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BHA</t>
  </si>
  <si>
    <t>Welbeck</t>
  </si>
  <si>
    <t>Pascal</t>
  </si>
  <si>
    <t>Groß</t>
  </si>
  <si>
    <t>Dunk</t>
  </si>
  <si>
    <t>Solly</t>
  </si>
  <si>
    <t>March</t>
  </si>
  <si>
    <t>Webster</t>
  </si>
  <si>
    <t>Joël</t>
  </si>
  <si>
    <t>Veltman</t>
  </si>
  <si>
    <t>Leandro</t>
  </si>
  <si>
    <t>Trossard</t>
  </si>
  <si>
    <t>Robert</t>
  </si>
  <si>
    <t>Sánchez</t>
  </si>
  <si>
    <t>Alexis</t>
  </si>
  <si>
    <t>Mac Allister</t>
  </si>
  <si>
    <t>CHE</t>
  </si>
  <si>
    <t>Marc</t>
  </si>
  <si>
    <t>Cucurella Saseta</t>
  </si>
  <si>
    <t>Cucurella</t>
  </si>
  <si>
    <t>César</t>
  </si>
  <si>
    <t>Azpilicueta</t>
  </si>
  <si>
    <t>Thiago</t>
  </si>
  <si>
    <t>Emiliano da Silva</t>
  </si>
  <si>
    <t>Thiago Silva</t>
  </si>
  <si>
    <t>Jorge Luiz</t>
  </si>
  <si>
    <t>Frello Filho</t>
  </si>
  <si>
    <t>Jorginho</t>
  </si>
  <si>
    <t>Chilwell</t>
  </si>
  <si>
    <t>Christian</t>
  </si>
  <si>
    <t>Pulisic</t>
  </si>
  <si>
    <t>Mason</t>
  </si>
  <si>
    <t>Mount</t>
  </si>
  <si>
    <t>Kai</t>
  </si>
  <si>
    <t>Havertz</t>
  </si>
  <si>
    <t>Reece</t>
  </si>
  <si>
    <t>Edouard</t>
  </si>
  <si>
    <t>Mendy</t>
  </si>
  <si>
    <t>Conor</t>
  </si>
  <si>
    <t>Raheem</t>
  </si>
  <si>
    <t>Sterling</t>
  </si>
  <si>
    <t>Kalidou</t>
  </si>
  <si>
    <t>Koulibaly</t>
  </si>
  <si>
    <t>Vicente</t>
  </si>
  <si>
    <t>Guaita</t>
  </si>
  <si>
    <t>CRY</t>
  </si>
  <si>
    <t>Ayew</t>
  </si>
  <si>
    <t>Wilfried</t>
  </si>
  <si>
    <t>Zaha</t>
  </si>
  <si>
    <t>Jeffrey</t>
  </si>
  <si>
    <t>Schlupp</t>
  </si>
  <si>
    <t>Odsonne</t>
  </si>
  <si>
    <t>Eberechi</t>
  </si>
  <si>
    <t>Eze</t>
  </si>
  <si>
    <t>Tyrick</t>
  </si>
  <si>
    <t>Mitchell</t>
  </si>
  <si>
    <t>Cheick</t>
  </si>
  <si>
    <t>Doucouré</t>
  </si>
  <si>
    <t>C.Doucouré</t>
  </si>
  <si>
    <t>Joseph</t>
  </si>
  <si>
    <t>Gordon</t>
  </si>
  <si>
    <t>EVE</t>
  </si>
  <si>
    <t>Pickford</t>
  </si>
  <si>
    <t>Alex</t>
  </si>
  <si>
    <t>Iwobi</t>
  </si>
  <si>
    <t>Demarai</t>
  </si>
  <si>
    <t>Gray</t>
  </si>
  <si>
    <t>Vitalii</t>
  </si>
  <si>
    <t>Mykolenko</t>
  </si>
  <si>
    <t>Tarkowski</t>
  </si>
  <si>
    <t>Coady</t>
  </si>
  <si>
    <t>Rúben</t>
  </si>
  <si>
    <t>Dwight</t>
  </si>
  <si>
    <t>McNeil</t>
  </si>
  <si>
    <t>Amadou</t>
  </si>
  <si>
    <t>Onana</t>
  </si>
  <si>
    <t>FUL</t>
  </si>
  <si>
    <t>Neeskens</t>
  </si>
  <si>
    <t>Kebano</t>
  </si>
  <si>
    <t>Bobby</t>
  </si>
  <si>
    <t>De Cordova-Reid</t>
  </si>
  <si>
    <t>Tosin</t>
  </si>
  <si>
    <t>Adarabioyo</t>
  </si>
  <si>
    <t>Harrison</t>
  </si>
  <si>
    <t>Reed</t>
  </si>
  <si>
    <t>João</t>
  </si>
  <si>
    <t>Palhinha Gonçalves</t>
  </si>
  <si>
    <t>Palhinha</t>
  </si>
  <si>
    <t>Daniel</t>
  </si>
  <si>
    <t>Andreas</t>
  </si>
  <si>
    <t>Hoelgebaum Pereira</t>
  </si>
  <si>
    <t>Kevin</t>
  </si>
  <si>
    <t>Martial</t>
  </si>
  <si>
    <t>Jonny</t>
  </si>
  <si>
    <t>LEI</t>
  </si>
  <si>
    <t>Jamie</t>
  </si>
  <si>
    <t>Vardy</t>
  </si>
  <si>
    <t>Timothy</t>
  </si>
  <si>
    <t>Castagne</t>
  </si>
  <si>
    <t>Youri</t>
  </si>
  <si>
    <t>Tielemans</t>
  </si>
  <si>
    <t>Maddison</t>
  </si>
  <si>
    <t>Harvey</t>
  </si>
  <si>
    <t>Barnes</t>
  </si>
  <si>
    <t>Kiernan</t>
  </si>
  <si>
    <t>Dewsbury-Hall</t>
  </si>
  <si>
    <t>Patson</t>
  </si>
  <si>
    <t>Daka</t>
  </si>
  <si>
    <t>LEE</t>
  </si>
  <si>
    <t>Rodrigo</t>
  </si>
  <si>
    <t>Moreno</t>
  </si>
  <si>
    <t>Koch</t>
  </si>
  <si>
    <t>Struijk</t>
  </si>
  <si>
    <t>Illan</t>
  </si>
  <si>
    <t>Meslier</t>
  </si>
  <si>
    <t>Joe</t>
  </si>
  <si>
    <t>Rasmus</t>
  </si>
  <si>
    <t>Kristensen</t>
  </si>
  <si>
    <t>Roca Junqué</t>
  </si>
  <si>
    <t>Roca</t>
  </si>
  <si>
    <t>Brenden</t>
  </si>
  <si>
    <t>Aaronson</t>
  </si>
  <si>
    <t>Tyler</t>
  </si>
  <si>
    <t>Adams</t>
  </si>
  <si>
    <t>LIV</t>
  </si>
  <si>
    <t>Henderson</t>
  </si>
  <si>
    <t>Roberto</t>
  </si>
  <si>
    <t>Firmino</t>
  </si>
  <si>
    <t>Virgil</t>
  </si>
  <si>
    <t>van Dijk</t>
  </si>
  <si>
    <t>Van Dijk</t>
  </si>
  <si>
    <t>Alisson</t>
  </si>
  <si>
    <t>Ramses Becker</t>
  </si>
  <si>
    <t>Mohamed</t>
  </si>
  <si>
    <t>Salah</t>
  </si>
  <si>
    <t>Trent</t>
  </si>
  <si>
    <t>Alexander-Arnold</t>
  </si>
  <si>
    <t>Gomez</t>
  </si>
  <si>
    <t>Diogo</t>
  </si>
  <si>
    <t>Luis</t>
  </si>
  <si>
    <t>Díaz</t>
  </si>
  <si>
    <t>Luis Díaz</t>
  </si>
  <si>
    <t>Elliott</t>
  </si>
  <si>
    <t>Freitas Gouveia Carvalho</t>
  </si>
  <si>
    <t>Carvalho</t>
  </si>
  <si>
    <t>Darwin</t>
  </si>
  <si>
    <t>Núñez Ribeiro</t>
  </si>
  <si>
    <t>Ilkay</t>
  </si>
  <si>
    <t>Gündogan</t>
  </si>
  <si>
    <t>MCI</t>
  </si>
  <si>
    <t>De Bruyne</t>
  </si>
  <si>
    <t>Riyad</t>
  </si>
  <si>
    <t>Mahrez</t>
  </si>
  <si>
    <t>Cancelo</t>
  </si>
  <si>
    <t>Ederson</t>
  </si>
  <si>
    <t>Santana de Moraes</t>
  </si>
  <si>
    <t>Nathan</t>
  </si>
  <si>
    <t>Aké</t>
  </si>
  <si>
    <t>Bernardo</t>
  </si>
  <si>
    <t>Veiga de Carvalho e Silva</t>
  </si>
  <si>
    <t>Gato Alves Dias</t>
  </si>
  <si>
    <t>Dias</t>
  </si>
  <si>
    <t>Phil</t>
  </si>
  <si>
    <t>Foden</t>
  </si>
  <si>
    <t>Hernandez</t>
  </si>
  <si>
    <t>Rodri</t>
  </si>
  <si>
    <t>Erling</t>
  </si>
  <si>
    <t>Haaland</t>
  </si>
  <si>
    <t>Julián</t>
  </si>
  <si>
    <t>Álvarez</t>
  </si>
  <si>
    <t>Cristiano Ronaldo</t>
  </si>
  <si>
    <t>dos Santos Aveiro</t>
  </si>
  <si>
    <t>Ronaldo</t>
  </si>
  <si>
    <t>MUN</t>
  </si>
  <si>
    <t>De Gea Quintana</t>
  </si>
  <si>
    <t>De Gea</t>
  </si>
  <si>
    <t>Bruno</t>
  </si>
  <si>
    <t>Borges Fernandes</t>
  </si>
  <si>
    <t>Fernandes</t>
  </si>
  <si>
    <t>Rashford</t>
  </si>
  <si>
    <t>Jadon</t>
  </si>
  <si>
    <t>Sancho</t>
  </si>
  <si>
    <t>Dalot Teixeira</t>
  </si>
  <si>
    <t>Dalot</t>
  </si>
  <si>
    <t>Tyrell</t>
  </si>
  <si>
    <t>Malacia</t>
  </si>
  <si>
    <t>Eriksen</t>
  </si>
  <si>
    <t>NEW</t>
  </si>
  <si>
    <t>Callum</t>
  </si>
  <si>
    <t>Wilson</t>
  </si>
  <si>
    <t>Trippier</t>
  </si>
  <si>
    <t>Dan</t>
  </si>
  <si>
    <t>Burn</t>
  </si>
  <si>
    <t>Fabian</t>
  </si>
  <si>
    <t>Schär</t>
  </si>
  <si>
    <t>Targett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</si>
  <si>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</si>
  <si>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</si>
  <si>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</si>
  <si>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</si>
  <si>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</si>
  <si>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</si>
  <si>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</si>
  <si>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</si>
  <si>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</si>
  <si>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Willock</t>
  </si>
  <si>
    <t>Guimarães Rodriguez Moura</t>
  </si>
  <si>
    <t>Bruno Guimarães</t>
  </si>
  <si>
    <t>Nick</t>
  </si>
  <si>
    <t>Pope</t>
  </si>
  <si>
    <t>Sven</t>
  </si>
  <si>
    <t>Botman</t>
  </si>
  <si>
    <t>NFO</t>
  </si>
  <si>
    <t>Harry</t>
  </si>
  <si>
    <t>Brennan</t>
  </si>
  <si>
    <t>Johnson</t>
  </si>
  <si>
    <t>Taiwo</t>
  </si>
  <si>
    <t>Awoniyi</t>
  </si>
  <si>
    <t>Dean</t>
  </si>
  <si>
    <t>Gibbs-White</t>
  </si>
  <si>
    <t>SOU</t>
  </si>
  <si>
    <t>Ward-Prowse</t>
  </si>
  <si>
    <t>Che</t>
  </si>
  <si>
    <t>Gavin</t>
  </si>
  <si>
    <t>Bazunu</t>
  </si>
  <si>
    <t>Ayodele-Aribo</t>
  </si>
  <si>
    <t>Aribo</t>
  </si>
  <si>
    <t>Hugo</t>
  </si>
  <si>
    <t>Lloris</t>
  </si>
  <si>
    <t>TOT</t>
  </si>
  <si>
    <t>Kane</t>
  </si>
  <si>
    <t>Son</t>
  </si>
  <si>
    <t>Heung-min</t>
  </si>
  <si>
    <t>Eric</t>
  </si>
  <si>
    <t>Dier</t>
  </si>
  <si>
    <t>Pierre-Emile</t>
  </si>
  <si>
    <t>Højbjerg</t>
  </si>
  <si>
    <t>Sessegnon</t>
  </si>
  <si>
    <t>R.Sessegnon</t>
  </si>
  <si>
    <t>Bentancur</t>
  </si>
  <si>
    <t>Perišić</t>
  </si>
  <si>
    <t>Richarlison</t>
  </si>
  <si>
    <t>de Andrade</t>
  </si>
  <si>
    <t>Lukasz</t>
  </si>
  <si>
    <t>Fabianski</t>
  </si>
  <si>
    <t>WHU</t>
  </si>
  <si>
    <t>Cresswell</t>
  </si>
  <si>
    <t>Michail</t>
  </si>
  <si>
    <t>Antonio</t>
  </si>
  <si>
    <t>Kurt</t>
  </si>
  <si>
    <t>Zouma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</si>
  <si>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</si>
  <si>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</si>
  <si>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</si>
  <si>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</si>
  <si>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</si>
  <si>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</si>
  <si>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</si>
  <si>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</si>
  <si>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</si>
  <si>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Gianluca</t>
  </si>
  <si>
    <t>Scamacca</t>
  </si>
  <si>
    <t>Jonathan</t>
  </si>
  <si>
    <t>Castro Otto</t>
  </si>
  <si>
    <t>WOL</t>
  </si>
  <si>
    <t>José</t>
  </si>
  <si>
    <t>Malheiro de Sá</t>
  </si>
  <si>
    <t>Sá</t>
  </si>
  <si>
    <t>Castelo Podence</t>
  </si>
  <si>
    <t>Podence</t>
  </si>
  <si>
    <t>Max</t>
  </si>
  <si>
    <t>Kilman</t>
  </si>
  <si>
    <t>Gonçalo Manuel</t>
  </si>
  <si>
    <t>Ganchinho Guedes</t>
  </si>
  <si>
    <t>Guedes</t>
  </si>
  <si>
    <t>Total Points</t>
  </si>
  <si>
    <t>Total Cost</t>
  </si>
  <si>
    <t>Transfers</t>
  </si>
  <si>
    <t>Free</t>
  </si>
  <si>
    <t>Profit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</si>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</sst>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41086-48D2-4502-9CE8-7ABF1B4AC873}" name="Table1" displayName="Table1" ref="A1:P174" totalsRowShown="0">
  <autoFilter ref="A1:P174" xr:uid="{0BB41086-48D2-4502-9CE8-7ABF1B4AC873}">
    <filterColumn colId="15">
      <filters>
        <filter val="1"/>
      </filters>
    </filterColumn>
  </autoFilter>
  <sortState xmlns:xlrd2="http://schemas.microsoft.com/office/spreadsheetml/2017/richdata2" ref="A2:P173">
    <sortCondition descending="1" ref="N1:N174"/>
  </sortState>
  <tableColumns count="16">
    <tableColumn id="1" xr3:uid="{C3C34347-CC39-442D-BB3D-D288AA97CC7B}" name="First Name"/>
    <tableColumn id="2" xr3:uid="{548437DB-FD3D-4660-B26F-51010AECE4AF}" name="Surname"/>
    <tableColumn id="3" xr3:uid="{1F9AA3F5-DFA1-49DD-A971-1603CAE41567}" name="Web Name"/>
    <tableColumn id="4" xr3:uid="{4B2C8BA8-C3A7-48D5-AAF4-D28BCF829948}" name="Position"/>
    <tableColumn id="5" xr3:uid="{7FBF787B-2FBE-416C-9ADA-2E22E2FA6FDB}" name="GKP"/>
    <tableColumn id="6" xr3:uid="{6CFD096B-AD1C-434A-B13A-D14825099BD0}" name="DEF"/>
    <tableColumn id="7" xr3:uid="{2893ABCA-CEAD-4B14-9DCC-A33FB7D41C54}" name="MID"/>
    <tableColumn id="8" xr3:uid="{28CA2275-9B0F-404B-9627-140200F043A3}" name="FWD"/>
    <tableColumn id="9" xr3:uid="{9DA493F1-9B89-4D76-8CC3-7860113F55A3}" name="Team"/>
    <tableColumn id="10" xr3:uid="{06EF5F68-D382-4001-9391-6057557C306F}" name="Cost"/>
    <tableColumn id="11" xr3:uid="{F9C7A9EE-16F7-4DE7-8CE5-F4694331E9DF}" name="ID"/>
    <tableColumn id="12" xr3:uid="{41B39969-7323-4037-B220-8A0CE0A292EE}" name="ARIMA"/>
    <tableColumn id="13" xr3:uid="{6C0327AC-22BE-4428-83C3-FC33D1D2481A}" name="LSTM"/>
    <tableColumn id="14" xr3:uid="{6C84C5F8-F17E-43D2-81FE-45C98EBD5884}" name="PPG"/>
    <tableColumn id="15" xr3:uid="{4D881099-C79B-402E-A2EE-2064EFCD7029}" name="PREV"/>
    <tableColumn id="16" xr3:uid="{476C1A99-5EC8-4E10-87EA-344440A6629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4"/>
  <sheetViews>
    <sheetView tabSelected="1" workbookViewId="0">
      <selection activeCell="C10" sqref="C10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0" x14ac:dyDescent="0.3">
      <c r="A2" t="s">
        <v>278</v>
      </c>
      <c r="B2" t="s">
        <v>279</v>
      </c>
      <c r="C2" t="s">
        <v>279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261</v>
      </c>
      <c r="J2">
        <v>12.2</v>
      </c>
      <c r="K2">
        <v>286</v>
      </c>
      <c r="L2">
        <v>13.333332953797701</v>
      </c>
      <c r="M2">
        <v>15.9600957446242</v>
      </c>
      <c r="N2">
        <v>8.8739132040802708</v>
      </c>
      <c r="O2">
        <v>1</v>
      </c>
      <c r="P2">
        <v>1</v>
      </c>
      <c r="R2" s="1" t="s">
        <v>387</v>
      </c>
      <c r="S2">
        <f>SUMPRODUCT(Table1[Selected],Table1[PPG])</f>
        <v>61.738044783385099</v>
      </c>
      <c r="T2" t="s">
        <v>392</v>
      </c>
    </row>
    <row r="3" spans="1:20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>
        <v>4.8</v>
      </c>
      <c r="K3">
        <v>4</v>
      </c>
      <c r="L3">
        <v>3</v>
      </c>
      <c r="M3">
        <v>9.4960474824599501</v>
      </c>
      <c r="N3">
        <v>3.2994349716701099</v>
      </c>
      <c r="O3">
        <v>0</v>
      </c>
      <c r="P3">
        <v>0</v>
      </c>
      <c r="R3" s="1"/>
    </row>
    <row r="4" spans="1:20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</v>
      </c>
      <c r="J4">
        <v>6.4</v>
      </c>
      <c r="K4">
        <v>5</v>
      </c>
      <c r="L4">
        <v>0.19999830498420501</v>
      </c>
      <c r="M4">
        <v>9.42868191841049</v>
      </c>
      <c r="N4">
        <v>2.30618821505381</v>
      </c>
      <c r="O4">
        <v>0</v>
      </c>
      <c r="P4">
        <v>0</v>
      </c>
      <c r="R4" s="1" t="s">
        <v>388</v>
      </c>
      <c r="S4">
        <f>SUMPRODUCT(Table1[Selected],Table1[Cost])</f>
        <v>98.6</v>
      </c>
      <c r="T4">
        <f>98.6+1.1</f>
        <v>99.699999999999989</v>
      </c>
    </row>
    <row r="5" spans="1:20" hidden="1" x14ac:dyDescent="0.3">
      <c r="A5" t="s">
        <v>24</v>
      </c>
      <c r="B5" t="s">
        <v>25</v>
      </c>
      <c r="C5" t="s">
        <v>25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16</v>
      </c>
      <c r="J5">
        <v>4.5</v>
      </c>
      <c r="K5">
        <v>7</v>
      </c>
      <c r="L5">
        <v>4.1999999965369197</v>
      </c>
      <c r="M5">
        <v>11.468895870703699</v>
      </c>
      <c r="N5">
        <v>4.1862028544229402</v>
      </c>
      <c r="O5">
        <v>0</v>
      </c>
      <c r="P5">
        <v>0</v>
      </c>
      <c r="R5" s="1"/>
    </row>
    <row r="6" spans="1:20" hidden="1" x14ac:dyDescent="0.3">
      <c r="A6" t="s">
        <v>26</v>
      </c>
      <c r="B6" t="s">
        <v>27</v>
      </c>
      <c r="C6" t="s">
        <v>27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16</v>
      </c>
      <c r="J6">
        <v>7.8</v>
      </c>
      <c r="K6">
        <v>9</v>
      </c>
      <c r="L6">
        <v>3.7999992967155301</v>
      </c>
      <c r="M6">
        <v>13.412931806712299</v>
      </c>
      <c r="N6">
        <v>4.5076977622762504</v>
      </c>
      <c r="O6">
        <v>0</v>
      </c>
      <c r="P6">
        <v>0</v>
      </c>
      <c r="R6" s="1" t="s">
        <v>4</v>
      </c>
      <c r="S6">
        <f>SUMPRODUCT(Table1[Selected],Table1[GKP])</f>
        <v>2</v>
      </c>
      <c r="T6">
        <v>2</v>
      </c>
    </row>
    <row r="7" spans="1:20" hidden="1" x14ac:dyDescent="0.3">
      <c r="A7" t="s">
        <v>28</v>
      </c>
      <c r="B7" t="s">
        <v>29</v>
      </c>
      <c r="C7" t="s">
        <v>29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16</v>
      </c>
      <c r="J7">
        <v>4.9000000000000004</v>
      </c>
      <c r="K7">
        <v>11</v>
      </c>
      <c r="L7">
        <v>3.9333328047849099</v>
      </c>
      <c r="M7">
        <v>10.300475489227001</v>
      </c>
      <c r="N7">
        <v>3.81599255228884</v>
      </c>
      <c r="O7">
        <v>0</v>
      </c>
      <c r="P7">
        <v>0</v>
      </c>
      <c r="R7" s="1" t="s">
        <v>5</v>
      </c>
      <c r="S7">
        <f>SUMPRODUCT(Table1[Selected],Table1[DEF])</f>
        <v>5</v>
      </c>
      <c r="T7">
        <v>5</v>
      </c>
    </row>
    <row r="8" spans="1:20" hidden="1" x14ac:dyDescent="0.3">
      <c r="A8" t="s">
        <v>30</v>
      </c>
      <c r="B8" t="s">
        <v>31</v>
      </c>
      <c r="C8" t="s">
        <v>30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16</v>
      </c>
      <c r="J8">
        <v>5.0999999999999996</v>
      </c>
      <c r="K8">
        <v>12</v>
      </c>
      <c r="L8">
        <v>3.4666682246979801</v>
      </c>
      <c r="M8">
        <v>9.8988173182697601</v>
      </c>
      <c r="N8">
        <v>3.55784623560087</v>
      </c>
      <c r="O8">
        <v>0</v>
      </c>
      <c r="P8">
        <v>0</v>
      </c>
      <c r="R8" s="1" t="s">
        <v>6</v>
      </c>
      <c r="S8">
        <f>SUMPRODUCT(Table1[Selected],Table1[MID])</f>
        <v>5</v>
      </c>
      <c r="T8">
        <v>5</v>
      </c>
    </row>
    <row r="9" spans="1:20" hidden="1" x14ac:dyDescent="0.3">
      <c r="A9" t="s">
        <v>30</v>
      </c>
      <c r="B9" t="s">
        <v>32</v>
      </c>
      <c r="C9" t="s">
        <v>33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16</v>
      </c>
      <c r="J9">
        <v>6.6</v>
      </c>
      <c r="K9">
        <v>14</v>
      </c>
      <c r="L9">
        <v>6.1999999982725003</v>
      </c>
      <c r="M9">
        <v>13.844323404255499</v>
      </c>
      <c r="N9">
        <v>5.4476776297461997</v>
      </c>
      <c r="O9">
        <v>0</v>
      </c>
      <c r="P9">
        <v>0</v>
      </c>
      <c r="R9" s="1" t="s">
        <v>7</v>
      </c>
      <c r="S9">
        <f>SUMPRODUCT(Table1[Selected],Table1[FWD])</f>
        <v>3</v>
      </c>
      <c r="T9">
        <v>3</v>
      </c>
    </row>
    <row r="10" spans="1:20" x14ac:dyDescent="0.3">
      <c r="A10" t="s">
        <v>274</v>
      </c>
      <c r="B10" t="s">
        <v>275</v>
      </c>
      <c r="C10" t="s">
        <v>275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261</v>
      </c>
      <c r="J10">
        <v>8.1999999999999993</v>
      </c>
      <c r="K10">
        <v>283</v>
      </c>
      <c r="L10">
        <v>6.2579432454200603</v>
      </c>
      <c r="M10">
        <v>13.903561743226099</v>
      </c>
      <c r="N10">
        <v>5.8173423412605603</v>
      </c>
      <c r="O10">
        <v>1</v>
      </c>
      <c r="P10">
        <v>1</v>
      </c>
      <c r="R10" s="1"/>
    </row>
    <row r="11" spans="1:20" x14ac:dyDescent="0.3">
      <c r="A11" t="s">
        <v>325</v>
      </c>
      <c r="B11" t="s">
        <v>342</v>
      </c>
      <c r="C11" t="s">
        <v>342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341</v>
      </c>
      <c r="J11">
        <v>11.4</v>
      </c>
      <c r="K11">
        <v>390</v>
      </c>
      <c r="L11">
        <v>7.39999999435872</v>
      </c>
      <c r="M11">
        <v>13.777311656629299</v>
      </c>
      <c r="N11">
        <v>5.7461161424380602</v>
      </c>
      <c r="O11">
        <v>1</v>
      </c>
      <c r="P11">
        <v>1</v>
      </c>
      <c r="R11" s="1" t="s">
        <v>389</v>
      </c>
      <c r="S11" cm="1">
        <f t="array" ref="S11">SUMPRODUCT(Table1[Selected], -- (Table1[PREV] = 0))</f>
        <v>0</v>
      </c>
    </row>
    <row r="12" spans="1:20" hidden="1" x14ac:dyDescent="0.3">
      <c r="A12" t="s">
        <v>41</v>
      </c>
      <c r="B12" t="s">
        <v>42</v>
      </c>
      <c r="C12" t="s">
        <v>42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16</v>
      </c>
      <c r="J12">
        <v>5.0999999999999996</v>
      </c>
      <c r="K12">
        <v>21</v>
      </c>
      <c r="L12">
        <v>0.73333330638719496</v>
      </c>
      <c r="M12">
        <v>8.5293695384013297</v>
      </c>
      <c r="N12">
        <v>2.2790276206962501</v>
      </c>
      <c r="O12">
        <v>0</v>
      </c>
      <c r="P12">
        <v>0</v>
      </c>
      <c r="R12" s="1" t="s">
        <v>390</v>
      </c>
      <c r="S12">
        <v>1</v>
      </c>
    </row>
    <row r="13" spans="1:20" hidden="1" x14ac:dyDescent="0.3">
      <c r="A13" t="s">
        <v>46</v>
      </c>
      <c r="B13" t="s">
        <v>47</v>
      </c>
      <c r="C13" t="s">
        <v>48</v>
      </c>
      <c r="D13" t="s">
        <v>4</v>
      </c>
      <c r="E13">
        <v>1</v>
      </c>
      <c r="F13">
        <v>0</v>
      </c>
      <c r="G13">
        <v>0</v>
      </c>
      <c r="H13">
        <v>0</v>
      </c>
      <c r="I13" t="s">
        <v>44</v>
      </c>
      <c r="J13">
        <v>4.9000000000000004</v>
      </c>
      <c r="K13">
        <v>27</v>
      </c>
      <c r="L13">
        <v>4.9333331427715397</v>
      </c>
      <c r="M13">
        <v>12.0257612773443</v>
      </c>
      <c r="N13">
        <v>3.2670453959683199</v>
      </c>
      <c r="O13">
        <v>0</v>
      </c>
      <c r="P13">
        <v>0</v>
      </c>
      <c r="R13" s="1"/>
    </row>
    <row r="14" spans="1:20" hidden="1" x14ac:dyDescent="0.3">
      <c r="A14" t="s">
        <v>51</v>
      </c>
      <c r="B14" t="s">
        <v>52</v>
      </c>
      <c r="C14" t="s">
        <v>52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44</v>
      </c>
      <c r="J14">
        <v>4.4000000000000004</v>
      </c>
      <c r="K14">
        <v>31</v>
      </c>
      <c r="L14">
        <v>3.1637152304402898</v>
      </c>
      <c r="M14">
        <v>11.3385621092355</v>
      </c>
      <c r="N14">
        <v>2.5326397811736698</v>
      </c>
      <c r="O14">
        <v>0</v>
      </c>
      <c r="P14">
        <v>0</v>
      </c>
      <c r="R14" s="1" t="s">
        <v>9</v>
      </c>
      <c r="S14">
        <f>(S11-S12)*4</f>
        <v>-4</v>
      </c>
    </row>
    <row r="15" spans="1:20" hidden="1" x14ac:dyDescent="0.3">
      <c r="A15" t="s">
        <v>53</v>
      </c>
      <c r="B15" t="s">
        <v>54</v>
      </c>
      <c r="C15" t="s">
        <v>54</v>
      </c>
      <c r="D15" t="s">
        <v>7</v>
      </c>
      <c r="E15">
        <v>0</v>
      </c>
      <c r="F15">
        <v>0</v>
      </c>
      <c r="G15">
        <v>0</v>
      </c>
      <c r="H15">
        <v>1</v>
      </c>
      <c r="I15" t="s">
        <v>44</v>
      </c>
      <c r="J15">
        <v>7.2</v>
      </c>
      <c r="K15">
        <v>32</v>
      </c>
      <c r="L15">
        <v>-10</v>
      </c>
      <c r="M15">
        <v>9.3595162598995003</v>
      </c>
      <c r="N15">
        <v>-2.5524600293284898</v>
      </c>
      <c r="O15">
        <v>0</v>
      </c>
      <c r="P15">
        <v>0</v>
      </c>
      <c r="R15" s="1"/>
    </row>
    <row r="16" spans="1:20" hidden="1" x14ac:dyDescent="0.3">
      <c r="A16" t="s">
        <v>46</v>
      </c>
      <c r="B16" t="s">
        <v>55</v>
      </c>
      <c r="C16" t="s">
        <v>56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44</v>
      </c>
      <c r="J16">
        <v>5.8</v>
      </c>
      <c r="K16">
        <v>34</v>
      </c>
      <c r="L16">
        <v>1.3999999971591599</v>
      </c>
      <c r="M16">
        <v>9.0245012832832696</v>
      </c>
      <c r="N16">
        <v>1.6041421621833101</v>
      </c>
      <c r="O16">
        <v>0</v>
      </c>
      <c r="P16">
        <v>0</v>
      </c>
      <c r="R16" s="1" t="s">
        <v>391</v>
      </c>
      <c r="S16">
        <f>S2-S14</f>
        <v>65.738044783385106</v>
      </c>
    </row>
    <row r="17" spans="1:16" hidden="1" x14ac:dyDescent="0.3">
      <c r="A17" t="s">
        <v>57</v>
      </c>
      <c r="B17" t="s">
        <v>58</v>
      </c>
      <c r="C17" t="s">
        <v>59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44</v>
      </c>
      <c r="J17">
        <v>4.4000000000000004</v>
      </c>
      <c r="K17">
        <v>36</v>
      </c>
      <c r="L17">
        <v>0.999999205278567</v>
      </c>
      <c r="M17">
        <v>10.6823326740341</v>
      </c>
      <c r="N17">
        <v>1.6568793938029001</v>
      </c>
      <c r="O17">
        <v>0</v>
      </c>
      <c r="P17">
        <v>0</v>
      </c>
    </row>
    <row r="18" spans="1:16" hidden="1" x14ac:dyDescent="0.3">
      <c r="A18" t="s">
        <v>60</v>
      </c>
      <c r="B18" t="s">
        <v>61</v>
      </c>
      <c r="C18" t="s">
        <v>60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44</v>
      </c>
      <c r="J18">
        <v>4.8</v>
      </c>
      <c r="K18">
        <v>37</v>
      </c>
      <c r="L18">
        <v>3.1999999976716902</v>
      </c>
      <c r="M18">
        <v>10.743985649526399</v>
      </c>
      <c r="N18">
        <v>2.4742684616863202</v>
      </c>
      <c r="O18">
        <v>0</v>
      </c>
      <c r="P18">
        <v>0</v>
      </c>
    </row>
    <row r="19" spans="1:16" hidden="1" x14ac:dyDescent="0.3">
      <c r="A19" t="s">
        <v>62</v>
      </c>
      <c r="B19" t="s">
        <v>63</v>
      </c>
      <c r="C19" t="s">
        <v>63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44</v>
      </c>
      <c r="J19">
        <v>5.2</v>
      </c>
      <c r="K19">
        <v>38</v>
      </c>
      <c r="L19">
        <v>3.9999999969160398</v>
      </c>
      <c r="M19">
        <v>10.9478679749742</v>
      </c>
      <c r="N19">
        <v>2.7933925077763799</v>
      </c>
      <c r="O19">
        <v>0</v>
      </c>
      <c r="P19">
        <v>0</v>
      </c>
    </row>
    <row r="20" spans="1:16" hidden="1" x14ac:dyDescent="0.3">
      <c r="A20" t="s">
        <v>64</v>
      </c>
      <c r="B20" t="s">
        <v>65</v>
      </c>
      <c r="C20" t="s">
        <v>65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44</v>
      </c>
      <c r="J20">
        <v>4.4000000000000004</v>
      </c>
      <c r="K20">
        <v>43</v>
      </c>
      <c r="L20">
        <v>5.1999999999792097</v>
      </c>
      <c r="M20">
        <v>11.9125850183792</v>
      </c>
      <c r="N20">
        <v>3.3515677161792201</v>
      </c>
      <c r="O20">
        <v>0</v>
      </c>
      <c r="P20">
        <v>0</v>
      </c>
    </row>
    <row r="21" spans="1:16" hidden="1" x14ac:dyDescent="0.3">
      <c r="A21" t="s">
        <v>66</v>
      </c>
      <c r="B21" t="s">
        <v>43</v>
      </c>
      <c r="C21" t="s">
        <v>43</v>
      </c>
      <c r="D21" t="s">
        <v>5</v>
      </c>
      <c r="E21">
        <v>0</v>
      </c>
      <c r="F21">
        <v>1</v>
      </c>
      <c r="G21">
        <v>0</v>
      </c>
      <c r="H21">
        <v>0</v>
      </c>
      <c r="I21" t="s">
        <v>67</v>
      </c>
      <c r="J21">
        <v>4.4000000000000004</v>
      </c>
      <c r="K21">
        <v>45</v>
      </c>
      <c r="L21">
        <v>3.8</v>
      </c>
      <c r="M21">
        <v>11.340632128136701</v>
      </c>
      <c r="N21">
        <v>2.9457963842012198</v>
      </c>
      <c r="O21">
        <v>0</v>
      </c>
      <c r="P21">
        <v>0</v>
      </c>
    </row>
    <row r="22" spans="1:16" hidden="1" x14ac:dyDescent="0.3">
      <c r="A22" t="s">
        <v>68</v>
      </c>
      <c r="B22" t="s">
        <v>69</v>
      </c>
      <c r="C22" t="s">
        <v>69</v>
      </c>
      <c r="D22" t="s">
        <v>7</v>
      </c>
      <c r="E22">
        <v>0</v>
      </c>
      <c r="F22">
        <v>0</v>
      </c>
      <c r="G22">
        <v>0</v>
      </c>
      <c r="H22">
        <v>1</v>
      </c>
      <c r="I22" t="s">
        <v>67</v>
      </c>
      <c r="J22">
        <v>5.5</v>
      </c>
      <c r="K22">
        <v>47</v>
      </c>
      <c r="L22">
        <v>1.1333333041420199</v>
      </c>
      <c r="M22">
        <v>9.4036295979991795</v>
      </c>
      <c r="N22">
        <v>1.7019804035386701</v>
      </c>
      <c r="O22">
        <v>0</v>
      </c>
      <c r="P22">
        <v>0</v>
      </c>
    </row>
    <row r="23" spans="1:16" hidden="1" x14ac:dyDescent="0.3">
      <c r="A23" t="s">
        <v>70</v>
      </c>
      <c r="B23" t="s">
        <v>71</v>
      </c>
      <c r="C23" t="s">
        <v>72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67</v>
      </c>
      <c r="J23">
        <v>5</v>
      </c>
      <c r="K23">
        <v>49</v>
      </c>
      <c r="L23">
        <v>2.2049237969761601</v>
      </c>
      <c r="M23">
        <v>10.0606622385574</v>
      </c>
      <c r="N23">
        <v>2.1852096621677699</v>
      </c>
      <c r="O23">
        <v>0</v>
      </c>
      <c r="P23">
        <v>0</v>
      </c>
    </row>
    <row r="24" spans="1:16" hidden="1" x14ac:dyDescent="0.3">
      <c r="A24" t="s">
        <v>74</v>
      </c>
      <c r="B24" t="s">
        <v>75</v>
      </c>
      <c r="C24" t="s">
        <v>75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67</v>
      </c>
      <c r="J24">
        <v>5.7</v>
      </c>
      <c r="K24">
        <v>51</v>
      </c>
      <c r="L24">
        <v>4.6666662545673603</v>
      </c>
      <c r="M24">
        <v>12.282778506452599</v>
      </c>
      <c r="N24">
        <v>3.3927868632011999</v>
      </c>
      <c r="O24">
        <v>0</v>
      </c>
      <c r="P24">
        <v>0</v>
      </c>
    </row>
    <row r="25" spans="1:16" hidden="1" x14ac:dyDescent="0.3">
      <c r="A25" t="s">
        <v>76</v>
      </c>
      <c r="B25" t="s">
        <v>77</v>
      </c>
      <c r="C25" t="s">
        <v>77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67</v>
      </c>
      <c r="J25">
        <v>4.9000000000000004</v>
      </c>
      <c r="K25">
        <v>52</v>
      </c>
      <c r="L25">
        <v>4.33333331741885</v>
      </c>
      <c r="M25">
        <v>10.633678594111499</v>
      </c>
      <c r="N25">
        <v>3.0449081310702</v>
      </c>
      <c r="O25">
        <v>0</v>
      </c>
      <c r="P25">
        <v>0</v>
      </c>
    </row>
    <row r="26" spans="1:16" hidden="1" x14ac:dyDescent="0.3">
      <c r="A26" t="s">
        <v>78</v>
      </c>
      <c r="B26" t="s">
        <v>79</v>
      </c>
      <c r="C26" t="s">
        <v>79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67</v>
      </c>
      <c r="J26">
        <v>5.3</v>
      </c>
      <c r="K26">
        <v>53</v>
      </c>
      <c r="L26">
        <v>-0.53333584014410895</v>
      </c>
      <c r="M26">
        <v>10.1105554159434</v>
      </c>
      <c r="N26">
        <v>1.1868172211399</v>
      </c>
      <c r="O26">
        <v>0</v>
      </c>
      <c r="P26">
        <v>0</v>
      </c>
    </row>
    <row r="27" spans="1:16" hidden="1" x14ac:dyDescent="0.3">
      <c r="A27" t="s">
        <v>80</v>
      </c>
      <c r="B27" t="s">
        <v>81</v>
      </c>
      <c r="C27" t="s">
        <v>81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67</v>
      </c>
      <c r="J27">
        <v>5.3</v>
      </c>
      <c r="K27">
        <v>54</v>
      </c>
      <c r="L27">
        <v>4.9333330875903796</v>
      </c>
      <c r="M27">
        <v>12.3828313760956</v>
      </c>
      <c r="N27">
        <v>3.5043623676984699</v>
      </c>
      <c r="O27">
        <v>0</v>
      </c>
      <c r="P27">
        <v>0</v>
      </c>
    </row>
    <row r="28" spans="1:16" hidden="1" x14ac:dyDescent="0.3">
      <c r="A28" t="s">
        <v>82</v>
      </c>
      <c r="B28" t="s">
        <v>83</v>
      </c>
      <c r="C28" t="s">
        <v>83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67</v>
      </c>
      <c r="J28">
        <v>4.4000000000000004</v>
      </c>
      <c r="K28">
        <v>55</v>
      </c>
      <c r="L28">
        <v>3.8</v>
      </c>
      <c r="M28">
        <v>11.0977255115125</v>
      </c>
      <c r="N28">
        <v>2.9125792314852101</v>
      </c>
      <c r="O28">
        <v>0</v>
      </c>
      <c r="P28">
        <v>0</v>
      </c>
    </row>
    <row r="29" spans="1:16" hidden="1" x14ac:dyDescent="0.3">
      <c r="A29" t="s">
        <v>85</v>
      </c>
      <c r="B29" t="s">
        <v>86</v>
      </c>
      <c r="C29" t="s">
        <v>86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67</v>
      </c>
      <c r="J29">
        <v>4.4000000000000004</v>
      </c>
      <c r="K29">
        <v>59</v>
      </c>
      <c r="L29">
        <v>3.6</v>
      </c>
      <c r="M29">
        <v>11.2765800242778</v>
      </c>
      <c r="N29">
        <v>2.8636173340741302</v>
      </c>
      <c r="O29">
        <v>0</v>
      </c>
      <c r="P29">
        <v>0</v>
      </c>
    </row>
    <row r="30" spans="1:16" hidden="1" x14ac:dyDescent="0.3">
      <c r="A30" t="s">
        <v>38</v>
      </c>
      <c r="B30" t="s">
        <v>87</v>
      </c>
      <c r="C30" t="s">
        <v>87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67</v>
      </c>
      <c r="J30">
        <v>4.9000000000000004</v>
      </c>
      <c r="K30">
        <v>62</v>
      </c>
      <c r="L30">
        <v>2.1999999975472901</v>
      </c>
      <c r="M30">
        <v>9.2867479844867695</v>
      </c>
      <c r="N30">
        <v>2.0775704030606401</v>
      </c>
      <c r="O30">
        <v>0</v>
      </c>
      <c r="P30">
        <v>0</v>
      </c>
    </row>
    <row r="31" spans="1:16" hidden="1" x14ac:dyDescent="0.3">
      <c r="A31" t="s">
        <v>89</v>
      </c>
      <c r="B31" t="s">
        <v>90</v>
      </c>
      <c r="C31" t="s">
        <v>91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67</v>
      </c>
      <c r="J31">
        <v>4.5</v>
      </c>
      <c r="K31">
        <v>64</v>
      </c>
      <c r="L31">
        <v>4.1999999996452102</v>
      </c>
      <c r="M31">
        <v>11.763096673599399</v>
      </c>
      <c r="N31">
        <v>3.1504078641148401</v>
      </c>
      <c r="O31">
        <v>0</v>
      </c>
      <c r="P31">
        <v>0</v>
      </c>
    </row>
    <row r="32" spans="1:16" hidden="1" x14ac:dyDescent="0.3">
      <c r="A32" t="s">
        <v>92</v>
      </c>
      <c r="B32" t="s">
        <v>93</v>
      </c>
      <c r="C32" t="s">
        <v>93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94</v>
      </c>
      <c r="J32">
        <v>7.3</v>
      </c>
      <c r="K32">
        <v>66</v>
      </c>
      <c r="L32">
        <v>7.53333077072765</v>
      </c>
      <c r="M32">
        <v>10.199570363834599</v>
      </c>
      <c r="N32">
        <v>4.6269861296789303</v>
      </c>
      <c r="O32">
        <v>0</v>
      </c>
      <c r="P32">
        <v>0</v>
      </c>
    </row>
    <row r="33" spans="1:16" hidden="1" x14ac:dyDescent="0.3">
      <c r="A33" t="s">
        <v>95</v>
      </c>
      <c r="B33" t="s">
        <v>96</v>
      </c>
      <c r="C33" t="s">
        <v>97</v>
      </c>
      <c r="D33" t="s">
        <v>4</v>
      </c>
      <c r="E33">
        <v>1</v>
      </c>
      <c r="F33">
        <v>0</v>
      </c>
      <c r="G33">
        <v>0</v>
      </c>
      <c r="H33">
        <v>0</v>
      </c>
      <c r="I33" t="s">
        <v>94</v>
      </c>
      <c r="J33">
        <v>4.5</v>
      </c>
      <c r="K33">
        <v>67</v>
      </c>
      <c r="L33">
        <v>3.5333334119486</v>
      </c>
      <c r="M33">
        <v>9.87711848600728</v>
      </c>
      <c r="N33">
        <v>3.1349071234216601</v>
      </c>
      <c r="O33">
        <v>0</v>
      </c>
      <c r="P33">
        <v>0</v>
      </c>
    </row>
    <row r="34" spans="1:16" hidden="1" x14ac:dyDescent="0.3">
      <c r="A34" t="s">
        <v>98</v>
      </c>
      <c r="B34" t="s">
        <v>99</v>
      </c>
      <c r="C34" t="s">
        <v>99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94</v>
      </c>
      <c r="J34">
        <v>4.4000000000000004</v>
      </c>
      <c r="K34">
        <v>69</v>
      </c>
      <c r="L34">
        <v>1.3999999141022901</v>
      </c>
      <c r="M34">
        <v>9.1427365370521407</v>
      </c>
      <c r="N34">
        <v>2.23260380819293</v>
      </c>
      <c r="O34">
        <v>0</v>
      </c>
      <c r="P34">
        <v>0</v>
      </c>
    </row>
    <row r="35" spans="1:16" hidden="1" x14ac:dyDescent="0.3">
      <c r="A35" t="s">
        <v>100</v>
      </c>
      <c r="B35" t="s">
        <v>101</v>
      </c>
      <c r="C35" t="s">
        <v>101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94</v>
      </c>
      <c r="J35">
        <v>4.5</v>
      </c>
      <c r="K35">
        <v>71</v>
      </c>
      <c r="L35">
        <v>2.3333331133722801</v>
      </c>
      <c r="M35">
        <v>9.7394911779025399</v>
      </c>
      <c r="N35">
        <v>2.6795376054623699</v>
      </c>
      <c r="O35">
        <v>0</v>
      </c>
      <c r="P35">
        <v>0</v>
      </c>
    </row>
    <row r="36" spans="1:16" hidden="1" x14ac:dyDescent="0.3">
      <c r="A36" t="s">
        <v>102</v>
      </c>
      <c r="B36" t="s">
        <v>103</v>
      </c>
      <c r="C36" t="s">
        <v>103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94</v>
      </c>
      <c r="J36">
        <v>5.5</v>
      </c>
      <c r="K36">
        <v>72</v>
      </c>
      <c r="L36">
        <v>3.1999999976716902</v>
      </c>
      <c r="M36">
        <v>10.5100846569726</v>
      </c>
      <c r="N36">
        <v>3.1355487983136099</v>
      </c>
      <c r="O36">
        <v>0</v>
      </c>
      <c r="P36">
        <v>0</v>
      </c>
    </row>
    <row r="37" spans="1:16" x14ac:dyDescent="0.3">
      <c r="A37" t="s">
        <v>197</v>
      </c>
      <c r="B37" t="s">
        <v>265</v>
      </c>
      <c r="C37" t="s">
        <v>265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261</v>
      </c>
      <c r="J37">
        <v>7.3</v>
      </c>
      <c r="K37">
        <v>277</v>
      </c>
      <c r="L37">
        <v>2.6666678814548201</v>
      </c>
      <c r="M37">
        <v>13.0151813100839</v>
      </c>
      <c r="N37">
        <v>4.3059683713102501</v>
      </c>
      <c r="O37">
        <v>1</v>
      </c>
      <c r="P37">
        <v>1</v>
      </c>
    </row>
    <row r="38" spans="1:16" hidden="1" x14ac:dyDescent="0.3">
      <c r="A38" t="s">
        <v>106</v>
      </c>
      <c r="B38" t="s">
        <v>107</v>
      </c>
      <c r="C38" t="s">
        <v>107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94</v>
      </c>
      <c r="J38">
        <v>5.4</v>
      </c>
      <c r="K38">
        <v>75</v>
      </c>
      <c r="L38">
        <v>1.4557089664132199</v>
      </c>
      <c r="M38">
        <v>9.7392058313027796</v>
      </c>
      <c r="N38">
        <v>2.36551277445695</v>
      </c>
      <c r="O38">
        <v>0</v>
      </c>
      <c r="P38">
        <v>0</v>
      </c>
    </row>
    <row r="39" spans="1:16" hidden="1" x14ac:dyDescent="0.3">
      <c r="A39" t="s">
        <v>108</v>
      </c>
      <c r="B39" t="s">
        <v>109</v>
      </c>
      <c r="C39" t="s">
        <v>109</v>
      </c>
      <c r="D39" t="s">
        <v>7</v>
      </c>
      <c r="E39">
        <v>0</v>
      </c>
      <c r="F39">
        <v>0</v>
      </c>
      <c r="G39">
        <v>0</v>
      </c>
      <c r="H39">
        <v>1</v>
      </c>
      <c r="I39" t="s">
        <v>94</v>
      </c>
      <c r="J39">
        <v>5.9</v>
      </c>
      <c r="K39">
        <v>80</v>
      </c>
      <c r="L39">
        <v>4.8000015574057597</v>
      </c>
      <c r="M39">
        <v>10.594632958325301</v>
      </c>
      <c r="N39">
        <v>3.7239652556106502</v>
      </c>
      <c r="O39">
        <v>0</v>
      </c>
      <c r="P39">
        <v>0</v>
      </c>
    </row>
    <row r="40" spans="1:16" hidden="1" x14ac:dyDescent="0.3">
      <c r="A40" t="s">
        <v>110</v>
      </c>
      <c r="B40" t="s">
        <v>111</v>
      </c>
      <c r="C40" t="s">
        <v>111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94</v>
      </c>
      <c r="J40">
        <v>4.5</v>
      </c>
      <c r="K40">
        <v>84</v>
      </c>
      <c r="L40">
        <v>2.13333327291071</v>
      </c>
      <c r="M40">
        <v>9.4593595573987894</v>
      </c>
      <c r="N40">
        <v>2.5549269377684598</v>
      </c>
      <c r="O40">
        <v>0</v>
      </c>
      <c r="P40">
        <v>0</v>
      </c>
    </row>
    <row r="41" spans="1:16" hidden="1" x14ac:dyDescent="0.3">
      <c r="A41" t="s">
        <v>45</v>
      </c>
      <c r="B41" t="s">
        <v>113</v>
      </c>
      <c r="C41" t="s">
        <v>113</v>
      </c>
      <c r="D41" t="s">
        <v>7</v>
      </c>
      <c r="E41">
        <v>0</v>
      </c>
      <c r="F41">
        <v>0</v>
      </c>
      <c r="G41">
        <v>0</v>
      </c>
      <c r="H41">
        <v>1</v>
      </c>
      <c r="I41" t="s">
        <v>112</v>
      </c>
      <c r="J41">
        <v>6.5</v>
      </c>
      <c r="K41">
        <v>91</v>
      </c>
      <c r="L41">
        <v>2.9999999925494101</v>
      </c>
      <c r="M41">
        <v>10.1153371077519</v>
      </c>
      <c r="N41">
        <v>3.1644583659571999</v>
      </c>
      <c r="O41">
        <v>0</v>
      </c>
      <c r="P41">
        <v>0</v>
      </c>
    </row>
    <row r="42" spans="1:16" x14ac:dyDescent="0.3">
      <c r="A42" t="s">
        <v>36</v>
      </c>
      <c r="B42" t="s">
        <v>37</v>
      </c>
      <c r="C42" t="s">
        <v>37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16</v>
      </c>
      <c r="J42">
        <v>5.0999999999999996</v>
      </c>
      <c r="K42">
        <v>18</v>
      </c>
      <c r="L42">
        <v>6.1333332085006296</v>
      </c>
      <c r="M42">
        <v>9.0549361635007699</v>
      </c>
      <c r="N42">
        <v>4.2884171365456902</v>
      </c>
      <c r="O42">
        <v>1</v>
      </c>
      <c r="P42">
        <v>1</v>
      </c>
    </row>
    <row r="43" spans="1:16" hidden="1" x14ac:dyDescent="0.3">
      <c r="A43" t="s">
        <v>76</v>
      </c>
      <c r="B43" t="s">
        <v>116</v>
      </c>
      <c r="C43" t="s">
        <v>116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112</v>
      </c>
      <c r="J43">
        <v>4.5999999999999996</v>
      </c>
      <c r="K43">
        <v>93</v>
      </c>
      <c r="L43">
        <v>2</v>
      </c>
      <c r="M43">
        <v>8.5423731701283199</v>
      </c>
      <c r="N43">
        <v>2.4801198456073799</v>
      </c>
      <c r="O43">
        <v>0</v>
      </c>
      <c r="P43">
        <v>0</v>
      </c>
    </row>
    <row r="44" spans="1:16" hidden="1" x14ac:dyDescent="0.3">
      <c r="A44" t="s">
        <v>117</v>
      </c>
      <c r="B44" t="s">
        <v>118</v>
      </c>
      <c r="C44" t="s">
        <v>118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112</v>
      </c>
      <c r="J44">
        <v>5</v>
      </c>
      <c r="K44">
        <v>94</v>
      </c>
      <c r="L44">
        <v>4.0666665650246197</v>
      </c>
      <c r="M44">
        <v>10.971045585344401</v>
      </c>
      <c r="N44">
        <v>3.72509702747959</v>
      </c>
      <c r="O44">
        <v>0</v>
      </c>
      <c r="P44">
        <v>0</v>
      </c>
    </row>
    <row r="45" spans="1:16" hidden="1" x14ac:dyDescent="0.3">
      <c r="A45" t="s">
        <v>66</v>
      </c>
      <c r="B45" t="s">
        <v>119</v>
      </c>
      <c r="C45" t="s">
        <v>119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112</v>
      </c>
      <c r="J45">
        <v>4.5</v>
      </c>
      <c r="K45">
        <v>95</v>
      </c>
      <c r="L45">
        <v>1.5999999953433801</v>
      </c>
      <c r="M45">
        <v>8.8597240440459792</v>
      </c>
      <c r="N45">
        <v>2.4013314902710499</v>
      </c>
      <c r="O45">
        <v>0</v>
      </c>
      <c r="P45">
        <v>0</v>
      </c>
    </row>
    <row r="46" spans="1:16" hidden="1" x14ac:dyDescent="0.3">
      <c r="A46" t="s">
        <v>120</v>
      </c>
      <c r="B46" t="s">
        <v>121</v>
      </c>
      <c r="C46" t="s">
        <v>121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112</v>
      </c>
      <c r="J46">
        <v>4.5999999999999996</v>
      </c>
      <c r="K46">
        <v>96</v>
      </c>
      <c r="L46">
        <v>2.0246177422199301</v>
      </c>
      <c r="M46">
        <v>9.47175601812528</v>
      </c>
      <c r="N46">
        <v>2.6804055566480698</v>
      </c>
      <c r="O46">
        <v>0</v>
      </c>
      <c r="P46">
        <v>0</v>
      </c>
    </row>
    <row r="47" spans="1:16" hidden="1" x14ac:dyDescent="0.3">
      <c r="A47" t="s">
        <v>122</v>
      </c>
      <c r="B47" t="s">
        <v>123</v>
      </c>
      <c r="C47" t="s">
        <v>123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112</v>
      </c>
      <c r="J47">
        <v>6.8</v>
      </c>
      <c r="K47">
        <v>97</v>
      </c>
      <c r="L47">
        <v>9.7333527359138099</v>
      </c>
      <c r="M47">
        <v>12.829408871835801</v>
      </c>
      <c r="N47">
        <v>6.1499660201398401</v>
      </c>
      <c r="O47">
        <v>0</v>
      </c>
      <c r="P47">
        <v>0</v>
      </c>
    </row>
    <row r="48" spans="1:16" hidden="1" x14ac:dyDescent="0.3">
      <c r="A48" t="s">
        <v>124</v>
      </c>
      <c r="B48" t="s">
        <v>125</v>
      </c>
      <c r="C48" t="s">
        <v>125</v>
      </c>
      <c r="D48" t="s">
        <v>4</v>
      </c>
      <c r="E48">
        <v>1</v>
      </c>
      <c r="F48">
        <v>0</v>
      </c>
      <c r="G48">
        <v>0</v>
      </c>
      <c r="H48">
        <v>0</v>
      </c>
      <c r="I48" t="s">
        <v>112</v>
      </c>
      <c r="J48">
        <v>4.7</v>
      </c>
      <c r="K48">
        <v>98</v>
      </c>
      <c r="L48">
        <v>2.8</v>
      </c>
      <c r="M48">
        <v>10.808001891806001</v>
      </c>
      <c r="N48">
        <v>3.2350437399096599</v>
      </c>
      <c r="O48">
        <v>0</v>
      </c>
      <c r="P48">
        <v>0</v>
      </c>
    </row>
    <row r="49" spans="1:16" hidden="1" x14ac:dyDescent="0.3">
      <c r="A49" t="s">
        <v>126</v>
      </c>
      <c r="B49" t="s">
        <v>127</v>
      </c>
      <c r="C49" t="s">
        <v>127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112</v>
      </c>
      <c r="J49">
        <v>5.7</v>
      </c>
      <c r="K49">
        <v>100</v>
      </c>
      <c r="L49">
        <v>6</v>
      </c>
      <c r="M49">
        <v>11.950442028861</v>
      </c>
      <c r="N49">
        <v>4.6235340382186099</v>
      </c>
      <c r="O49">
        <v>0</v>
      </c>
      <c r="P49">
        <v>0</v>
      </c>
    </row>
    <row r="50" spans="1:16" hidden="1" x14ac:dyDescent="0.3">
      <c r="A50" t="s">
        <v>129</v>
      </c>
      <c r="B50" t="s">
        <v>130</v>
      </c>
      <c r="C50" t="s">
        <v>131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128</v>
      </c>
      <c r="J50">
        <v>5.0999999999999996</v>
      </c>
      <c r="K50">
        <v>112</v>
      </c>
      <c r="L50">
        <v>2.7999999973390701</v>
      </c>
      <c r="M50">
        <v>9.9404584609755808</v>
      </c>
      <c r="N50">
        <v>2.67356963388402</v>
      </c>
      <c r="O50">
        <v>0</v>
      </c>
      <c r="P50">
        <v>0</v>
      </c>
    </row>
    <row r="51" spans="1:16" hidden="1" x14ac:dyDescent="0.3">
      <c r="A51" t="s">
        <v>132</v>
      </c>
      <c r="B51" t="s">
        <v>133</v>
      </c>
      <c r="C51" t="s">
        <v>133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128</v>
      </c>
      <c r="J51">
        <v>4.8</v>
      </c>
      <c r="K51">
        <v>113</v>
      </c>
      <c r="L51">
        <v>-0.86666620660308502</v>
      </c>
      <c r="M51">
        <v>9.1000034433867008</v>
      </c>
      <c r="N51">
        <v>1.1962352727126799</v>
      </c>
      <c r="O51">
        <v>0</v>
      </c>
      <c r="P51">
        <v>0</v>
      </c>
    </row>
    <row r="52" spans="1:16" hidden="1" x14ac:dyDescent="0.3">
      <c r="A52" t="s">
        <v>134</v>
      </c>
      <c r="B52" t="s">
        <v>135</v>
      </c>
      <c r="C52" t="s">
        <v>136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128</v>
      </c>
      <c r="J52">
        <v>5.4</v>
      </c>
      <c r="K52">
        <v>114</v>
      </c>
      <c r="L52">
        <v>5.1333333898995201</v>
      </c>
      <c r="M52">
        <v>10.3021849625973</v>
      </c>
      <c r="N52">
        <v>3.58492124493789</v>
      </c>
      <c r="O52">
        <v>0</v>
      </c>
      <c r="P52">
        <v>0</v>
      </c>
    </row>
    <row r="53" spans="1:16" hidden="1" x14ac:dyDescent="0.3">
      <c r="A53" t="s">
        <v>137</v>
      </c>
      <c r="B53" t="s">
        <v>138</v>
      </c>
      <c r="C53" t="s">
        <v>139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128</v>
      </c>
      <c r="J53">
        <v>5.9</v>
      </c>
      <c r="K53">
        <v>115</v>
      </c>
      <c r="L53">
        <v>2.00000022911986</v>
      </c>
      <c r="M53">
        <v>9.6282291166378595</v>
      </c>
      <c r="N53">
        <v>2.3298262808143502</v>
      </c>
      <c r="O53">
        <v>0</v>
      </c>
      <c r="P53">
        <v>0</v>
      </c>
    </row>
    <row r="54" spans="1:16" hidden="1" x14ac:dyDescent="0.3">
      <c r="A54" t="s">
        <v>110</v>
      </c>
      <c r="B54" t="s">
        <v>140</v>
      </c>
      <c r="C54" t="s">
        <v>140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128</v>
      </c>
      <c r="J54">
        <v>5.8</v>
      </c>
      <c r="K54">
        <v>120</v>
      </c>
      <c r="L54">
        <v>5.06666921225702</v>
      </c>
      <c r="M54">
        <v>10.0373488891388</v>
      </c>
      <c r="N54">
        <v>3.5165858325630799</v>
      </c>
      <c r="O54">
        <v>0</v>
      </c>
      <c r="P54">
        <v>0</v>
      </c>
    </row>
    <row r="55" spans="1:16" hidden="1" x14ac:dyDescent="0.3">
      <c r="A55" t="s">
        <v>141</v>
      </c>
      <c r="B55" t="s">
        <v>142</v>
      </c>
      <c r="C55" t="s">
        <v>142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128</v>
      </c>
      <c r="J55">
        <v>5.7</v>
      </c>
      <c r="K55">
        <v>121</v>
      </c>
      <c r="L55">
        <v>6.3333436433278703</v>
      </c>
      <c r="M55">
        <v>9.8404070794898093</v>
      </c>
      <c r="N55">
        <v>3.9459552261361099</v>
      </c>
      <c r="O55">
        <v>0</v>
      </c>
      <c r="P55">
        <v>0</v>
      </c>
    </row>
    <row r="56" spans="1:16" hidden="1" x14ac:dyDescent="0.3">
      <c r="A56" t="s">
        <v>143</v>
      </c>
      <c r="B56" t="s">
        <v>144</v>
      </c>
      <c r="C56" t="s">
        <v>144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128</v>
      </c>
      <c r="J56">
        <v>7.6</v>
      </c>
      <c r="K56">
        <v>123</v>
      </c>
      <c r="L56">
        <v>-0.79999539747266901</v>
      </c>
      <c r="M56">
        <v>10.2792697959508</v>
      </c>
      <c r="N56">
        <v>1.4165500955300101</v>
      </c>
      <c r="O56">
        <v>0</v>
      </c>
      <c r="P56">
        <v>0</v>
      </c>
    </row>
    <row r="57" spans="1:16" hidden="1" x14ac:dyDescent="0.3">
      <c r="A57" t="s">
        <v>145</v>
      </c>
      <c r="B57" t="s">
        <v>146</v>
      </c>
      <c r="C57" t="s">
        <v>146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128</v>
      </c>
      <c r="J57">
        <v>7.7</v>
      </c>
      <c r="K57">
        <v>124</v>
      </c>
      <c r="L57">
        <v>1.9333321475801599</v>
      </c>
      <c r="M57">
        <v>10.771344974944499</v>
      </c>
      <c r="N57">
        <v>2.4954890210357901</v>
      </c>
      <c r="O57">
        <v>0</v>
      </c>
      <c r="P57">
        <v>0</v>
      </c>
    </row>
    <row r="58" spans="1:16" hidden="1" x14ac:dyDescent="0.3">
      <c r="A58" t="s">
        <v>147</v>
      </c>
      <c r="B58" t="s">
        <v>88</v>
      </c>
      <c r="C58" t="s">
        <v>88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128</v>
      </c>
      <c r="J58">
        <v>6.1</v>
      </c>
      <c r="K58">
        <v>125</v>
      </c>
      <c r="L58">
        <v>2.2000000000000002</v>
      </c>
      <c r="M58">
        <v>9.7829328522745804</v>
      </c>
      <c r="N58">
        <v>2.4285005774985802</v>
      </c>
      <c r="O58">
        <v>0</v>
      </c>
      <c r="P58">
        <v>0</v>
      </c>
    </row>
    <row r="59" spans="1:16" hidden="1" x14ac:dyDescent="0.3">
      <c r="A59" t="s">
        <v>148</v>
      </c>
      <c r="B59" t="s">
        <v>149</v>
      </c>
      <c r="C59" t="s">
        <v>149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128</v>
      </c>
      <c r="J59">
        <v>4.9000000000000004</v>
      </c>
      <c r="K59">
        <v>126</v>
      </c>
      <c r="L59">
        <v>1.4</v>
      </c>
      <c r="M59">
        <v>9.1113327171362997</v>
      </c>
      <c r="N59">
        <v>2.0250302336743999</v>
      </c>
      <c r="O59">
        <v>0</v>
      </c>
      <c r="P59">
        <v>0</v>
      </c>
    </row>
    <row r="60" spans="1:16" hidden="1" x14ac:dyDescent="0.3">
      <c r="A60" t="s">
        <v>151</v>
      </c>
      <c r="B60" t="s">
        <v>152</v>
      </c>
      <c r="C60" t="s">
        <v>152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128</v>
      </c>
      <c r="J60">
        <v>10</v>
      </c>
      <c r="K60">
        <v>129</v>
      </c>
      <c r="L60">
        <v>5.4</v>
      </c>
      <c r="M60">
        <v>10.964164877865</v>
      </c>
      <c r="N60">
        <v>3.7922251203369401</v>
      </c>
      <c r="O60">
        <v>0</v>
      </c>
      <c r="P60">
        <v>0</v>
      </c>
    </row>
    <row r="61" spans="1:16" hidden="1" x14ac:dyDescent="0.3">
      <c r="A61" t="s">
        <v>153</v>
      </c>
      <c r="B61" t="s">
        <v>154</v>
      </c>
      <c r="C61" t="s">
        <v>154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128</v>
      </c>
      <c r="J61">
        <v>5.5</v>
      </c>
      <c r="K61">
        <v>130</v>
      </c>
      <c r="L61">
        <v>-1.4000017886238501</v>
      </c>
      <c r="M61">
        <v>9.4899086713224996</v>
      </c>
      <c r="N61">
        <v>1.06646855674543</v>
      </c>
      <c r="O61">
        <v>0</v>
      </c>
      <c r="P61">
        <v>0</v>
      </c>
    </row>
    <row r="62" spans="1:16" hidden="1" x14ac:dyDescent="0.3">
      <c r="A62" t="s">
        <v>155</v>
      </c>
      <c r="B62" t="s">
        <v>156</v>
      </c>
      <c r="C62" t="s">
        <v>156</v>
      </c>
      <c r="D62" t="s">
        <v>4</v>
      </c>
      <c r="E62">
        <v>1</v>
      </c>
      <c r="F62">
        <v>0</v>
      </c>
      <c r="G62">
        <v>0</v>
      </c>
      <c r="H62">
        <v>0</v>
      </c>
      <c r="I62" t="s">
        <v>157</v>
      </c>
      <c r="J62">
        <v>4.5</v>
      </c>
      <c r="K62">
        <v>134</v>
      </c>
      <c r="L62">
        <v>2.8666671761556</v>
      </c>
      <c r="M62">
        <v>10.3257476329985</v>
      </c>
      <c r="N62">
        <v>2.4741378328806198</v>
      </c>
      <c r="O62">
        <v>0</v>
      </c>
      <c r="P62">
        <v>0</v>
      </c>
    </row>
    <row r="63" spans="1:16" hidden="1" x14ac:dyDescent="0.3">
      <c r="A63" t="s">
        <v>85</v>
      </c>
      <c r="B63" t="s">
        <v>158</v>
      </c>
      <c r="C63" t="s">
        <v>158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157</v>
      </c>
      <c r="J63">
        <v>5.4</v>
      </c>
      <c r="K63">
        <v>138</v>
      </c>
      <c r="L63">
        <v>2.3333337125801998</v>
      </c>
      <c r="M63">
        <v>10.334541105003099</v>
      </c>
      <c r="N63">
        <v>2.2762089092329298</v>
      </c>
      <c r="O63">
        <v>0</v>
      </c>
      <c r="P63">
        <v>0</v>
      </c>
    </row>
    <row r="64" spans="1:16" hidden="1" x14ac:dyDescent="0.3">
      <c r="A64" t="s">
        <v>159</v>
      </c>
      <c r="B64" t="s">
        <v>160</v>
      </c>
      <c r="C64" t="s">
        <v>160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157</v>
      </c>
      <c r="J64">
        <v>7.4</v>
      </c>
      <c r="K64">
        <v>139</v>
      </c>
      <c r="L64">
        <v>3.0666665741525998</v>
      </c>
      <c r="M64">
        <v>9.9322015208177792</v>
      </c>
      <c r="N64">
        <v>2.4953044291911</v>
      </c>
      <c r="O64">
        <v>0</v>
      </c>
      <c r="P64">
        <v>0</v>
      </c>
    </row>
    <row r="65" spans="1:16" hidden="1" x14ac:dyDescent="0.3">
      <c r="A65" t="s">
        <v>161</v>
      </c>
      <c r="B65" t="s">
        <v>162</v>
      </c>
      <c r="C65" t="s">
        <v>162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157</v>
      </c>
      <c r="J65">
        <v>4.8</v>
      </c>
      <c r="K65">
        <v>140</v>
      </c>
      <c r="L65">
        <v>2.7333329892471601</v>
      </c>
      <c r="M65">
        <v>9.8155961266600702</v>
      </c>
      <c r="N65">
        <v>2.3549984215904902</v>
      </c>
      <c r="O65">
        <v>0</v>
      </c>
      <c r="P65">
        <v>0</v>
      </c>
    </row>
    <row r="66" spans="1:16" hidden="1" x14ac:dyDescent="0.3">
      <c r="A66" t="s">
        <v>163</v>
      </c>
      <c r="B66" t="s">
        <v>148</v>
      </c>
      <c r="C66" t="s">
        <v>148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157</v>
      </c>
      <c r="J66">
        <v>5.3</v>
      </c>
      <c r="K66">
        <v>143</v>
      </c>
      <c r="L66">
        <v>5.6666666357143596</v>
      </c>
      <c r="M66">
        <v>10.3508581561747</v>
      </c>
      <c r="N66">
        <v>3.5229546359220398</v>
      </c>
      <c r="O66">
        <v>0</v>
      </c>
      <c r="P66">
        <v>0</v>
      </c>
    </row>
    <row r="67" spans="1:16" hidden="1" x14ac:dyDescent="0.3">
      <c r="A67" t="s">
        <v>164</v>
      </c>
      <c r="B67" t="s">
        <v>165</v>
      </c>
      <c r="C67" t="s">
        <v>165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157</v>
      </c>
      <c r="J67">
        <v>5.5</v>
      </c>
      <c r="K67">
        <v>146</v>
      </c>
      <c r="L67">
        <v>1.19999771866603</v>
      </c>
      <c r="M67">
        <v>12.0793919212738</v>
      </c>
      <c r="N67">
        <v>2.0902909446600701</v>
      </c>
      <c r="O67">
        <v>0</v>
      </c>
      <c r="P67">
        <v>0</v>
      </c>
    </row>
    <row r="68" spans="1:16" hidden="1" x14ac:dyDescent="0.3">
      <c r="A68" t="s">
        <v>166</v>
      </c>
      <c r="B68" t="s">
        <v>167</v>
      </c>
      <c r="C68" t="s">
        <v>167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157</v>
      </c>
      <c r="J68">
        <v>4.5</v>
      </c>
      <c r="K68">
        <v>147</v>
      </c>
      <c r="L68">
        <v>2.99999980034928</v>
      </c>
      <c r="M68">
        <v>10.250524340317501</v>
      </c>
      <c r="N68">
        <v>2.51369163382574</v>
      </c>
      <c r="O68">
        <v>0</v>
      </c>
      <c r="P68">
        <v>0</v>
      </c>
    </row>
    <row r="69" spans="1:16" hidden="1" x14ac:dyDescent="0.3">
      <c r="A69" t="s">
        <v>168</v>
      </c>
      <c r="B69" t="s">
        <v>169</v>
      </c>
      <c r="C69" t="s">
        <v>170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157</v>
      </c>
      <c r="J69">
        <v>5</v>
      </c>
      <c r="K69">
        <v>151</v>
      </c>
      <c r="L69">
        <v>3.2389326058423098</v>
      </c>
      <c r="M69">
        <v>10.720393098373799</v>
      </c>
      <c r="N69">
        <v>2.6667804917496798</v>
      </c>
      <c r="O69">
        <v>0</v>
      </c>
      <c r="P69">
        <v>0</v>
      </c>
    </row>
    <row r="70" spans="1:16" hidden="1" x14ac:dyDescent="0.3">
      <c r="A70" t="s">
        <v>85</v>
      </c>
      <c r="B70" t="s">
        <v>174</v>
      </c>
      <c r="C70" t="s">
        <v>174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173</v>
      </c>
      <c r="J70">
        <v>4.5</v>
      </c>
      <c r="K70">
        <v>161</v>
      </c>
      <c r="L70">
        <v>5.1333328854873397</v>
      </c>
      <c r="M70">
        <v>10.4920242883613</v>
      </c>
      <c r="N70">
        <v>3.3887456702052399</v>
      </c>
      <c r="O70">
        <v>0</v>
      </c>
      <c r="P70">
        <v>0</v>
      </c>
    </row>
    <row r="71" spans="1:16" hidden="1" x14ac:dyDescent="0.3">
      <c r="A71" t="s">
        <v>175</v>
      </c>
      <c r="B71" t="s">
        <v>176</v>
      </c>
      <c r="C71" t="s">
        <v>176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173</v>
      </c>
      <c r="J71">
        <v>5.5</v>
      </c>
      <c r="K71">
        <v>163</v>
      </c>
      <c r="L71">
        <v>4.8625226342080401</v>
      </c>
      <c r="M71">
        <v>13.0345553759278</v>
      </c>
      <c r="N71">
        <v>3.65124242487662</v>
      </c>
      <c r="O71">
        <v>0</v>
      </c>
      <c r="P71">
        <v>0</v>
      </c>
    </row>
    <row r="72" spans="1:16" hidden="1" x14ac:dyDescent="0.3">
      <c r="A72" t="s">
        <v>177</v>
      </c>
      <c r="B72" t="s">
        <v>178</v>
      </c>
      <c r="C72" t="s">
        <v>178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173</v>
      </c>
      <c r="J72">
        <v>5.5</v>
      </c>
      <c r="K72">
        <v>164</v>
      </c>
      <c r="L72">
        <v>2.3999999958322</v>
      </c>
      <c r="M72">
        <v>9.4282301116269593</v>
      </c>
      <c r="N72">
        <v>2.2289817425362499</v>
      </c>
      <c r="O72">
        <v>0</v>
      </c>
      <c r="P72">
        <v>0</v>
      </c>
    </row>
    <row r="73" spans="1:16" hidden="1" x14ac:dyDescent="0.3">
      <c r="A73" t="s">
        <v>179</v>
      </c>
      <c r="B73" t="s">
        <v>180</v>
      </c>
      <c r="C73" t="s">
        <v>180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173</v>
      </c>
      <c r="J73">
        <v>4.5</v>
      </c>
      <c r="K73">
        <v>166</v>
      </c>
      <c r="L73">
        <v>0.83333333331908499</v>
      </c>
      <c r="M73">
        <v>11.104773376073499</v>
      </c>
      <c r="N73">
        <v>1.89009651308557</v>
      </c>
      <c r="O73">
        <v>0</v>
      </c>
      <c r="P73">
        <v>0</v>
      </c>
    </row>
    <row r="74" spans="1:16" hidden="1" x14ac:dyDescent="0.3">
      <c r="A74" t="s">
        <v>84</v>
      </c>
      <c r="B74" t="s">
        <v>172</v>
      </c>
      <c r="C74" t="s">
        <v>172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173</v>
      </c>
      <c r="J74">
        <v>5.5</v>
      </c>
      <c r="K74">
        <v>167</v>
      </c>
      <c r="L74">
        <v>0.42307691550245602</v>
      </c>
      <c r="M74">
        <v>11.345643253421001</v>
      </c>
      <c r="N74">
        <v>1.7731108903566399</v>
      </c>
      <c r="O74">
        <v>0</v>
      </c>
      <c r="P74">
        <v>0</v>
      </c>
    </row>
    <row r="75" spans="1:16" hidden="1" x14ac:dyDescent="0.3">
      <c r="A75" t="s">
        <v>88</v>
      </c>
      <c r="B75" t="s">
        <v>181</v>
      </c>
      <c r="C75" t="s">
        <v>181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173</v>
      </c>
      <c r="J75">
        <v>4.4000000000000004</v>
      </c>
      <c r="K75">
        <v>168</v>
      </c>
      <c r="L75">
        <v>3.6666622673446199</v>
      </c>
      <c r="M75">
        <v>11.386270325771299</v>
      </c>
      <c r="N75">
        <v>2.9752434446086502</v>
      </c>
      <c r="O75">
        <v>0</v>
      </c>
      <c r="P75">
        <v>0</v>
      </c>
    </row>
    <row r="76" spans="1:16" x14ac:dyDescent="0.3">
      <c r="A76" t="s">
        <v>150</v>
      </c>
      <c r="B76" t="s">
        <v>182</v>
      </c>
      <c r="C76" t="s">
        <v>182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173</v>
      </c>
      <c r="J76">
        <v>4.9000000000000004</v>
      </c>
      <c r="K76">
        <v>169</v>
      </c>
      <c r="L76">
        <v>6.33333348383045</v>
      </c>
      <c r="M76">
        <v>12.354299759181</v>
      </c>
      <c r="N76">
        <v>4.0967712231267797</v>
      </c>
      <c r="O76">
        <v>1</v>
      </c>
      <c r="P76">
        <v>1</v>
      </c>
    </row>
    <row r="77" spans="1:16" hidden="1" x14ac:dyDescent="0.3">
      <c r="A77" t="s">
        <v>184</v>
      </c>
      <c r="B77" t="s">
        <v>185</v>
      </c>
      <c r="C77" t="s">
        <v>185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173</v>
      </c>
      <c r="J77">
        <v>5.2</v>
      </c>
      <c r="K77">
        <v>171</v>
      </c>
      <c r="L77">
        <v>2.13334182185634</v>
      </c>
      <c r="M77">
        <v>10.3018333386542</v>
      </c>
      <c r="N77">
        <v>2.2551418212636798</v>
      </c>
      <c r="O77">
        <v>0</v>
      </c>
      <c r="P77">
        <v>0</v>
      </c>
    </row>
    <row r="78" spans="1:16" hidden="1" x14ac:dyDescent="0.3">
      <c r="A78" t="s">
        <v>186</v>
      </c>
      <c r="B78" t="s">
        <v>187</v>
      </c>
      <c r="C78" t="s">
        <v>187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173</v>
      </c>
      <c r="J78">
        <v>4.9000000000000004</v>
      </c>
      <c r="K78">
        <v>174</v>
      </c>
      <c r="L78">
        <v>3.1333332601793198</v>
      </c>
      <c r="M78">
        <v>10.690847800172699</v>
      </c>
      <c r="N78">
        <v>2.67941715385001</v>
      </c>
      <c r="O78">
        <v>0</v>
      </c>
      <c r="P78">
        <v>0</v>
      </c>
    </row>
    <row r="79" spans="1:16" hidden="1" x14ac:dyDescent="0.3">
      <c r="A79" t="s">
        <v>189</v>
      </c>
      <c r="B79" t="s">
        <v>190</v>
      </c>
      <c r="C79" t="s">
        <v>190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188</v>
      </c>
      <c r="J79">
        <v>5.4</v>
      </c>
      <c r="K79">
        <v>184</v>
      </c>
      <c r="L79">
        <v>3.1999999953433802</v>
      </c>
      <c r="M79">
        <v>10.461860977220301</v>
      </c>
      <c r="N79">
        <v>2.9428828226127899</v>
      </c>
      <c r="O79">
        <v>0</v>
      </c>
      <c r="P79">
        <v>0</v>
      </c>
    </row>
    <row r="80" spans="1:16" hidden="1" x14ac:dyDescent="0.3">
      <c r="A80" t="s">
        <v>191</v>
      </c>
      <c r="B80" t="s">
        <v>192</v>
      </c>
      <c r="C80" t="s">
        <v>192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188</v>
      </c>
      <c r="J80">
        <v>5.5</v>
      </c>
      <c r="K80">
        <v>185</v>
      </c>
      <c r="L80">
        <v>0.99999380807571303</v>
      </c>
      <c r="M80">
        <v>10.9104984924628</v>
      </c>
      <c r="N80">
        <v>2.20967670188679</v>
      </c>
      <c r="O80">
        <v>0</v>
      </c>
      <c r="P80">
        <v>0</v>
      </c>
    </row>
    <row r="81" spans="1:16" hidden="1" x14ac:dyDescent="0.3">
      <c r="A81" t="s">
        <v>193</v>
      </c>
      <c r="B81" t="s">
        <v>194</v>
      </c>
      <c r="C81" t="s">
        <v>193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188</v>
      </c>
      <c r="J81">
        <v>4.5</v>
      </c>
      <c r="K81">
        <v>186</v>
      </c>
      <c r="L81">
        <v>3.6000005857869199</v>
      </c>
      <c r="M81">
        <v>9.2296498720769709</v>
      </c>
      <c r="N81">
        <v>2.88193470455513</v>
      </c>
      <c r="O81">
        <v>0</v>
      </c>
      <c r="P81">
        <v>0</v>
      </c>
    </row>
    <row r="82" spans="1:16" hidden="1" x14ac:dyDescent="0.3">
      <c r="A82" t="s">
        <v>195</v>
      </c>
      <c r="B82" t="s">
        <v>196</v>
      </c>
      <c r="C82" t="s">
        <v>196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188</v>
      </c>
      <c r="J82">
        <v>4.5</v>
      </c>
      <c r="K82">
        <v>187</v>
      </c>
      <c r="L82">
        <v>5.0666665676603104</v>
      </c>
      <c r="M82">
        <v>10.2465173445216</v>
      </c>
      <c r="N82">
        <v>3.59290521279756</v>
      </c>
      <c r="O82">
        <v>0</v>
      </c>
      <c r="P82">
        <v>0</v>
      </c>
    </row>
    <row r="83" spans="1:16" hidden="1" x14ac:dyDescent="0.3">
      <c r="A83" t="s">
        <v>197</v>
      </c>
      <c r="B83" t="s">
        <v>198</v>
      </c>
      <c r="C83" t="s">
        <v>199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188</v>
      </c>
      <c r="J83">
        <v>5</v>
      </c>
      <c r="K83">
        <v>190</v>
      </c>
      <c r="L83">
        <v>3.6666649717233102</v>
      </c>
      <c r="M83">
        <v>10.167535419847599</v>
      </c>
      <c r="N83">
        <v>3.0647868877333702</v>
      </c>
      <c r="O83">
        <v>0</v>
      </c>
      <c r="P83">
        <v>0</v>
      </c>
    </row>
    <row r="84" spans="1:16" hidden="1" x14ac:dyDescent="0.3">
      <c r="A84" t="s">
        <v>201</v>
      </c>
      <c r="B84" t="s">
        <v>202</v>
      </c>
      <c r="C84" t="s">
        <v>201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188</v>
      </c>
      <c r="J84">
        <v>4.5999999999999996</v>
      </c>
      <c r="K84">
        <v>192</v>
      </c>
      <c r="L84">
        <v>3.3999999956172999</v>
      </c>
      <c r="M84">
        <v>11.1327867086121</v>
      </c>
      <c r="N84">
        <v>3.1296930739254201</v>
      </c>
      <c r="O84">
        <v>0</v>
      </c>
      <c r="P84">
        <v>0</v>
      </c>
    </row>
    <row r="85" spans="1:16" hidden="1" x14ac:dyDescent="0.3">
      <c r="A85" t="s">
        <v>207</v>
      </c>
      <c r="B85" t="s">
        <v>208</v>
      </c>
      <c r="C85" t="s">
        <v>208</v>
      </c>
      <c r="D85" t="s">
        <v>7</v>
      </c>
      <c r="E85">
        <v>0</v>
      </c>
      <c r="F85">
        <v>0</v>
      </c>
      <c r="G85">
        <v>0</v>
      </c>
      <c r="H85">
        <v>1</v>
      </c>
      <c r="I85" t="s">
        <v>206</v>
      </c>
      <c r="J85">
        <v>9.1999999999999993</v>
      </c>
      <c r="K85">
        <v>204</v>
      </c>
      <c r="L85">
        <v>1.8666667089586</v>
      </c>
      <c r="M85">
        <v>9.5568959565583</v>
      </c>
      <c r="N85">
        <v>2.15496701066761</v>
      </c>
      <c r="O85">
        <v>0</v>
      </c>
      <c r="P85">
        <v>0</v>
      </c>
    </row>
    <row r="86" spans="1:16" hidden="1" x14ac:dyDescent="0.3">
      <c r="A86" t="s">
        <v>209</v>
      </c>
      <c r="B86" t="s">
        <v>210</v>
      </c>
      <c r="C86" t="s">
        <v>210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206</v>
      </c>
      <c r="J86">
        <v>4.4000000000000004</v>
      </c>
      <c r="K86">
        <v>206</v>
      </c>
      <c r="L86">
        <v>3.3999999964533898</v>
      </c>
      <c r="M86">
        <v>10.645141280551099</v>
      </c>
      <c r="N86">
        <v>2.89847274560847</v>
      </c>
      <c r="O86">
        <v>0</v>
      </c>
      <c r="P86">
        <v>0</v>
      </c>
    </row>
    <row r="87" spans="1:16" hidden="1" x14ac:dyDescent="0.3">
      <c r="A87" t="s">
        <v>211</v>
      </c>
      <c r="B87" t="s">
        <v>212</v>
      </c>
      <c r="C87" t="s">
        <v>212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206</v>
      </c>
      <c r="J87">
        <v>6.3</v>
      </c>
      <c r="K87">
        <v>207</v>
      </c>
      <c r="L87">
        <v>3.7999999941179601</v>
      </c>
      <c r="M87">
        <v>12.3498749493384</v>
      </c>
      <c r="N87">
        <v>3.3081494268689502</v>
      </c>
      <c r="O87">
        <v>0</v>
      </c>
      <c r="P87">
        <v>0</v>
      </c>
    </row>
    <row r="88" spans="1:16" hidden="1" x14ac:dyDescent="0.3">
      <c r="A88" t="s">
        <v>88</v>
      </c>
      <c r="B88" t="s">
        <v>213</v>
      </c>
      <c r="C88" t="s">
        <v>213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206</v>
      </c>
      <c r="J88">
        <v>8.3000000000000007</v>
      </c>
      <c r="K88">
        <v>209</v>
      </c>
      <c r="L88">
        <v>6.1333340955789097</v>
      </c>
      <c r="M88">
        <v>9.8425554380053999</v>
      </c>
      <c r="N88">
        <v>3.8074743461863498</v>
      </c>
      <c r="O88">
        <v>0</v>
      </c>
      <c r="P88">
        <v>0</v>
      </c>
    </row>
    <row r="89" spans="1:16" hidden="1" x14ac:dyDescent="0.3">
      <c r="A89" t="s">
        <v>214</v>
      </c>
      <c r="B89" t="s">
        <v>215</v>
      </c>
      <c r="C89" t="s">
        <v>215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206</v>
      </c>
      <c r="J89">
        <v>6.9</v>
      </c>
      <c r="K89">
        <v>211</v>
      </c>
      <c r="L89">
        <v>2.33333246093017</v>
      </c>
      <c r="M89">
        <v>10.265217172856399</v>
      </c>
      <c r="N89">
        <v>2.43850643615741</v>
      </c>
      <c r="O89">
        <v>0</v>
      </c>
      <c r="P89">
        <v>0</v>
      </c>
    </row>
    <row r="90" spans="1:16" hidden="1" x14ac:dyDescent="0.3">
      <c r="A90" t="s">
        <v>216</v>
      </c>
      <c r="B90" t="s">
        <v>217</v>
      </c>
      <c r="C90" t="s">
        <v>217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206</v>
      </c>
      <c r="J90">
        <v>5</v>
      </c>
      <c r="K90">
        <v>212</v>
      </c>
      <c r="L90">
        <v>2.06666635897369</v>
      </c>
      <c r="M90">
        <v>9.8328726325672502</v>
      </c>
      <c r="N90">
        <v>2.27229515609111</v>
      </c>
      <c r="O90">
        <v>0</v>
      </c>
      <c r="P90">
        <v>0</v>
      </c>
    </row>
    <row r="91" spans="1:16" hidden="1" x14ac:dyDescent="0.3">
      <c r="A91" t="s">
        <v>218</v>
      </c>
      <c r="B91" t="s">
        <v>219</v>
      </c>
      <c r="C91" t="s">
        <v>219</v>
      </c>
      <c r="D91" t="s">
        <v>7</v>
      </c>
      <c r="E91">
        <v>0</v>
      </c>
      <c r="F91">
        <v>0</v>
      </c>
      <c r="G91">
        <v>0</v>
      </c>
      <c r="H91">
        <v>1</v>
      </c>
      <c r="I91" t="s">
        <v>206</v>
      </c>
      <c r="J91">
        <v>5.7</v>
      </c>
      <c r="K91">
        <v>217</v>
      </c>
      <c r="L91">
        <v>4.5333360916696099</v>
      </c>
      <c r="M91">
        <v>12.005336431759799</v>
      </c>
      <c r="N91">
        <v>3.53241155286107</v>
      </c>
      <c r="O91">
        <v>0</v>
      </c>
      <c r="P91">
        <v>0</v>
      </c>
    </row>
    <row r="92" spans="1:16" hidden="1" x14ac:dyDescent="0.3">
      <c r="A92" t="s">
        <v>221</v>
      </c>
      <c r="B92" t="s">
        <v>222</v>
      </c>
      <c r="C92" t="s">
        <v>221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220</v>
      </c>
      <c r="J92">
        <v>6.3</v>
      </c>
      <c r="K92">
        <v>227</v>
      </c>
      <c r="L92">
        <v>1.3999999972301</v>
      </c>
      <c r="M92">
        <v>9.3826479322939704</v>
      </c>
      <c r="N92">
        <v>2.2840985982263802</v>
      </c>
      <c r="O92">
        <v>0</v>
      </c>
      <c r="P92">
        <v>0</v>
      </c>
    </row>
    <row r="93" spans="1:16" hidden="1" x14ac:dyDescent="0.3">
      <c r="A93" t="s">
        <v>49</v>
      </c>
      <c r="B93" t="s">
        <v>223</v>
      </c>
      <c r="C93" t="s">
        <v>223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220</v>
      </c>
      <c r="J93">
        <v>4.5</v>
      </c>
      <c r="K93">
        <v>230</v>
      </c>
      <c r="L93">
        <v>2.2666668922975899</v>
      </c>
      <c r="M93">
        <v>8.83304489244086</v>
      </c>
      <c r="N93">
        <v>2.4944637765482498</v>
      </c>
      <c r="O93">
        <v>0</v>
      </c>
      <c r="P93">
        <v>0</v>
      </c>
    </row>
    <row r="94" spans="1:16" x14ac:dyDescent="0.3">
      <c r="A94" t="s">
        <v>30</v>
      </c>
      <c r="B94" t="s">
        <v>39</v>
      </c>
      <c r="C94" t="s">
        <v>40</v>
      </c>
      <c r="D94" t="s">
        <v>7</v>
      </c>
      <c r="E94">
        <v>0</v>
      </c>
      <c r="F94">
        <v>0</v>
      </c>
      <c r="G94">
        <v>0</v>
      </c>
      <c r="H94">
        <v>1</v>
      </c>
      <c r="I94" t="s">
        <v>16</v>
      </c>
      <c r="J94">
        <v>8</v>
      </c>
      <c r="K94">
        <v>20</v>
      </c>
      <c r="L94">
        <v>4.2666665674447799</v>
      </c>
      <c r="M94">
        <v>10.888320410948699</v>
      </c>
      <c r="N94">
        <v>4.0717647216799797</v>
      </c>
      <c r="O94">
        <v>1</v>
      </c>
      <c r="P94">
        <v>1</v>
      </c>
    </row>
    <row r="95" spans="1:16" hidden="1" x14ac:dyDescent="0.3">
      <c r="A95" t="s">
        <v>114</v>
      </c>
      <c r="B95" t="s">
        <v>224</v>
      </c>
      <c r="C95" t="s">
        <v>224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220</v>
      </c>
      <c r="J95">
        <v>4.5</v>
      </c>
      <c r="K95">
        <v>232</v>
      </c>
      <c r="L95">
        <v>1.00000175695682</v>
      </c>
      <c r="M95">
        <v>11.492176205707599</v>
      </c>
      <c r="N95">
        <v>2.5383371327609199</v>
      </c>
      <c r="O95">
        <v>0</v>
      </c>
      <c r="P95">
        <v>0</v>
      </c>
    </row>
    <row r="96" spans="1:16" hidden="1" x14ac:dyDescent="0.3">
      <c r="A96" t="s">
        <v>225</v>
      </c>
      <c r="B96" t="s">
        <v>226</v>
      </c>
      <c r="C96" t="s">
        <v>226</v>
      </c>
      <c r="D96" t="s">
        <v>4</v>
      </c>
      <c r="E96">
        <v>1</v>
      </c>
      <c r="F96">
        <v>0</v>
      </c>
      <c r="G96">
        <v>0</v>
      </c>
      <c r="H96">
        <v>0</v>
      </c>
      <c r="I96" t="s">
        <v>220</v>
      </c>
      <c r="J96">
        <v>4.5</v>
      </c>
      <c r="K96">
        <v>235</v>
      </c>
      <c r="L96">
        <v>3.1333339200624399</v>
      </c>
      <c r="M96">
        <v>11.0418638714984</v>
      </c>
      <c r="N96">
        <v>3.22701935440822</v>
      </c>
      <c r="O96">
        <v>0</v>
      </c>
      <c r="P96">
        <v>0</v>
      </c>
    </row>
    <row r="97" spans="1:16" hidden="1" x14ac:dyDescent="0.3">
      <c r="A97" t="s">
        <v>228</v>
      </c>
      <c r="B97" t="s">
        <v>229</v>
      </c>
      <c r="C97" t="s">
        <v>229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220</v>
      </c>
      <c r="J97">
        <v>4.8</v>
      </c>
      <c r="K97">
        <v>239</v>
      </c>
      <c r="L97">
        <v>1.9333335477743401</v>
      </c>
      <c r="M97">
        <v>9.5295413081705895</v>
      </c>
      <c r="N97">
        <v>2.5053892671569602</v>
      </c>
      <c r="O97">
        <v>0</v>
      </c>
      <c r="P97">
        <v>0</v>
      </c>
    </row>
    <row r="98" spans="1:16" hidden="1" x14ac:dyDescent="0.3">
      <c r="A98" t="s">
        <v>129</v>
      </c>
      <c r="B98" t="s">
        <v>230</v>
      </c>
      <c r="C98" t="s">
        <v>231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220</v>
      </c>
      <c r="J98">
        <v>4.9000000000000004</v>
      </c>
      <c r="K98">
        <v>240</v>
      </c>
      <c r="L98">
        <v>3.4666656616454499</v>
      </c>
      <c r="M98">
        <v>10.1028754689638</v>
      </c>
      <c r="N98">
        <v>3.1701876975223202</v>
      </c>
      <c r="O98">
        <v>0</v>
      </c>
      <c r="P98">
        <v>0</v>
      </c>
    </row>
    <row r="99" spans="1:16" hidden="1" x14ac:dyDescent="0.3">
      <c r="A99" t="s">
        <v>232</v>
      </c>
      <c r="B99" t="s">
        <v>233</v>
      </c>
      <c r="C99" t="s">
        <v>233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220</v>
      </c>
      <c r="J99">
        <v>5.5</v>
      </c>
      <c r="K99">
        <v>241</v>
      </c>
      <c r="L99">
        <v>3.19999999068677</v>
      </c>
      <c r="M99">
        <v>10.734594398654099</v>
      </c>
      <c r="N99">
        <v>3.1930359997178002</v>
      </c>
      <c r="O99">
        <v>0</v>
      </c>
      <c r="P99">
        <v>0</v>
      </c>
    </row>
    <row r="100" spans="1:16" hidden="1" x14ac:dyDescent="0.3">
      <c r="A100" t="s">
        <v>234</v>
      </c>
      <c r="B100" t="s">
        <v>235</v>
      </c>
      <c r="C100" t="s">
        <v>235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220</v>
      </c>
      <c r="J100">
        <v>5</v>
      </c>
      <c r="K100">
        <v>243</v>
      </c>
      <c r="L100">
        <v>1.9999999966298401</v>
      </c>
      <c r="M100">
        <v>9.1747673139876298</v>
      </c>
      <c r="N100">
        <v>2.4624130810488301</v>
      </c>
      <c r="O100">
        <v>0</v>
      </c>
      <c r="P100">
        <v>0</v>
      </c>
    </row>
    <row r="101" spans="1:16" hidden="1" x14ac:dyDescent="0.3">
      <c r="A101" t="s">
        <v>238</v>
      </c>
      <c r="B101" t="s">
        <v>239</v>
      </c>
      <c r="C101" t="s">
        <v>239</v>
      </c>
      <c r="D101" t="s">
        <v>7</v>
      </c>
      <c r="E101">
        <v>0</v>
      </c>
      <c r="F101">
        <v>0</v>
      </c>
      <c r="G101">
        <v>0</v>
      </c>
      <c r="H101">
        <v>1</v>
      </c>
      <c r="I101" t="s">
        <v>236</v>
      </c>
      <c r="J101">
        <v>8</v>
      </c>
      <c r="K101">
        <v>251</v>
      </c>
      <c r="L101">
        <v>9.9999999992350297</v>
      </c>
      <c r="M101">
        <v>14.6243176208415</v>
      </c>
      <c r="N101">
        <v>6.9066035363908904</v>
      </c>
      <c r="O101">
        <v>0</v>
      </c>
      <c r="P101">
        <v>0</v>
      </c>
    </row>
    <row r="102" spans="1:16" hidden="1" x14ac:dyDescent="0.3">
      <c r="A102" t="s">
        <v>240</v>
      </c>
      <c r="B102" t="s">
        <v>241</v>
      </c>
      <c r="C102" t="s">
        <v>242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236</v>
      </c>
      <c r="J102">
        <v>6.4</v>
      </c>
      <c r="K102">
        <v>252</v>
      </c>
      <c r="L102">
        <v>4.2</v>
      </c>
      <c r="M102">
        <v>10.6557662821323</v>
      </c>
      <c r="N102">
        <v>3.9157508782557802</v>
      </c>
      <c r="O102">
        <v>0</v>
      </c>
      <c r="P102">
        <v>0</v>
      </c>
    </row>
    <row r="103" spans="1:16" hidden="1" x14ac:dyDescent="0.3">
      <c r="A103" t="s">
        <v>243</v>
      </c>
      <c r="B103" t="s">
        <v>244</v>
      </c>
      <c r="C103" t="s">
        <v>243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236</v>
      </c>
      <c r="J103">
        <v>5.4</v>
      </c>
      <c r="K103">
        <v>253</v>
      </c>
      <c r="L103">
        <v>3.9999999962746999</v>
      </c>
      <c r="M103">
        <v>11.9016295017964</v>
      </c>
      <c r="N103">
        <v>4.1235525038637597</v>
      </c>
      <c r="O103">
        <v>0</v>
      </c>
      <c r="P103">
        <v>0</v>
      </c>
    </row>
    <row r="104" spans="1:16" hidden="1" x14ac:dyDescent="0.3">
      <c r="A104" t="s">
        <v>245</v>
      </c>
      <c r="B104" t="s">
        <v>246</v>
      </c>
      <c r="C104" t="s">
        <v>246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236</v>
      </c>
      <c r="J104">
        <v>12.7</v>
      </c>
      <c r="K104">
        <v>255</v>
      </c>
      <c r="L104">
        <v>6.8666669579420097</v>
      </c>
      <c r="M104">
        <v>11.727575876283501</v>
      </c>
      <c r="N104">
        <v>5.1215684235089398</v>
      </c>
      <c r="O104">
        <v>0</v>
      </c>
      <c r="P104">
        <v>0</v>
      </c>
    </row>
    <row r="105" spans="1:16" hidden="1" x14ac:dyDescent="0.3">
      <c r="A105" t="s">
        <v>247</v>
      </c>
      <c r="B105" t="s">
        <v>248</v>
      </c>
      <c r="C105" t="s">
        <v>248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236</v>
      </c>
      <c r="J105">
        <v>7.3</v>
      </c>
      <c r="K105">
        <v>256</v>
      </c>
      <c r="L105">
        <v>2.3287853944670299E-5</v>
      </c>
      <c r="M105">
        <v>9.0869738924379195</v>
      </c>
      <c r="N105">
        <v>2.0434259532738301</v>
      </c>
      <c r="O105">
        <v>0</v>
      </c>
      <c r="P105">
        <v>0</v>
      </c>
    </row>
    <row r="106" spans="1:16" hidden="1" x14ac:dyDescent="0.3">
      <c r="A106" t="s">
        <v>171</v>
      </c>
      <c r="B106" t="s">
        <v>249</v>
      </c>
      <c r="C106" t="s">
        <v>249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236</v>
      </c>
      <c r="J106">
        <v>4.5</v>
      </c>
      <c r="K106">
        <v>257</v>
      </c>
      <c r="L106">
        <v>6.5333396041869998</v>
      </c>
      <c r="M106">
        <v>10.185391820216701</v>
      </c>
      <c r="N106">
        <v>4.6541751022342996</v>
      </c>
      <c r="O106">
        <v>0</v>
      </c>
      <c r="P106">
        <v>0</v>
      </c>
    </row>
    <row r="107" spans="1:16" hidden="1" x14ac:dyDescent="0.3">
      <c r="A107" t="s">
        <v>251</v>
      </c>
      <c r="B107" t="s">
        <v>252</v>
      </c>
      <c r="C107" t="s">
        <v>253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236</v>
      </c>
      <c r="J107">
        <v>8</v>
      </c>
      <c r="K107">
        <v>262</v>
      </c>
      <c r="L107">
        <v>3.8553992498704699</v>
      </c>
      <c r="M107">
        <v>11.6995055909988</v>
      </c>
      <c r="N107">
        <v>4.02578389998963</v>
      </c>
      <c r="O107">
        <v>0</v>
      </c>
      <c r="P107">
        <v>0</v>
      </c>
    </row>
    <row r="108" spans="1:16" hidden="1" x14ac:dyDescent="0.3">
      <c r="A108" t="s">
        <v>214</v>
      </c>
      <c r="B108" t="s">
        <v>254</v>
      </c>
      <c r="C108" t="s">
        <v>254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236</v>
      </c>
      <c r="J108">
        <v>5</v>
      </c>
      <c r="K108">
        <v>263</v>
      </c>
      <c r="L108">
        <v>2.5999999942687801</v>
      </c>
      <c r="M108">
        <v>10.1111323668325</v>
      </c>
      <c r="N108">
        <v>3.2143995996630199</v>
      </c>
      <c r="O108">
        <v>0</v>
      </c>
      <c r="P108">
        <v>0</v>
      </c>
    </row>
    <row r="109" spans="1:16" hidden="1" x14ac:dyDescent="0.3">
      <c r="A109" t="s">
        <v>35</v>
      </c>
      <c r="B109" t="s">
        <v>255</v>
      </c>
      <c r="C109" t="s">
        <v>256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236</v>
      </c>
      <c r="J109">
        <v>5.4</v>
      </c>
      <c r="K109">
        <v>264</v>
      </c>
      <c r="L109">
        <v>2.7999999973390701</v>
      </c>
      <c r="M109">
        <v>9.6687906609915704</v>
      </c>
      <c r="N109">
        <v>3.1872884836308701</v>
      </c>
      <c r="O109">
        <v>0</v>
      </c>
      <c r="P109">
        <v>0</v>
      </c>
    </row>
    <row r="110" spans="1:16" hidden="1" x14ac:dyDescent="0.3">
      <c r="A110" t="s">
        <v>257</v>
      </c>
      <c r="B110" t="s">
        <v>258</v>
      </c>
      <c r="C110" t="s">
        <v>257</v>
      </c>
      <c r="D110" t="s">
        <v>7</v>
      </c>
      <c r="E110">
        <v>0</v>
      </c>
      <c r="F110">
        <v>0</v>
      </c>
      <c r="G110">
        <v>0</v>
      </c>
      <c r="H110">
        <v>1</v>
      </c>
      <c r="I110" t="s">
        <v>236</v>
      </c>
      <c r="J110">
        <v>8.8000000000000007</v>
      </c>
      <c r="K110">
        <v>265</v>
      </c>
      <c r="L110">
        <v>1.79999999586078</v>
      </c>
      <c r="M110">
        <v>9.1050749260078803</v>
      </c>
      <c r="N110">
        <v>2.6987253406676701</v>
      </c>
      <c r="O110">
        <v>0</v>
      </c>
      <c r="P110">
        <v>0</v>
      </c>
    </row>
    <row r="111" spans="1:16" hidden="1" x14ac:dyDescent="0.3">
      <c r="A111" t="s">
        <v>259</v>
      </c>
      <c r="B111" t="s">
        <v>260</v>
      </c>
      <c r="C111" t="s">
        <v>260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261</v>
      </c>
      <c r="J111">
        <v>7.4</v>
      </c>
      <c r="K111">
        <v>273</v>
      </c>
      <c r="L111">
        <v>1.5999999980566399</v>
      </c>
      <c r="M111">
        <v>9.0650547219897799</v>
      </c>
      <c r="N111">
        <v>2.9072068814107301</v>
      </c>
      <c r="O111">
        <v>0</v>
      </c>
      <c r="P111">
        <v>0</v>
      </c>
    </row>
    <row r="112" spans="1:16" hidden="1" x14ac:dyDescent="0.3">
      <c r="A112" t="s">
        <v>203</v>
      </c>
      <c r="B112" t="s">
        <v>262</v>
      </c>
      <c r="C112" t="s">
        <v>262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261</v>
      </c>
      <c r="J112">
        <v>12.4</v>
      </c>
      <c r="K112">
        <v>274</v>
      </c>
      <c r="L112">
        <v>6.3999999957698996</v>
      </c>
      <c r="M112">
        <v>13.9010744674846</v>
      </c>
      <c r="N112">
        <v>5.8674305277504004</v>
      </c>
      <c r="O112">
        <v>0</v>
      </c>
      <c r="P112">
        <v>0</v>
      </c>
    </row>
    <row r="113" spans="1:16" hidden="1" x14ac:dyDescent="0.3">
      <c r="A113" t="s">
        <v>263</v>
      </c>
      <c r="B113" t="s">
        <v>264</v>
      </c>
      <c r="C113" t="s">
        <v>264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261</v>
      </c>
      <c r="J113">
        <v>7.5</v>
      </c>
      <c r="K113">
        <v>275</v>
      </c>
      <c r="L113">
        <v>-0.33333912552822498</v>
      </c>
      <c r="M113">
        <v>9.9936990329108006</v>
      </c>
      <c r="N113">
        <v>2.4560915114980002</v>
      </c>
      <c r="O113">
        <v>0</v>
      </c>
      <c r="P113">
        <v>0</v>
      </c>
    </row>
    <row r="114" spans="1:16" x14ac:dyDescent="0.3">
      <c r="A114" t="s">
        <v>17</v>
      </c>
      <c r="B114" t="s">
        <v>18</v>
      </c>
      <c r="C114" t="s">
        <v>18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16</v>
      </c>
      <c r="J114">
        <v>5.0999999999999996</v>
      </c>
      <c r="K114">
        <v>2</v>
      </c>
      <c r="L114">
        <v>4.1333328860979996</v>
      </c>
      <c r="M114">
        <v>10.694095266007499</v>
      </c>
      <c r="N114">
        <v>3.9791598829408601</v>
      </c>
      <c r="O114">
        <v>1</v>
      </c>
      <c r="P114">
        <v>1</v>
      </c>
    </row>
    <row r="115" spans="1:16" hidden="1" x14ac:dyDescent="0.3">
      <c r="A115" t="s">
        <v>266</v>
      </c>
      <c r="B115" t="s">
        <v>267</v>
      </c>
      <c r="C115" t="s">
        <v>266</v>
      </c>
      <c r="D115" t="s">
        <v>4</v>
      </c>
      <c r="E115">
        <v>1</v>
      </c>
      <c r="F115">
        <v>0</v>
      </c>
      <c r="G115">
        <v>0</v>
      </c>
      <c r="H115">
        <v>0</v>
      </c>
      <c r="I115" t="s">
        <v>261</v>
      </c>
      <c r="J115">
        <v>5.5</v>
      </c>
      <c r="K115">
        <v>278</v>
      </c>
      <c r="L115">
        <v>4.3999999915334298</v>
      </c>
      <c r="M115">
        <v>11.6303513542654</v>
      </c>
      <c r="N115">
        <v>4.5681126223424702</v>
      </c>
      <c r="O115">
        <v>0</v>
      </c>
      <c r="P115">
        <v>0</v>
      </c>
    </row>
    <row r="116" spans="1:16" hidden="1" x14ac:dyDescent="0.3">
      <c r="A116" t="s">
        <v>268</v>
      </c>
      <c r="B116" t="s">
        <v>269</v>
      </c>
      <c r="C116" t="s">
        <v>269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261</v>
      </c>
      <c r="J116">
        <v>5</v>
      </c>
      <c r="K116">
        <v>279</v>
      </c>
      <c r="L116">
        <v>5.0000123420621101</v>
      </c>
      <c r="M116">
        <v>9.3122661397477895</v>
      </c>
      <c r="N116">
        <v>4.1850666244733103</v>
      </c>
      <c r="O116">
        <v>0</v>
      </c>
      <c r="P116">
        <v>0</v>
      </c>
    </row>
    <row r="117" spans="1:16" hidden="1" x14ac:dyDescent="0.3">
      <c r="A117" t="s">
        <v>270</v>
      </c>
      <c r="B117" t="s">
        <v>271</v>
      </c>
      <c r="C117" t="s">
        <v>270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261</v>
      </c>
      <c r="J117">
        <v>7</v>
      </c>
      <c r="K117">
        <v>281</v>
      </c>
      <c r="L117">
        <v>4.5999999998721197</v>
      </c>
      <c r="M117">
        <v>12.3552330047652</v>
      </c>
      <c r="N117">
        <v>4.8263175364945701</v>
      </c>
      <c r="O117">
        <v>0</v>
      </c>
      <c r="P117">
        <v>0</v>
      </c>
    </row>
    <row r="118" spans="1:16" hidden="1" x14ac:dyDescent="0.3">
      <c r="A118" t="s">
        <v>183</v>
      </c>
      <c r="B118" t="s">
        <v>272</v>
      </c>
      <c r="C118" t="s">
        <v>273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261</v>
      </c>
      <c r="J118">
        <v>5.9</v>
      </c>
      <c r="K118">
        <v>282</v>
      </c>
      <c r="L118">
        <v>3.9999999962746999</v>
      </c>
      <c r="M118">
        <v>10.909254804034401</v>
      </c>
      <c r="N118">
        <v>4.2394621520591</v>
      </c>
      <c r="O118">
        <v>0</v>
      </c>
      <c r="P118">
        <v>0</v>
      </c>
    </row>
    <row r="119" spans="1:16" x14ac:dyDescent="0.3">
      <c r="A119" t="s">
        <v>114</v>
      </c>
      <c r="B119" t="s">
        <v>115</v>
      </c>
      <c r="C119" t="s">
        <v>115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112</v>
      </c>
      <c r="J119">
        <v>5.9</v>
      </c>
      <c r="K119">
        <v>92</v>
      </c>
      <c r="L119">
        <v>4.3999999972957902</v>
      </c>
      <c r="M119">
        <v>11.0597960111822</v>
      </c>
      <c r="N119">
        <v>3.8635004566741098</v>
      </c>
      <c r="O119">
        <v>1</v>
      </c>
      <c r="P119">
        <v>1</v>
      </c>
    </row>
    <row r="120" spans="1:16" hidden="1" x14ac:dyDescent="0.3">
      <c r="A120" t="s">
        <v>221</v>
      </c>
      <c r="B120" t="s">
        <v>276</v>
      </c>
      <c r="C120" t="s">
        <v>277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261</v>
      </c>
      <c r="J120">
        <v>5.7</v>
      </c>
      <c r="K120">
        <v>284</v>
      </c>
      <c r="L120">
        <v>6.6666799349509101E-2</v>
      </c>
      <c r="M120">
        <v>10.166782351641899</v>
      </c>
      <c r="N120">
        <v>2.6435346805201601</v>
      </c>
      <c r="O120">
        <v>0</v>
      </c>
      <c r="P120">
        <v>0</v>
      </c>
    </row>
    <row r="121" spans="1:16" x14ac:dyDescent="0.3">
      <c r="A121" t="s">
        <v>377</v>
      </c>
      <c r="B121" t="s">
        <v>378</v>
      </c>
      <c r="C121" t="s">
        <v>379</v>
      </c>
      <c r="D121" t="s">
        <v>4</v>
      </c>
      <c r="E121">
        <v>1</v>
      </c>
      <c r="F121">
        <v>0</v>
      </c>
      <c r="G121">
        <v>0</v>
      </c>
      <c r="H121">
        <v>0</v>
      </c>
      <c r="I121" t="s">
        <v>376</v>
      </c>
      <c r="J121">
        <v>5</v>
      </c>
      <c r="K121">
        <v>436</v>
      </c>
      <c r="L121">
        <v>3.59999999586078</v>
      </c>
      <c r="M121">
        <v>11.4925788402146</v>
      </c>
      <c r="N121">
        <v>3.4405420962850299</v>
      </c>
      <c r="O121">
        <v>1</v>
      </c>
      <c r="P121">
        <v>1</v>
      </c>
    </row>
    <row r="122" spans="1:16" hidden="1" x14ac:dyDescent="0.3">
      <c r="A122" t="s">
        <v>280</v>
      </c>
      <c r="B122" t="s">
        <v>281</v>
      </c>
      <c r="C122" t="s">
        <v>281</v>
      </c>
      <c r="D122" t="s">
        <v>7</v>
      </c>
      <c r="E122">
        <v>0</v>
      </c>
      <c r="F122">
        <v>0</v>
      </c>
      <c r="G122">
        <v>0</v>
      </c>
      <c r="H122">
        <v>1</v>
      </c>
      <c r="I122" t="s">
        <v>261</v>
      </c>
      <c r="J122">
        <v>6.1</v>
      </c>
      <c r="K122">
        <v>287</v>
      </c>
      <c r="L122">
        <v>3.1084481605591301</v>
      </c>
      <c r="M122">
        <v>10.033246834921099</v>
      </c>
      <c r="N122">
        <v>3.6953595080897701</v>
      </c>
      <c r="O122">
        <v>0</v>
      </c>
      <c r="P122">
        <v>0</v>
      </c>
    </row>
    <row r="123" spans="1:16" hidden="1" x14ac:dyDescent="0.3">
      <c r="A123" t="s">
        <v>282</v>
      </c>
      <c r="B123" t="s">
        <v>283</v>
      </c>
      <c r="C123" t="s">
        <v>284</v>
      </c>
      <c r="D123" t="s">
        <v>7</v>
      </c>
      <c r="E123">
        <v>0</v>
      </c>
      <c r="F123">
        <v>0</v>
      </c>
      <c r="G123">
        <v>0</v>
      </c>
      <c r="H123">
        <v>1</v>
      </c>
      <c r="I123" t="s">
        <v>285</v>
      </c>
      <c r="J123">
        <v>10.199999999999999</v>
      </c>
      <c r="K123">
        <v>295</v>
      </c>
      <c r="L123">
        <v>-1.8000018201054799</v>
      </c>
      <c r="M123">
        <v>9.8709683648047406</v>
      </c>
      <c r="N123">
        <v>0.89757113224262297</v>
      </c>
      <c r="O123">
        <v>0</v>
      </c>
      <c r="P123">
        <v>0</v>
      </c>
    </row>
    <row r="124" spans="1:16" hidden="1" x14ac:dyDescent="0.3">
      <c r="A124" t="s">
        <v>95</v>
      </c>
      <c r="B124" t="s">
        <v>286</v>
      </c>
      <c r="C124" t="s">
        <v>287</v>
      </c>
      <c r="D124" t="s">
        <v>4</v>
      </c>
      <c r="E124">
        <v>1</v>
      </c>
      <c r="F124">
        <v>0</v>
      </c>
      <c r="G124">
        <v>0</v>
      </c>
      <c r="H124">
        <v>0</v>
      </c>
      <c r="I124" t="s">
        <v>285</v>
      </c>
      <c r="J124">
        <v>4.9000000000000004</v>
      </c>
      <c r="K124">
        <v>296</v>
      </c>
      <c r="L124">
        <v>3.6</v>
      </c>
      <c r="M124">
        <v>11.301573992602799</v>
      </c>
      <c r="N124">
        <v>3.0973810314987098</v>
      </c>
      <c r="O124">
        <v>0</v>
      </c>
      <c r="P124">
        <v>0</v>
      </c>
    </row>
    <row r="125" spans="1:16" hidden="1" x14ac:dyDescent="0.3">
      <c r="A125" t="s">
        <v>288</v>
      </c>
      <c r="B125" t="s">
        <v>289</v>
      </c>
      <c r="C125" t="s">
        <v>290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285</v>
      </c>
      <c r="J125">
        <v>9.8000000000000007</v>
      </c>
      <c r="K125">
        <v>300</v>
      </c>
      <c r="L125">
        <v>4.2</v>
      </c>
      <c r="M125">
        <v>12.3511495355945</v>
      </c>
      <c r="N125">
        <v>3.4821678230287199</v>
      </c>
      <c r="O125">
        <v>0</v>
      </c>
      <c r="P125">
        <v>0</v>
      </c>
    </row>
    <row r="126" spans="1:16" hidden="1" x14ac:dyDescent="0.3">
      <c r="A126" t="s">
        <v>38</v>
      </c>
      <c r="B126" t="s">
        <v>291</v>
      </c>
      <c r="C126" t="s">
        <v>291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285</v>
      </c>
      <c r="J126">
        <v>6.5</v>
      </c>
      <c r="K126">
        <v>301</v>
      </c>
      <c r="L126">
        <v>10.466672807881</v>
      </c>
      <c r="M126">
        <v>10.7950153732892</v>
      </c>
      <c r="N126">
        <v>5.5281324460802299</v>
      </c>
      <c r="O126">
        <v>0</v>
      </c>
      <c r="P126">
        <v>0</v>
      </c>
    </row>
    <row r="127" spans="1:16" hidden="1" x14ac:dyDescent="0.3">
      <c r="A127" t="s">
        <v>292</v>
      </c>
      <c r="B127" t="s">
        <v>293</v>
      </c>
      <c r="C127" t="s">
        <v>293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285</v>
      </c>
      <c r="J127">
        <v>7.3</v>
      </c>
      <c r="K127">
        <v>304</v>
      </c>
      <c r="L127">
        <v>4.0379487605846496</v>
      </c>
      <c r="M127">
        <v>10.2839615356846</v>
      </c>
      <c r="N127">
        <v>3.0971254956490801</v>
      </c>
      <c r="O127">
        <v>0</v>
      </c>
      <c r="P127">
        <v>0</v>
      </c>
    </row>
    <row r="128" spans="1:16" hidden="1" x14ac:dyDescent="0.3">
      <c r="A128" t="s">
        <v>250</v>
      </c>
      <c r="B128" t="s">
        <v>294</v>
      </c>
      <c r="C128" t="s">
        <v>295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285</v>
      </c>
      <c r="J128">
        <v>4.5</v>
      </c>
      <c r="K128">
        <v>305</v>
      </c>
      <c r="L128">
        <v>4.2</v>
      </c>
      <c r="M128">
        <v>9.7337275204611906</v>
      </c>
      <c r="N128">
        <v>3.0696564359418002</v>
      </c>
      <c r="O128">
        <v>0</v>
      </c>
      <c r="P128">
        <v>0</v>
      </c>
    </row>
    <row r="129" spans="1:16" hidden="1" x14ac:dyDescent="0.3">
      <c r="A129" t="s">
        <v>84</v>
      </c>
      <c r="B129" t="s">
        <v>204</v>
      </c>
      <c r="C129" t="s">
        <v>204</v>
      </c>
      <c r="D129" t="s">
        <v>7</v>
      </c>
      <c r="E129">
        <v>0</v>
      </c>
      <c r="F129">
        <v>0</v>
      </c>
      <c r="G129">
        <v>0</v>
      </c>
      <c r="H129">
        <v>1</v>
      </c>
      <c r="I129" t="s">
        <v>285</v>
      </c>
      <c r="J129">
        <v>6.9</v>
      </c>
      <c r="K129">
        <v>307</v>
      </c>
      <c r="L129">
        <v>2.7999999961037298</v>
      </c>
      <c r="M129">
        <v>9.8446235337024</v>
      </c>
      <c r="N129">
        <v>2.57526726505212</v>
      </c>
      <c r="O129">
        <v>0</v>
      </c>
      <c r="P129">
        <v>0</v>
      </c>
    </row>
    <row r="130" spans="1:16" hidden="1" x14ac:dyDescent="0.3">
      <c r="A130" t="s">
        <v>296</v>
      </c>
      <c r="B130" t="s">
        <v>297</v>
      </c>
      <c r="C130" t="s">
        <v>297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285</v>
      </c>
      <c r="J130">
        <v>4.5</v>
      </c>
      <c r="K130">
        <v>311</v>
      </c>
      <c r="L130">
        <v>2.6</v>
      </c>
      <c r="M130">
        <v>9.5725775892635507</v>
      </c>
      <c r="N130">
        <v>2.45926843243305</v>
      </c>
      <c r="O130">
        <v>0</v>
      </c>
      <c r="P130">
        <v>0</v>
      </c>
    </row>
    <row r="131" spans="1:16" hidden="1" x14ac:dyDescent="0.3">
      <c r="A131" t="s">
        <v>141</v>
      </c>
      <c r="B131" t="s">
        <v>298</v>
      </c>
      <c r="C131" t="s">
        <v>298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285</v>
      </c>
      <c r="J131">
        <v>6.3</v>
      </c>
      <c r="K131">
        <v>312</v>
      </c>
      <c r="L131">
        <v>3.9999998866423501</v>
      </c>
      <c r="M131">
        <v>11.7052754690589</v>
      </c>
      <c r="N131">
        <v>3.3072528246189701</v>
      </c>
      <c r="O131">
        <v>0</v>
      </c>
      <c r="P131">
        <v>0</v>
      </c>
    </row>
    <row r="132" spans="1:16" hidden="1" x14ac:dyDescent="0.3">
      <c r="A132" t="s">
        <v>300</v>
      </c>
      <c r="B132" t="s">
        <v>301</v>
      </c>
      <c r="C132" t="s">
        <v>301</v>
      </c>
      <c r="D132" t="s">
        <v>7</v>
      </c>
      <c r="E132">
        <v>0</v>
      </c>
      <c r="F132">
        <v>0</v>
      </c>
      <c r="G132">
        <v>0</v>
      </c>
      <c r="H132">
        <v>1</v>
      </c>
      <c r="I132" t="s">
        <v>299</v>
      </c>
      <c r="J132">
        <v>7.3</v>
      </c>
      <c r="K132">
        <v>320</v>
      </c>
      <c r="L132">
        <v>2.1999999996613302</v>
      </c>
      <c r="M132">
        <v>9.6072424891681898</v>
      </c>
      <c r="N132">
        <v>2.7201425028197002</v>
      </c>
      <c r="O132">
        <v>0</v>
      </c>
      <c r="P132">
        <v>0</v>
      </c>
    </row>
    <row r="133" spans="1:16" hidden="1" x14ac:dyDescent="0.3">
      <c r="A133" t="s">
        <v>23</v>
      </c>
      <c r="B133" t="s">
        <v>302</v>
      </c>
      <c r="C133" t="s">
        <v>302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299</v>
      </c>
      <c r="J133">
        <v>5.6</v>
      </c>
      <c r="K133">
        <v>321</v>
      </c>
      <c r="L133">
        <v>5.39999999476629</v>
      </c>
      <c r="M133">
        <v>12.843736640762801</v>
      </c>
      <c r="N133">
        <v>4.51757663096204</v>
      </c>
      <c r="O133">
        <v>0</v>
      </c>
      <c r="P133">
        <v>0</v>
      </c>
    </row>
    <row r="134" spans="1:16" hidden="1" x14ac:dyDescent="0.3">
      <c r="A134" t="s">
        <v>303</v>
      </c>
      <c r="B134" t="s">
        <v>304</v>
      </c>
      <c r="C134" t="s">
        <v>304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299</v>
      </c>
      <c r="J134">
        <v>4.5</v>
      </c>
      <c r="K134">
        <v>322</v>
      </c>
      <c r="L134">
        <v>1.33333103335718</v>
      </c>
      <c r="M134">
        <v>9.7126059397995004</v>
      </c>
      <c r="N134">
        <v>2.4307802928670599</v>
      </c>
      <c r="O134">
        <v>0</v>
      </c>
      <c r="P134">
        <v>0</v>
      </c>
    </row>
    <row r="135" spans="1:16" hidden="1" x14ac:dyDescent="0.3">
      <c r="A135" t="s">
        <v>305</v>
      </c>
      <c r="B135" t="s">
        <v>306</v>
      </c>
      <c r="C135" t="s">
        <v>306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299</v>
      </c>
      <c r="J135">
        <v>4.8</v>
      </c>
      <c r="K135">
        <v>328</v>
      </c>
      <c r="L135">
        <v>3.7333328285302501</v>
      </c>
      <c r="M135">
        <v>10.0287877849363</v>
      </c>
      <c r="N135">
        <v>3.3543377631724098</v>
      </c>
      <c r="O135">
        <v>0</v>
      </c>
      <c r="P135">
        <v>0</v>
      </c>
    </row>
    <row r="136" spans="1:16" hidden="1" x14ac:dyDescent="0.3">
      <c r="A136" t="s">
        <v>34</v>
      </c>
      <c r="B136" t="s">
        <v>307</v>
      </c>
      <c r="C136" t="s">
        <v>307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299</v>
      </c>
      <c r="J136">
        <v>4.9000000000000004</v>
      </c>
      <c r="K136">
        <v>329</v>
      </c>
      <c r="L136">
        <v>3.7333339045942</v>
      </c>
      <c r="M136">
        <v>9.2369793627950596</v>
      </c>
      <c r="N136">
        <v>3.19512096138248</v>
      </c>
      <c r="O136">
        <v>0</v>
      </c>
      <c r="P136">
        <v>0</v>
      </c>
    </row>
    <row r="137" spans="1:16" hidden="1" x14ac:dyDescent="0.3">
      <c r="A137" t="s">
        <v>308</v>
      </c>
      <c r="B137" t="s">
        <v>309</v>
      </c>
      <c r="C137" t="s">
        <v>310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299</v>
      </c>
      <c r="J137">
        <v>5.2</v>
      </c>
      <c r="K137">
        <v>330</v>
      </c>
      <c r="L137">
        <v>5.7999999998394802</v>
      </c>
      <c r="M137">
        <v>10.8098427470609</v>
      </c>
      <c r="N137">
        <v>4.2519301569846499</v>
      </c>
      <c r="O137">
        <v>0</v>
      </c>
      <c r="P137">
        <v>0</v>
      </c>
    </row>
    <row r="138" spans="1:16" hidden="1" x14ac:dyDescent="0.3">
      <c r="A138" t="s">
        <v>311</v>
      </c>
      <c r="B138" t="s">
        <v>312</v>
      </c>
      <c r="C138" t="s">
        <v>313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299</v>
      </c>
      <c r="J138">
        <v>4.4000000000000004</v>
      </c>
      <c r="K138">
        <v>331</v>
      </c>
      <c r="L138">
        <v>3.59999999586078</v>
      </c>
      <c r="M138">
        <v>10.584525902784</v>
      </c>
      <c r="N138">
        <v>3.4183094065223898</v>
      </c>
      <c r="O138">
        <v>0</v>
      </c>
      <c r="P138">
        <v>0</v>
      </c>
    </row>
    <row r="139" spans="1:16" hidden="1" x14ac:dyDescent="0.3">
      <c r="A139" t="s">
        <v>314</v>
      </c>
      <c r="B139" t="s">
        <v>315</v>
      </c>
      <c r="C139" t="s">
        <v>316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299</v>
      </c>
      <c r="J139">
        <v>6</v>
      </c>
      <c r="K139">
        <v>332</v>
      </c>
      <c r="L139">
        <v>1.13333337197279</v>
      </c>
      <c r="M139">
        <v>9.4442660189346199</v>
      </c>
      <c r="N139">
        <v>2.3051583175075399</v>
      </c>
      <c r="O139">
        <v>0</v>
      </c>
      <c r="P139">
        <v>0</v>
      </c>
    </row>
    <row r="140" spans="1:16" hidden="1" x14ac:dyDescent="0.3">
      <c r="A140" t="s">
        <v>227</v>
      </c>
      <c r="B140" t="s">
        <v>317</v>
      </c>
      <c r="C140" t="s">
        <v>317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299</v>
      </c>
      <c r="J140">
        <v>4.9000000000000004</v>
      </c>
      <c r="K140">
        <v>334</v>
      </c>
      <c r="L140">
        <v>3.5333348376768399</v>
      </c>
      <c r="M140">
        <v>10.3764724043653</v>
      </c>
      <c r="N140">
        <v>3.3525861564973698</v>
      </c>
      <c r="O140">
        <v>0</v>
      </c>
      <c r="P140">
        <v>0</v>
      </c>
    </row>
    <row r="141" spans="1:16" hidden="1" x14ac:dyDescent="0.3">
      <c r="A141" t="s">
        <v>288</v>
      </c>
      <c r="B141" t="s">
        <v>318</v>
      </c>
      <c r="C141" t="s">
        <v>319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299</v>
      </c>
      <c r="J141">
        <v>5.6</v>
      </c>
      <c r="K141">
        <v>335</v>
      </c>
      <c r="L141">
        <v>10.8003990974417</v>
      </c>
      <c r="M141">
        <v>9.7399202554039395</v>
      </c>
      <c r="N141">
        <v>5.8285552634501903</v>
      </c>
      <c r="O141">
        <v>0</v>
      </c>
      <c r="P141">
        <v>0</v>
      </c>
    </row>
    <row r="142" spans="1:16" hidden="1" x14ac:dyDescent="0.3">
      <c r="A142" t="s">
        <v>320</v>
      </c>
      <c r="B142" t="s">
        <v>321</v>
      </c>
      <c r="C142" t="s">
        <v>321</v>
      </c>
      <c r="D142" t="s">
        <v>4</v>
      </c>
      <c r="E142">
        <v>1</v>
      </c>
      <c r="F142">
        <v>0</v>
      </c>
      <c r="G142">
        <v>0</v>
      </c>
      <c r="H142">
        <v>0</v>
      </c>
      <c r="I142" t="s">
        <v>299</v>
      </c>
      <c r="J142">
        <v>5.3</v>
      </c>
      <c r="K142">
        <v>336</v>
      </c>
      <c r="L142">
        <v>6.6666688851890301</v>
      </c>
      <c r="M142">
        <v>11.5164171574785</v>
      </c>
      <c r="N142">
        <v>4.7045571617686699</v>
      </c>
      <c r="O142">
        <v>0</v>
      </c>
      <c r="P142">
        <v>0</v>
      </c>
    </row>
    <row r="143" spans="1:16" hidden="1" x14ac:dyDescent="0.3">
      <c r="A143" t="s">
        <v>322</v>
      </c>
      <c r="B143" t="s">
        <v>323</v>
      </c>
      <c r="C143" t="s">
        <v>323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299</v>
      </c>
      <c r="J143">
        <v>4.4000000000000004</v>
      </c>
      <c r="K143">
        <v>337</v>
      </c>
      <c r="L143">
        <v>2.7999999075623001</v>
      </c>
      <c r="M143">
        <v>9.6700734581897603</v>
      </c>
      <c r="N143">
        <v>2.94777125931282</v>
      </c>
      <c r="O143">
        <v>0</v>
      </c>
      <c r="P143">
        <v>0</v>
      </c>
    </row>
    <row r="144" spans="1:16" hidden="1" x14ac:dyDescent="0.3">
      <c r="A144" t="s">
        <v>326</v>
      </c>
      <c r="B144" t="s">
        <v>327</v>
      </c>
      <c r="C144" t="s">
        <v>327</v>
      </c>
      <c r="D144" t="s">
        <v>7</v>
      </c>
      <c r="E144">
        <v>0</v>
      </c>
      <c r="F144">
        <v>0</v>
      </c>
      <c r="G144">
        <v>0</v>
      </c>
      <c r="H144">
        <v>1</v>
      </c>
      <c r="I144" t="s">
        <v>324</v>
      </c>
      <c r="J144">
        <v>5.8</v>
      </c>
      <c r="K144">
        <v>350</v>
      </c>
      <c r="L144">
        <v>4.0000000569524499</v>
      </c>
      <c r="M144">
        <v>10.3446304504519</v>
      </c>
      <c r="N144">
        <v>2.9014302136961798</v>
      </c>
      <c r="O144">
        <v>0</v>
      </c>
      <c r="P144">
        <v>0</v>
      </c>
    </row>
    <row r="145" spans="1:16" hidden="1" x14ac:dyDescent="0.3">
      <c r="A145" t="s">
        <v>328</v>
      </c>
      <c r="B145" t="s">
        <v>329</v>
      </c>
      <c r="C145" t="s">
        <v>329</v>
      </c>
      <c r="D145" t="s">
        <v>7</v>
      </c>
      <c r="E145">
        <v>0</v>
      </c>
      <c r="F145">
        <v>0</v>
      </c>
      <c r="G145">
        <v>0</v>
      </c>
      <c r="H145">
        <v>1</v>
      </c>
      <c r="I145" t="s">
        <v>324</v>
      </c>
      <c r="J145">
        <v>5.8</v>
      </c>
      <c r="K145">
        <v>351</v>
      </c>
      <c r="L145">
        <v>3.8666669661584598</v>
      </c>
      <c r="M145">
        <v>9.4650669999923398</v>
      </c>
      <c r="N145">
        <v>2.73047377373276</v>
      </c>
      <c r="O145">
        <v>0</v>
      </c>
      <c r="P145">
        <v>0</v>
      </c>
    </row>
    <row r="146" spans="1:16" x14ac:dyDescent="0.3">
      <c r="A146" t="s">
        <v>382</v>
      </c>
      <c r="B146" t="s">
        <v>383</v>
      </c>
      <c r="C146" t="s">
        <v>383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376</v>
      </c>
      <c r="J146">
        <v>4.5</v>
      </c>
      <c r="K146">
        <v>439</v>
      </c>
      <c r="L146">
        <v>3.6</v>
      </c>
      <c r="M146">
        <v>10.546536716199</v>
      </c>
      <c r="N146">
        <v>3.2659709215070198</v>
      </c>
      <c r="O146">
        <v>1</v>
      </c>
      <c r="P146">
        <v>1</v>
      </c>
    </row>
    <row r="147" spans="1:16" hidden="1" x14ac:dyDescent="0.3">
      <c r="A147" t="s">
        <v>50</v>
      </c>
      <c r="B147" t="s">
        <v>331</v>
      </c>
      <c r="C147" t="s">
        <v>331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324</v>
      </c>
      <c r="J147">
        <v>5.5</v>
      </c>
      <c r="K147">
        <v>355</v>
      </c>
      <c r="L147">
        <v>1.7333332930024801</v>
      </c>
      <c r="M147">
        <v>10.630065491275101</v>
      </c>
      <c r="N147">
        <v>2.1107736713713798</v>
      </c>
      <c r="O147">
        <v>0</v>
      </c>
      <c r="P147">
        <v>0</v>
      </c>
    </row>
    <row r="148" spans="1:16" hidden="1" x14ac:dyDescent="0.3">
      <c r="A148" t="s">
        <v>88</v>
      </c>
      <c r="B148" t="s">
        <v>333</v>
      </c>
      <c r="C148" t="s">
        <v>333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332</v>
      </c>
      <c r="J148">
        <v>6.4</v>
      </c>
      <c r="K148">
        <v>373</v>
      </c>
      <c r="L148">
        <v>1.6</v>
      </c>
      <c r="M148">
        <v>9.1269010293589901</v>
      </c>
      <c r="N148">
        <v>1.9879984973054099</v>
      </c>
      <c r="O148">
        <v>0</v>
      </c>
      <c r="P148">
        <v>0</v>
      </c>
    </row>
    <row r="149" spans="1:16" hidden="1" x14ac:dyDescent="0.3">
      <c r="A149" t="s">
        <v>334</v>
      </c>
      <c r="B149" t="s">
        <v>235</v>
      </c>
      <c r="C149" t="s">
        <v>235</v>
      </c>
      <c r="D149" t="s">
        <v>7</v>
      </c>
      <c r="E149">
        <v>0</v>
      </c>
      <c r="F149">
        <v>0</v>
      </c>
      <c r="G149">
        <v>0</v>
      </c>
      <c r="H149">
        <v>1</v>
      </c>
      <c r="I149" t="s">
        <v>332</v>
      </c>
      <c r="J149">
        <v>6.4</v>
      </c>
      <c r="K149">
        <v>375</v>
      </c>
      <c r="L149">
        <v>2.3999998931475401</v>
      </c>
      <c r="M149">
        <v>9.5581564369860601</v>
      </c>
      <c r="N149">
        <v>2.3465544470595798</v>
      </c>
      <c r="O149">
        <v>0</v>
      </c>
      <c r="P149">
        <v>0</v>
      </c>
    </row>
    <row r="150" spans="1:16" hidden="1" x14ac:dyDescent="0.3">
      <c r="A150" t="s">
        <v>335</v>
      </c>
      <c r="B150" t="s">
        <v>336</v>
      </c>
      <c r="C150" t="s">
        <v>336</v>
      </c>
      <c r="D150" t="s">
        <v>4</v>
      </c>
      <c r="E150">
        <v>1</v>
      </c>
      <c r="F150">
        <v>0</v>
      </c>
      <c r="G150">
        <v>0</v>
      </c>
      <c r="H150">
        <v>0</v>
      </c>
      <c r="I150" t="s">
        <v>332</v>
      </c>
      <c r="J150">
        <v>4.5</v>
      </c>
      <c r="K150">
        <v>381</v>
      </c>
      <c r="L150">
        <v>1.9999999915334301</v>
      </c>
      <c r="M150">
        <v>8.8283350124789894</v>
      </c>
      <c r="N150">
        <v>2.08820448798298</v>
      </c>
      <c r="O150">
        <v>0</v>
      </c>
      <c r="P150">
        <v>0</v>
      </c>
    </row>
    <row r="151" spans="1:16" hidden="1" x14ac:dyDescent="0.3">
      <c r="A151" t="s">
        <v>227</v>
      </c>
      <c r="B151" t="s">
        <v>337</v>
      </c>
      <c r="C151" t="s">
        <v>338</v>
      </c>
      <c r="D151" t="s">
        <v>6</v>
      </c>
      <c r="E151">
        <v>0</v>
      </c>
      <c r="F151">
        <v>0</v>
      </c>
      <c r="G151">
        <v>1</v>
      </c>
      <c r="H151">
        <v>0</v>
      </c>
      <c r="I151" t="s">
        <v>332</v>
      </c>
      <c r="J151">
        <v>5.4</v>
      </c>
      <c r="K151">
        <v>384</v>
      </c>
      <c r="L151">
        <v>2.20000020209917</v>
      </c>
      <c r="M151">
        <v>10.981211518933501</v>
      </c>
      <c r="N151">
        <v>2.4923304743014398</v>
      </c>
      <c r="O151">
        <v>0</v>
      </c>
      <c r="P151">
        <v>0</v>
      </c>
    </row>
    <row r="152" spans="1:16" hidden="1" x14ac:dyDescent="0.3">
      <c r="A152" t="s">
        <v>339</v>
      </c>
      <c r="B152" t="s">
        <v>340</v>
      </c>
      <c r="C152" t="s">
        <v>340</v>
      </c>
      <c r="D152" t="s">
        <v>4</v>
      </c>
      <c r="E152">
        <v>1</v>
      </c>
      <c r="F152">
        <v>0</v>
      </c>
      <c r="G152">
        <v>0</v>
      </c>
      <c r="H152">
        <v>0</v>
      </c>
      <c r="I152" t="s">
        <v>341</v>
      </c>
      <c r="J152">
        <v>5.5</v>
      </c>
      <c r="K152">
        <v>388</v>
      </c>
      <c r="L152">
        <v>0.466671712332213</v>
      </c>
      <c r="M152">
        <v>11.103332606048999</v>
      </c>
      <c r="N152">
        <v>2.64353986320417</v>
      </c>
      <c r="O152">
        <v>0</v>
      </c>
      <c r="P152">
        <v>0</v>
      </c>
    </row>
    <row r="153" spans="1:16" x14ac:dyDescent="0.3">
      <c r="A153" t="s">
        <v>345</v>
      </c>
      <c r="B153" t="s">
        <v>346</v>
      </c>
      <c r="C153" t="s">
        <v>346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341</v>
      </c>
      <c r="J153">
        <v>5.2</v>
      </c>
      <c r="K153">
        <v>393</v>
      </c>
      <c r="L153">
        <v>2.7333299619182898</v>
      </c>
      <c r="M153">
        <v>10.020791923202699</v>
      </c>
      <c r="N153">
        <v>3.2217057119313002</v>
      </c>
      <c r="O153">
        <v>1</v>
      </c>
      <c r="P153">
        <v>1</v>
      </c>
    </row>
    <row r="154" spans="1:16" hidden="1" x14ac:dyDescent="0.3">
      <c r="A154" t="s">
        <v>343</v>
      </c>
      <c r="B154" t="s">
        <v>344</v>
      </c>
      <c r="C154" t="s">
        <v>343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341</v>
      </c>
      <c r="J154">
        <v>11.7</v>
      </c>
      <c r="K154">
        <v>391</v>
      </c>
      <c r="L154">
        <v>7.4666667278072696</v>
      </c>
      <c r="M154">
        <v>10.808756204728001</v>
      </c>
      <c r="N154">
        <v>5.1085553008405498</v>
      </c>
      <c r="O154">
        <v>0</v>
      </c>
      <c r="P154">
        <v>0</v>
      </c>
    </row>
    <row r="155" spans="1:16" x14ac:dyDescent="0.3">
      <c r="A155" t="s">
        <v>104</v>
      </c>
      <c r="B155" t="s">
        <v>105</v>
      </c>
      <c r="C155" t="s">
        <v>105</v>
      </c>
      <c r="D155" t="s">
        <v>6</v>
      </c>
      <c r="E155">
        <v>0</v>
      </c>
      <c r="F155">
        <v>0</v>
      </c>
      <c r="G155">
        <v>1</v>
      </c>
      <c r="H155">
        <v>0</v>
      </c>
      <c r="I155" t="s">
        <v>94</v>
      </c>
      <c r="J155">
        <v>5</v>
      </c>
      <c r="K155">
        <v>74</v>
      </c>
      <c r="L155">
        <v>2.1333333038363902</v>
      </c>
      <c r="M155">
        <v>9.8286381935680307</v>
      </c>
      <c r="N155">
        <v>2.6248731027979901</v>
      </c>
      <c r="O155">
        <v>1</v>
      </c>
      <c r="P155">
        <v>1</v>
      </c>
    </row>
    <row r="156" spans="1:16" hidden="1" x14ac:dyDescent="0.3">
      <c r="A156" t="s">
        <v>347</v>
      </c>
      <c r="B156" t="s">
        <v>348</v>
      </c>
      <c r="C156" t="s">
        <v>348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341</v>
      </c>
      <c r="J156">
        <v>5.5</v>
      </c>
      <c r="K156">
        <v>395</v>
      </c>
      <c r="L156">
        <v>6.1333332920259096</v>
      </c>
      <c r="M156">
        <v>11.9911914150592</v>
      </c>
      <c r="N156">
        <v>4.8900753033303896</v>
      </c>
      <c r="O156">
        <v>0</v>
      </c>
      <c r="P156">
        <v>0</v>
      </c>
    </row>
    <row r="157" spans="1:16" hidden="1" x14ac:dyDescent="0.3">
      <c r="A157" t="s">
        <v>78</v>
      </c>
      <c r="B157" t="s">
        <v>349</v>
      </c>
      <c r="C157" t="s">
        <v>350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341</v>
      </c>
      <c r="J157">
        <v>4.5</v>
      </c>
      <c r="K157">
        <v>397</v>
      </c>
      <c r="L157">
        <v>0.86666529428743899</v>
      </c>
      <c r="M157">
        <v>9.7685757201179602</v>
      </c>
      <c r="N157">
        <v>2.4906430636965302</v>
      </c>
      <c r="O157">
        <v>0</v>
      </c>
      <c r="P157">
        <v>0</v>
      </c>
    </row>
    <row r="158" spans="1:16" hidden="1" x14ac:dyDescent="0.3">
      <c r="A158" t="s">
        <v>221</v>
      </c>
      <c r="B158" t="s">
        <v>351</v>
      </c>
      <c r="C158" t="s">
        <v>351</v>
      </c>
      <c r="D158" t="s">
        <v>6</v>
      </c>
      <c r="E158">
        <v>0</v>
      </c>
      <c r="F158">
        <v>0</v>
      </c>
      <c r="G158">
        <v>1</v>
      </c>
      <c r="H158">
        <v>0</v>
      </c>
      <c r="I158" t="s">
        <v>341</v>
      </c>
      <c r="J158">
        <v>5.4</v>
      </c>
      <c r="K158">
        <v>399</v>
      </c>
      <c r="L158">
        <v>4.5333331496992804</v>
      </c>
      <c r="M158">
        <v>10.558771771576501</v>
      </c>
      <c r="N158">
        <v>3.9923625395703799</v>
      </c>
      <c r="O158">
        <v>0</v>
      </c>
      <c r="P158">
        <v>0</v>
      </c>
    </row>
    <row r="159" spans="1:16" hidden="1" x14ac:dyDescent="0.3">
      <c r="A159" t="s">
        <v>92</v>
      </c>
      <c r="B159" t="s">
        <v>352</v>
      </c>
      <c r="C159" t="s">
        <v>352</v>
      </c>
      <c r="D159" t="s">
        <v>5</v>
      </c>
      <c r="E159">
        <v>0</v>
      </c>
      <c r="F159">
        <v>1</v>
      </c>
      <c r="G159">
        <v>0</v>
      </c>
      <c r="H159">
        <v>0</v>
      </c>
      <c r="I159" t="s">
        <v>341</v>
      </c>
      <c r="J159">
        <v>5.5</v>
      </c>
      <c r="K159">
        <v>403</v>
      </c>
      <c r="L159">
        <v>1.3999999141022901</v>
      </c>
      <c r="M159">
        <v>8.4984343702559499</v>
      </c>
      <c r="N159">
        <v>2.40035457553769</v>
      </c>
      <c r="O159">
        <v>0</v>
      </c>
      <c r="P159">
        <v>0</v>
      </c>
    </row>
    <row r="160" spans="1:16" hidden="1" x14ac:dyDescent="0.3">
      <c r="A160" t="s">
        <v>353</v>
      </c>
      <c r="B160" t="s">
        <v>354</v>
      </c>
      <c r="C160" t="s">
        <v>353</v>
      </c>
      <c r="D160" t="s">
        <v>7</v>
      </c>
      <c r="E160">
        <v>0</v>
      </c>
      <c r="F160">
        <v>0</v>
      </c>
      <c r="G160">
        <v>0</v>
      </c>
      <c r="H160">
        <v>1</v>
      </c>
      <c r="I160" t="s">
        <v>341</v>
      </c>
      <c r="J160">
        <v>8.5</v>
      </c>
      <c r="K160">
        <v>408</v>
      </c>
      <c r="L160">
        <v>3.06666822599948</v>
      </c>
      <c r="M160">
        <v>10.0215484057662</v>
      </c>
      <c r="N160">
        <v>3.3423844640883198</v>
      </c>
      <c r="O160">
        <v>0</v>
      </c>
      <c r="P160">
        <v>0</v>
      </c>
    </row>
    <row r="161" spans="1:16" hidden="1" x14ac:dyDescent="0.3">
      <c r="A161" t="s">
        <v>355</v>
      </c>
      <c r="B161" t="s">
        <v>356</v>
      </c>
      <c r="C161" t="s">
        <v>356</v>
      </c>
      <c r="D161" t="s">
        <v>4</v>
      </c>
      <c r="E161">
        <v>1</v>
      </c>
      <c r="F161">
        <v>0</v>
      </c>
      <c r="G161">
        <v>0</v>
      </c>
      <c r="H161">
        <v>0</v>
      </c>
      <c r="I161" t="s">
        <v>357</v>
      </c>
      <c r="J161">
        <v>5</v>
      </c>
      <c r="K161">
        <v>412</v>
      </c>
      <c r="L161">
        <v>2.8666667035864499</v>
      </c>
      <c r="M161">
        <v>10.6004771640141</v>
      </c>
      <c r="N161">
        <v>2.5646335759236498</v>
      </c>
      <c r="O161">
        <v>0</v>
      </c>
      <c r="P161">
        <v>0</v>
      </c>
    </row>
    <row r="162" spans="1:16" hidden="1" x14ac:dyDescent="0.3">
      <c r="A162" t="s">
        <v>28</v>
      </c>
      <c r="B162" t="s">
        <v>358</v>
      </c>
      <c r="C162" t="s">
        <v>358</v>
      </c>
      <c r="D162" t="s">
        <v>5</v>
      </c>
      <c r="E162">
        <v>0</v>
      </c>
      <c r="F162">
        <v>1</v>
      </c>
      <c r="G162">
        <v>0</v>
      </c>
      <c r="H162">
        <v>0</v>
      </c>
      <c r="I162" t="s">
        <v>357</v>
      </c>
      <c r="J162">
        <v>4.8</v>
      </c>
      <c r="K162">
        <v>414</v>
      </c>
      <c r="L162">
        <v>2.2040509702532001</v>
      </c>
      <c r="M162">
        <v>9.3282412910767594</v>
      </c>
      <c r="N162">
        <v>2.13913836701607</v>
      </c>
      <c r="O162">
        <v>0</v>
      </c>
      <c r="P162">
        <v>0</v>
      </c>
    </row>
    <row r="163" spans="1:16" hidden="1" x14ac:dyDescent="0.3">
      <c r="A163" t="s">
        <v>359</v>
      </c>
      <c r="B163" t="s">
        <v>360</v>
      </c>
      <c r="C163" t="s">
        <v>360</v>
      </c>
      <c r="D163" t="s">
        <v>7</v>
      </c>
      <c r="E163">
        <v>0</v>
      </c>
      <c r="F163">
        <v>0</v>
      </c>
      <c r="G163">
        <v>0</v>
      </c>
      <c r="H163">
        <v>1</v>
      </c>
      <c r="I163" t="s">
        <v>357</v>
      </c>
      <c r="J163">
        <v>7.1</v>
      </c>
      <c r="K163">
        <v>415</v>
      </c>
      <c r="L163">
        <v>2.2666685037275598</v>
      </c>
      <c r="M163">
        <v>11.585565819379299</v>
      </c>
      <c r="N163">
        <v>2.48286911228747</v>
      </c>
      <c r="O163">
        <v>0</v>
      </c>
      <c r="P163">
        <v>0</v>
      </c>
    </row>
    <row r="164" spans="1:16" hidden="1" x14ac:dyDescent="0.3">
      <c r="A164" t="s">
        <v>361</v>
      </c>
      <c r="B164" t="s">
        <v>362</v>
      </c>
      <c r="C164" t="s">
        <v>362</v>
      </c>
      <c r="D164" t="s">
        <v>5</v>
      </c>
      <c r="E164">
        <v>0</v>
      </c>
      <c r="F164">
        <v>1</v>
      </c>
      <c r="G164">
        <v>0</v>
      </c>
      <c r="H164">
        <v>0</v>
      </c>
      <c r="I164" t="s">
        <v>357</v>
      </c>
      <c r="J164">
        <v>4.5</v>
      </c>
      <c r="K164">
        <v>418</v>
      </c>
      <c r="L164">
        <v>2.06666635897369</v>
      </c>
      <c r="M164">
        <v>10.5687205397039</v>
      </c>
      <c r="N164">
        <v>2.26456012348988</v>
      </c>
      <c r="O164">
        <v>0</v>
      </c>
      <c r="P164">
        <v>0</v>
      </c>
    </row>
    <row r="165" spans="1:16" hidden="1" x14ac:dyDescent="0.3">
      <c r="A165" t="s">
        <v>363</v>
      </c>
      <c r="B165" t="s">
        <v>364</v>
      </c>
      <c r="C165" t="s">
        <v>364</v>
      </c>
      <c r="D165" t="s">
        <v>6</v>
      </c>
      <c r="E165">
        <v>0</v>
      </c>
      <c r="F165">
        <v>0</v>
      </c>
      <c r="G165">
        <v>1</v>
      </c>
      <c r="H165">
        <v>0</v>
      </c>
      <c r="I165" t="s">
        <v>357</v>
      </c>
      <c r="J165">
        <v>8.1999999999999993</v>
      </c>
      <c r="K165">
        <v>421</v>
      </c>
      <c r="L165">
        <v>5.4</v>
      </c>
      <c r="M165">
        <v>11.7061189497929</v>
      </c>
      <c r="N165">
        <v>3.6576120966726702</v>
      </c>
      <c r="O165">
        <v>0</v>
      </c>
      <c r="P165">
        <v>0</v>
      </c>
    </row>
    <row r="166" spans="1:16" hidden="1" x14ac:dyDescent="0.3">
      <c r="A166" t="s">
        <v>365</v>
      </c>
      <c r="B166" t="s">
        <v>366</v>
      </c>
      <c r="C166" t="s">
        <v>366</v>
      </c>
      <c r="D166" t="s">
        <v>6</v>
      </c>
      <c r="E166">
        <v>0</v>
      </c>
      <c r="F166">
        <v>0</v>
      </c>
      <c r="G166">
        <v>1</v>
      </c>
      <c r="H166">
        <v>0</v>
      </c>
      <c r="I166" t="s">
        <v>357</v>
      </c>
      <c r="J166">
        <v>4.9000000000000004</v>
      </c>
      <c r="K166">
        <v>422</v>
      </c>
      <c r="L166">
        <v>3.1952830193979298</v>
      </c>
      <c r="M166">
        <v>10.3107909963013</v>
      </c>
      <c r="N166">
        <v>2.64489947345968</v>
      </c>
      <c r="O166">
        <v>0</v>
      </c>
      <c r="P166">
        <v>0</v>
      </c>
    </row>
    <row r="167" spans="1:16" hidden="1" x14ac:dyDescent="0.3">
      <c r="A167" t="s">
        <v>367</v>
      </c>
      <c r="B167" t="s">
        <v>368</v>
      </c>
      <c r="C167" t="s">
        <v>368</v>
      </c>
      <c r="D167" t="s">
        <v>6</v>
      </c>
      <c r="E167">
        <v>0</v>
      </c>
      <c r="F167">
        <v>0</v>
      </c>
      <c r="G167">
        <v>1</v>
      </c>
      <c r="H167">
        <v>0</v>
      </c>
      <c r="I167" t="s">
        <v>357</v>
      </c>
      <c r="J167">
        <v>5.4</v>
      </c>
      <c r="K167">
        <v>423</v>
      </c>
      <c r="L167">
        <v>3.9193289473286002</v>
      </c>
      <c r="M167">
        <v>10.3165563745137</v>
      </c>
      <c r="N167">
        <v>2.9132198671138099</v>
      </c>
      <c r="O167">
        <v>0</v>
      </c>
      <c r="P167">
        <v>0</v>
      </c>
    </row>
    <row r="168" spans="1:16" hidden="1" x14ac:dyDescent="0.3">
      <c r="A168" t="s">
        <v>369</v>
      </c>
      <c r="B168" t="s">
        <v>370</v>
      </c>
      <c r="C168" t="s">
        <v>371</v>
      </c>
      <c r="D168" t="s">
        <v>6</v>
      </c>
      <c r="E168">
        <v>0</v>
      </c>
      <c r="F168">
        <v>0</v>
      </c>
      <c r="G168">
        <v>1</v>
      </c>
      <c r="H168">
        <v>0</v>
      </c>
      <c r="I168" t="s">
        <v>357</v>
      </c>
      <c r="J168">
        <v>5.3</v>
      </c>
      <c r="K168">
        <v>424</v>
      </c>
      <c r="L168">
        <v>1.86666670423951</v>
      </c>
      <c r="M168">
        <v>9.1912912686061308</v>
      </c>
      <c r="N168">
        <v>1.99504012293377</v>
      </c>
      <c r="O168">
        <v>0</v>
      </c>
      <c r="P168">
        <v>0</v>
      </c>
    </row>
    <row r="169" spans="1:16" hidden="1" x14ac:dyDescent="0.3">
      <c r="A169" t="s">
        <v>372</v>
      </c>
      <c r="B169" t="s">
        <v>373</v>
      </c>
      <c r="C169" t="s">
        <v>373</v>
      </c>
      <c r="D169" t="s">
        <v>7</v>
      </c>
      <c r="E169">
        <v>0</v>
      </c>
      <c r="F169">
        <v>0</v>
      </c>
      <c r="G169">
        <v>0</v>
      </c>
      <c r="H169">
        <v>1</v>
      </c>
      <c r="I169" t="s">
        <v>357</v>
      </c>
      <c r="J169">
        <v>6.7</v>
      </c>
      <c r="K169">
        <v>428</v>
      </c>
      <c r="L169">
        <v>3.4</v>
      </c>
      <c r="M169">
        <v>10.794448878148501</v>
      </c>
      <c r="N169">
        <v>2.7892244507115902</v>
      </c>
      <c r="O169">
        <v>0</v>
      </c>
      <c r="P169">
        <v>0</v>
      </c>
    </row>
    <row r="170" spans="1:16" hidden="1" x14ac:dyDescent="0.3">
      <c r="A170" t="s">
        <v>374</v>
      </c>
      <c r="B170" t="s">
        <v>375</v>
      </c>
      <c r="C170" t="s">
        <v>205</v>
      </c>
      <c r="D170" t="s">
        <v>5</v>
      </c>
      <c r="E170">
        <v>0</v>
      </c>
      <c r="F170">
        <v>1</v>
      </c>
      <c r="G170">
        <v>0</v>
      </c>
      <c r="H170">
        <v>0</v>
      </c>
      <c r="I170" t="s">
        <v>376</v>
      </c>
      <c r="J170">
        <v>4.4000000000000004</v>
      </c>
      <c r="K170">
        <v>435</v>
      </c>
      <c r="L170">
        <v>1.33333308670629</v>
      </c>
      <c r="M170">
        <v>10.6899592284646</v>
      </c>
      <c r="N170">
        <v>2.4614255776488001</v>
      </c>
      <c r="O170">
        <v>0</v>
      </c>
      <c r="P170">
        <v>0</v>
      </c>
    </row>
    <row r="171" spans="1:16" x14ac:dyDescent="0.3">
      <c r="A171" t="s">
        <v>73</v>
      </c>
      <c r="B171" t="s">
        <v>195</v>
      </c>
      <c r="C171" t="s">
        <v>195</v>
      </c>
      <c r="D171" t="s">
        <v>6</v>
      </c>
      <c r="E171">
        <v>0</v>
      </c>
      <c r="F171">
        <v>0</v>
      </c>
      <c r="G171">
        <v>1</v>
      </c>
      <c r="H171">
        <v>0</v>
      </c>
      <c r="I171" t="s">
        <v>220</v>
      </c>
      <c r="J171">
        <v>6.1</v>
      </c>
      <c r="K171">
        <v>231</v>
      </c>
      <c r="L171">
        <v>1.73333327220488</v>
      </c>
      <c r="M171">
        <v>9.7002144698720496</v>
      </c>
      <c r="N171">
        <v>2.4651429427988898</v>
      </c>
      <c r="O171">
        <v>1</v>
      </c>
      <c r="P171">
        <v>1</v>
      </c>
    </row>
    <row r="172" spans="1:16" hidden="1" x14ac:dyDescent="0.3">
      <c r="A172" t="s">
        <v>200</v>
      </c>
      <c r="B172" t="s">
        <v>380</v>
      </c>
      <c r="C172" t="s">
        <v>381</v>
      </c>
      <c r="D172" t="s">
        <v>6</v>
      </c>
      <c r="E172">
        <v>0</v>
      </c>
      <c r="F172">
        <v>0</v>
      </c>
      <c r="G172">
        <v>1</v>
      </c>
      <c r="H172">
        <v>0</v>
      </c>
      <c r="I172" t="s">
        <v>376</v>
      </c>
      <c r="J172">
        <v>5.5</v>
      </c>
      <c r="K172">
        <v>438</v>
      </c>
      <c r="L172">
        <v>5.8666684367800404</v>
      </c>
      <c r="M172">
        <v>10.5210837704811</v>
      </c>
      <c r="N172">
        <v>4.0922855015153301</v>
      </c>
      <c r="O172">
        <v>0</v>
      </c>
      <c r="P172">
        <v>0</v>
      </c>
    </row>
    <row r="173" spans="1:16" x14ac:dyDescent="0.3">
      <c r="A173" t="s">
        <v>330</v>
      </c>
      <c r="B173" t="s">
        <v>237</v>
      </c>
      <c r="C173" t="s">
        <v>237</v>
      </c>
      <c r="D173" t="s">
        <v>4</v>
      </c>
      <c r="E173">
        <v>1</v>
      </c>
      <c r="F173">
        <v>0</v>
      </c>
      <c r="G173">
        <v>0</v>
      </c>
      <c r="H173">
        <v>0</v>
      </c>
      <c r="I173" t="s">
        <v>324</v>
      </c>
      <c r="J173">
        <v>4.7</v>
      </c>
      <c r="K173">
        <v>352</v>
      </c>
      <c r="L173">
        <v>1.1999999974554001</v>
      </c>
      <c r="M173">
        <v>8.9118249510365999</v>
      </c>
      <c r="N173">
        <v>1.6768565280083101</v>
      </c>
      <c r="O173">
        <v>1</v>
      </c>
      <c r="P173">
        <v>1</v>
      </c>
    </row>
    <row r="174" spans="1:16" hidden="1" x14ac:dyDescent="0.3">
      <c r="A174" t="s">
        <v>384</v>
      </c>
      <c r="B174" t="s">
        <v>385</v>
      </c>
      <c r="C174" t="s">
        <v>386</v>
      </c>
      <c r="D174" t="s">
        <v>6</v>
      </c>
      <c r="E174">
        <v>0</v>
      </c>
      <c r="F174">
        <v>0</v>
      </c>
      <c r="G174">
        <v>1</v>
      </c>
      <c r="H174">
        <v>0</v>
      </c>
      <c r="I174" t="s">
        <v>376</v>
      </c>
      <c r="J174">
        <v>6</v>
      </c>
      <c r="K174">
        <v>451</v>
      </c>
      <c r="L174">
        <v>1.4</v>
      </c>
      <c r="M174">
        <v>9.1301980086027896</v>
      </c>
      <c r="N174">
        <v>2.1980476809114</v>
      </c>
      <c r="O174">
        <v>0</v>
      </c>
      <c r="P17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2022-10-13T19:57:04Z</dcterms:created>
  <dcterms:modified xsi:type="dcterms:W3CDTF">2022-10-13T21:48:33Z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36612060-4870-42fa-bdd6-b52989108e21</vt:lpwstr>
  </property>
</Properties>
</file>