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/>
  <xr:revisionPtr revIDLastSave="0" documentId="13_ncr:1_{E5ED3DEA-81F1-4266-A49B-36D6D740C4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Sheet1!$AK$2:$AK$185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Sheet1!$AK$2:$AK$185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4" i="1" l="1"/>
  <c r="AH34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<sst xmlns="http://schemas.openxmlformats.org/spreadsheetml/2006/main" count="988" uniqueCount="415">
  <si>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</si>
  <si>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</si>
  <si>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</si>
  <si>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</si>
  <si>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</si>
  <si>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</si>
  <si>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</si>
  <si>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</si>
  <si>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</si>
  <si>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</si>
  <si>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</si>
  <si>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</si>
  <si>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</si>
  <si>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</si>
  <si>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</si>
  <si>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</si>
  <si>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</si>
  <si>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</si>
  <si>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</si>
  <si>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</si>
  <si>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</si>
  <si>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</si>
  <si>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</si>
  <si>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</si>
  <si>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</si>
  <si>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</si>
  <si>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</si>
  <si>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</si>
  <si>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</si>
  <si>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</si>
  <si>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</si>
  <si>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</si>
  <si>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</si>
  <si>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</si>
  <si>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</si>
  <si>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</si>
  <si>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</si>
  <si>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</si>
  <si>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</si>
  <si>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</si>
  <si>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</si>
  <si>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</si>
  <si>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</si>
  <si>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</si>
  <si>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</si>
  <si>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</si>
  <si>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</si>
  <si>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</si>
  <si>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Eddie</t>
  </si>
  <si>
    <t>Nketiah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</si>
  <si>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</si>
  <si>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</si>
  <si>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</si>
  <si>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</si>
  <si>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</si>
  <si>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</si>
  <si>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</si>
  <si>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</si>
  <si>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</si>
  <si>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</si>
  <si>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Transfers</t>
  </si>
  <si>
    <t>Leandro</t>
  </si>
  <si>
    <t>Trossard</t>
  </si>
  <si>
    <t>Free</t>
  </si>
  <si>
    <t>Jorge Luiz</t>
  </si>
  <si>
    <t>Frello Filho</t>
  </si>
  <si>
    <t>Jorginho</t>
  </si>
  <si>
    <t>Emiliano</t>
  </si>
  <si>
    <t>Martínez Romero</t>
  </si>
  <si>
    <t>Martínez</t>
  </si>
  <si>
    <t>Lucas</t>
  </si>
  <si>
    <t>Digne</t>
  </si>
  <si>
    <t>John</t>
  </si>
  <si>
    <t>McGinn</t>
  </si>
  <si>
    <t>Profit</t>
  </si>
  <si>
    <t>Tyrone</t>
  </si>
  <si>
    <t>Mings</t>
  </si>
  <si>
    <t>Ollie</t>
  </si>
  <si>
    <t>Watkins</t>
  </si>
  <si>
    <t>Buendía Stati</t>
  </si>
  <si>
    <t>Buendía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</si>
  <si>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</si>
  <si>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</si>
  <si>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</si>
  <si>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</si>
  <si>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</si>
  <si>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</si>
  <si>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</si>
  <si>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</si>
  <si>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</si>
  <si>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Boubacar</t>
  </si>
  <si>
    <t>Kamara</t>
  </si>
  <si>
    <t>Ashley</t>
  </si>
  <si>
    <t>Young</t>
  </si>
  <si>
    <t>Adam</t>
  </si>
  <si>
    <t>Smith</t>
  </si>
  <si>
    <t>Kieffer</t>
  </si>
  <si>
    <t>Moore</t>
  </si>
  <si>
    <t>Jefferson</t>
  </si>
  <si>
    <t>Lerma Solís</t>
  </si>
  <si>
    <t>Lerma</t>
  </si>
  <si>
    <t>Dominic</t>
  </si>
  <si>
    <t>Solanke</t>
  </si>
  <si>
    <t>Lewis</t>
  </si>
  <si>
    <t>Cook</t>
  </si>
  <si>
    <t>Philip</t>
  </si>
  <si>
    <t>Billing</t>
  </si>
  <si>
    <t>Jaidon</t>
  </si>
  <si>
    <t>Anthony</t>
  </si>
  <si>
    <t>Jordan</t>
  </si>
  <si>
    <t>Zemura</t>
  </si>
  <si>
    <t>Marcus</t>
  </si>
  <si>
    <t>Tavernier</t>
  </si>
  <si>
    <t>Marcos</t>
  </si>
  <si>
    <t>Senesi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</si>
  <si>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</si>
  <si>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</si>
  <si>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</si>
  <si>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</si>
  <si>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</si>
  <si>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</si>
  <si>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</si>
  <si>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</si>
  <si>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</si>
  <si>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</si>
  <si>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</si>
  <si>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</si>
  <si>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</si>
  <si>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</si>
  <si>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</si>
  <si>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</si>
  <si>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</si>
  <si>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</si>
  <si>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</si>
  <si>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Pascal</t>
  </si>
  <si>
    <t>Groß</t>
  </si>
  <si>
    <t>Dunk</t>
  </si>
  <si>
    <t>Solly</t>
  </si>
  <si>
    <t>March</t>
  </si>
  <si>
    <t>Webster</t>
  </si>
  <si>
    <t>Joël</t>
  </si>
  <si>
    <t>Veltman</t>
  </si>
  <si>
    <t>Robert</t>
  </si>
  <si>
    <t>Sánchez</t>
  </si>
  <si>
    <t>Alexis</t>
  </si>
  <si>
    <t>Mac Allister</t>
  </si>
  <si>
    <t>Moisés</t>
  </si>
  <si>
    <t>Caicedo Corozo</t>
  </si>
  <si>
    <t>Caicedo</t>
  </si>
  <si>
    <t>Kaoru</t>
  </si>
  <si>
    <t>Mitoma</t>
  </si>
  <si>
    <t>Pervis</t>
  </si>
  <si>
    <t>Estupiñán</t>
  </si>
  <si>
    <t>Marc</t>
  </si>
  <si>
    <t>Cucurella Saseta</t>
  </si>
  <si>
    <t>Cucurella</t>
  </si>
  <si>
    <t>César</t>
  </si>
  <si>
    <t>Azpilicueta</t>
  </si>
  <si>
    <t>Thiago</t>
  </si>
  <si>
    <t>Emiliano da Silva</t>
  </si>
  <si>
    <t>Thiago Silva</t>
  </si>
  <si>
    <t>Mason</t>
  </si>
  <si>
    <t>Mount</t>
  </si>
  <si>
    <t>Kai</t>
  </si>
  <si>
    <t>Havertz</t>
  </si>
  <si>
    <t>Raheem</t>
  </si>
  <si>
    <t>Sterling</t>
  </si>
  <si>
    <t>Vicente</t>
  </si>
  <si>
    <t>Guaita</t>
  </si>
  <si>
    <t>Ayew</t>
  </si>
  <si>
    <t>J.Ayew</t>
  </si>
  <si>
    <t>Wilfried</t>
  </si>
  <si>
    <t>Zaha</t>
  </si>
  <si>
    <t>Jeffrey</t>
  </si>
  <si>
    <t>Schlupp</t>
  </si>
  <si>
    <t>Joachim</t>
  </si>
  <si>
    <t>Andersen</t>
  </si>
  <si>
    <t>Odsonne</t>
  </si>
  <si>
    <t>Edouard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</si>
  <si>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</si>
  <si>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</si>
  <si>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</si>
  <si>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</si>
  <si>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</si>
  <si>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</si>
  <si>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</si>
  <si>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</si>
  <si>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</si>
  <si>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</si>
  <si>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</si>
  <si>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</si>
  <si>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</si>
  <si>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</si>
  <si>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</si>
  <si>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</si>
  <si>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</si>
  <si>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James</t>
  </si>
  <si>
    <t>Tarkowski</t>
  </si>
  <si>
    <t>Conor</t>
  </si>
  <si>
    <t>Coady</t>
  </si>
  <si>
    <t>Dwight</t>
  </si>
  <si>
    <t>McNeil</t>
  </si>
  <si>
    <t>Amadou</t>
  </si>
  <si>
    <t>Onana</t>
  </si>
  <si>
    <t>Idrissa</t>
  </si>
  <si>
    <t>Gueye</t>
  </si>
  <si>
    <t>Bernd</t>
  </si>
  <si>
    <t>Leno</t>
  </si>
  <si>
    <t>Tim</t>
  </si>
  <si>
    <t>Ream</t>
  </si>
  <si>
    <t>Bobby</t>
  </si>
  <si>
    <t>De Cordova-Reid</t>
  </si>
  <si>
    <t>Aleksandar</t>
  </si>
  <si>
    <t>Mitrović</t>
  </si>
  <si>
    <t>Harrison</t>
  </si>
  <si>
    <t>Reed</t>
  </si>
  <si>
    <t>Kenny</t>
  </si>
  <si>
    <t>Tete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</si>
  <si>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</si>
  <si>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</si>
  <si>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</si>
  <si>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</si>
  <si>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</si>
  <si>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</si>
  <si>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</si>
  <si>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Danny</t>
  </si>
  <si>
    <t>Ward</t>
  </si>
  <si>
    <t>Jamie</t>
  </si>
  <si>
    <t>Vardy</t>
  </si>
  <si>
    <t>Daniel</t>
  </si>
  <si>
    <t>Amartey</t>
  </si>
  <si>
    <t>Timothy</t>
  </si>
  <si>
    <t>Castagne</t>
  </si>
  <si>
    <t>Youri</t>
  </si>
  <si>
    <t>Tielemans</t>
  </si>
  <si>
    <t>Maddison</t>
  </si>
  <si>
    <t>Kelechi</t>
  </si>
  <si>
    <t>Iheanacho</t>
  </si>
  <si>
    <t>Harvey</t>
  </si>
  <si>
    <t>Barnes</t>
  </si>
  <si>
    <t>Kiernan</t>
  </si>
  <si>
    <t>Dewsbury-Hall</t>
  </si>
  <si>
    <t>Patson</t>
  </si>
  <si>
    <t>Daka</t>
  </si>
  <si>
    <t>Wout</t>
  </si>
  <si>
    <t>Faes</t>
  </si>
  <si>
    <t>Rodrigo</t>
  </si>
  <si>
    <t>Moreno</t>
  </si>
  <si>
    <t>Jack</t>
  </si>
  <si>
    <t>Struijk</t>
  </si>
  <si>
    <t>Illan</t>
  </si>
  <si>
    <t>Meslier</t>
  </si>
  <si>
    <t>Roca Junqué</t>
  </si>
  <si>
    <t>Roca</t>
  </si>
  <si>
    <t>Brenden</t>
  </si>
  <si>
    <t>Aaronson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</si>
  <si>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</si>
  <si>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</si>
  <si>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</si>
  <si>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</si>
  <si>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</si>
  <si>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</si>
  <si>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</si>
  <si>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</si>
  <si>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</si>
  <si>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</si>
  <si>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</si>
  <si>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Joseph</t>
  </si>
  <si>
    <t>Gomez</t>
  </si>
  <si>
    <t>Elliott</t>
  </si>
  <si>
    <t>Darwin</t>
  </si>
  <si>
    <t>Núñez Ribeiro</t>
  </si>
  <si>
    <t>Ilkay</t>
  </si>
  <si>
    <t>Gündogan</t>
  </si>
  <si>
    <t>Kevin</t>
  </si>
  <si>
    <t>De Bruyne</t>
  </si>
  <si>
    <t>Cancelo</t>
  </si>
  <si>
    <t>Ederson</t>
  </si>
  <si>
    <t>Santana de Moraes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</si>
  <si>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</si>
  <si>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</si>
  <si>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</si>
  <si>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</si>
  <si>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</si>
  <si>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</si>
  <si>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</si>
  <si>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</si>
  <si>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</si>
  <si>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</si>
  <si>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</si>
  <si>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</si>
  <si>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Frederico</t>
  </si>
  <si>
    <t>Rodrigues de Paula Santos</t>
  </si>
  <si>
    <t>Fred</t>
  </si>
  <si>
    <t>Luke</t>
  </si>
  <si>
    <t>Shaw</t>
  </si>
  <si>
    <t>Bruno</t>
  </si>
  <si>
    <t>Borges Fernandes</t>
  </si>
  <si>
    <t>Fernandes</t>
  </si>
  <si>
    <t>Rashford</t>
  </si>
  <si>
    <t>Diogo</t>
  </si>
  <si>
    <t>Dalot Teixeira</t>
  </si>
  <si>
    <t>Dalot</t>
  </si>
  <si>
    <t>Christian</t>
  </si>
  <si>
    <t>Eriksen</t>
  </si>
  <si>
    <t>Lisandro</t>
  </si>
  <si>
    <t>Gordon</t>
  </si>
  <si>
    <t>Callum</t>
  </si>
  <si>
    <t>Wilson</t>
  </si>
  <si>
    <t>Kieran</t>
  </si>
  <si>
    <t>Trippier</t>
  </si>
  <si>
    <t>Dan</t>
  </si>
  <si>
    <t>Burn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</si>
  <si>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</si>
  <si>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</si>
  <si>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</si>
  <si>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</si>
  <si>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</si>
  <si>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</si>
  <si>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</si>
  <si>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</si>
  <si>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</si>
  <si>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</si>
  <si>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</si>
  <si>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</si>
  <si>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</si>
  <si>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</si>
  <si>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</si>
  <si>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</si>
  <si>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</si>
  <si>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</si>
  <si>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</si>
  <si>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Chris</t>
  </si>
  <si>
    <t>Wood</t>
  </si>
  <si>
    <t>Scott</t>
  </si>
  <si>
    <t>McKenna</t>
  </si>
  <si>
    <t>Ryan</t>
  </si>
  <si>
    <t>Yates</t>
  </si>
  <si>
    <t>Worrall</t>
  </si>
  <si>
    <t>Brennan</t>
  </si>
  <si>
    <t>Johnson</t>
  </si>
  <si>
    <t>Dean</t>
  </si>
  <si>
    <t>Henderson</t>
  </si>
  <si>
    <t>Morgan</t>
  </si>
  <si>
    <t>Gibbs-White</t>
  </si>
  <si>
    <t>Remo</t>
  </si>
  <si>
    <t>Freuler</t>
  </si>
  <si>
    <t>Ward-Prowse</t>
  </si>
  <si>
    <t>Che</t>
  </si>
  <si>
    <t>Adams</t>
  </si>
  <si>
    <t>Romain</t>
  </si>
  <si>
    <t>Perraud</t>
  </si>
  <si>
    <t>Gavin</t>
  </si>
  <si>
    <t>Bazunu</t>
  </si>
  <si>
    <t>Ayodele-Aribo</t>
  </si>
  <si>
    <t>Aribo</t>
  </si>
  <si>
    <t>Hugo</t>
  </si>
  <si>
    <t>Lloris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</si>
  <si>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</si>
  <si>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</si>
  <si>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</si>
  <si>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</si>
  <si>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</si>
  <si>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</si>
  <si>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</si>
  <si>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</si>
  <si>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</si>
  <si>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Bentancur</t>
  </si>
  <si>
    <t>Emerson</t>
  </si>
  <si>
    <t>Leite de Souza Junior</t>
  </si>
  <si>
    <t>Emerson Royal</t>
  </si>
  <si>
    <t>Perišić</t>
  </si>
  <si>
    <t>Ings</t>
  </si>
  <si>
    <t>Lukasz</t>
  </si>
  <si>
    <t>Fabianski</t>
  </si>
  <si>
    <t>Cresswell</t>
  </si>
  <si>
    <t>Michail</t>
  </si>
  <si>
    <t>Antonio</t>
  </si>
  <si>
    <t>Vladimir</t>
  </si>
  <si>
    <t>Coufal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</si>
  <si>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</si>
  <si>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</si>
  <si>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</si>
  <si>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</si>
  <si>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</si>
  <si>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</si>
  <si>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</si>
  <si>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</si>
  <si>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</si>
  <si>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</si>
  <si>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</si>
  <si>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Thilo</t>
  </si>
  <si>
    <t>Kehrer</t>
  </si>
  <si>
    <t>José</t>
  </si>
  <si>
    <t>Malheiro de Sá</t>
  </si>
  <si>
    <t>Sá</t>
  </si>
  <si>
    <t>Rúben</t>
  </si>
  <si>
    <t>da Silva Neves</t>
  </si>
  <si>
    <t>Neves</t>
  </si>
  <si>
    <t>Castelo Podence</t>
  </si>
  <si>
    <t>Podence</t>
  </si>
  <si>
    <t>Max</t>
  </si>
  <si>
    <t>Kilman</t>
  </si>
  <si>
    <t>Rayan</t>
  </si>
  <si>
    <t>Aït-Nouri</t>
  </si>
  <si>
    <t>Adama</t>
  </si>
  <si>
    <t>Traoré Diarra</t>
  </si>
  <si>
    <t>João Filipe Iria</t>
  </si>
  <si>
    <t>Santos Moutinho</t>
  </si>
  <si>
    <t>Moutinho</t>
  </si>
  <si>
    <t>Nathan</t>
  </si>
  <si>
    <t>Collins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</si>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</sst>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85">
  <autoFilter ref="A1:AK185" xr:uid="{00000000-0009-0000-0100-000001000000}">
    <filterColumn colId="36">
      <filters>
        <filter val="1"/>
      </filters>
    </filterColumn>
  </autoFilter>
  <sortState xmlns:xlrd2="http://schemas.microsoft.com/office/spreadsheetml/2017/richdata2" ref="A4:AK180">
    <sortCondition descending="1" ref="AI1:AI185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5"/>
  <sheetViews>
    <sheetView tabSelected="1" workbookViewId="0">
      <selection activeCell="C137" sqref="C137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4.9000000000000004</v>
      </c>
      <c r="AE2">
        <v>1</v>
      </c>
      <c r="AF2">
        <v>20.298507446229792</v>
      </c>
      <c r="AG2">
        <v>30.645625707367916</v>
      </c>
      <c r="AH2">
        <v>22.271849769587224</v>
      </c>
      <c r="AI2">
        <v>6.133454888896182</v>
      </c>
      <c r="AJ2">
        <v>0</v>
      </c>
      <c r="AK2">
        <v>0</v>
      </c>
      <c r="AM2" t="s">
        <v>39</v>
      </c>
      <c r="AN2">
        <f>SUMPRODUCT(Table1[Selected],Table1[PPG])</f>
        <v>495.67729385505231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4.7</v>
      </c>
      <c r="AE3">
        <v>4</v>
      </c>
      <c r="AF3">
        <v>15.761904761904763</v>
      </c>
      <c r="AG3">
        <v>25.686241485842025</v>
      </c>
      <c r="AH3">
        <v>18.169872895957702</v>
      </c>
      <c r="AI3">
        <v>5.0642210252315154</v>
      </c>
      <c r="AJ3">
        <v>0</v>
      </c>
      <c r="AK3">
        <v>0</v>
      </c>
    </row>
    <row r="4" spans="1:41" x14ac:dyDescent="0.3">
      <c r="A4" t="s">
        <v>43</v>
      </c>
      <c r="B4" t="s">
        <v>44</v>
      </c>
      <c r="C4" s="1" t="s">
        <v>44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9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5</v>
      </c>
      <c r="AF4">
        <v>24.660540788111977</v>
      </c>
      <c r="AG4">
        <v>61.921703481825645</v>
      </c>
      <c r="AH4">
        <v>38.498878845996117</v>
      </c>
      <c r="AI4">
        <v>11.77969593952364</v>
      </c>
      <c r="AJ4">
        <v>1</v>
      </c>
      <c r="AK4">
        <v>1</v>
      </c>
      <c r="AM4" t="s">
        <v>45</v>
      </c>
      <c r="AN4">
        <f>SUMPRODUCT(Table1[Selected],Table1[Cost])</f>
        <v>97.300000000000011</v>
      </c>
      <c r="AO4">
        <v>99</v>
      </c>
    </row>
    <row r="5" spans="1:41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4.7</v>
      </c>
      <c r="AE5">
        <v>8</v>
      </c>
      <c r="AF5">
        <v>33</v>
      </c>
      <c r="AG5">
        <v>32.138118385283981</v>
      </c>
      <c r="AH5">
        <v>28.014034330217903</v>
      </c>
      <c r="AI5">
        <v>7.2941736139435989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6.8</v>
      </c>
      <c r="AE6">
        <v>9</v>
      </c>
      <c r="AF6">
        <v>12.793985790863884</v>
      </c>
      <c r="AG6">
        <v>40.949991678367546</v>
      </c>
      <c r="AH6">
        <v>24.062536781744988</v>
      </c>
      <c r="AI6">
        <v>6.9229491170930135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8.4</v>
      </c>
      <c r="AE7">
        <v>11</v>
      </c>
      <c r="AF7">
        <v>24.452994488634086</v>
      </c>
      <c r="AG7">
        <v>56.292383940125887</v>
      </c>
      <c r="AH7">
        <v>35.807870959448472</v>
      </c>
      <c r="AI7">
        <v>11.196549690095178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x14ac:dyDescent="0.3">
      <c r="A8" t="s">
        <v>261</v>
      </c>
      <c r="B8" t="s">
        <v>262</v>
      </c>
      <c r="C8" s="1" t="s">
        <v>262</v>
      </c>
      <c r="D8" t="s">
        <v>6</v>
      </c>
      <c r="E8">
        <v>0</v>
      </c>
      <c r="F8">
        <v>0</v>
      </c>
      <c r="G8">
        <v>1</v>
      </c>
      <c r="H8">
        <v>0</v>
      </c>
      <c r="I8" t="s">
        <v>20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12.7</v>
      </c>
      <c r="AE8">
        <v>427</v>
      </c>
      <c r="AF8">
        <v>52.42694240331619</v>
      </c>
      <c r="AG8">
        <v>33.327568546722169</v>
      </c>
      <c r="AH8">
        <v>36.422391673429871</v>
      </c>
      <c r="AI8">
        <v>10.941207225543346</v>
      </c>
      <c r="AJ8">
        <v>1</v>
      </c>
      <c r="AK8">
        <v>1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54</v>
      </c>
      <c r="B9" t="s">
        <v>55</v>
      </c>
      <c r="C9" t="s">
        <v>54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5.2</v>
      </c>
      <c r="AE9">
        <v>14</v>
      </c>
      <c r="AF9">
        <v>24.159422799088439</v>
      </c>
      <c r="AG9">
        <v>32.172525539036272</v>
      </c>
      <c r="AH9">
        <v>24.514623826905087</v>
      </c>
      <c r="AI9">
        <v>7.1558550840567197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">
      <c r="A10" t="s">
        <v>54</v>
      </c>
      <c r="B10" t="s">
        <v>56</v>
      </c>
      <c r="C10" t="s">
        <v>57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6.5</v>
      </c>
      <c r="AE10">
        <v>16</v>
      </c>
      <c r="AF10">
        <v>27.065801053615871</v>
      </c>
      <c r="AG10">
        <v>43.634203262193296</v>
      </c>
      <c r="AH10">
        <v>30.981353494039048</v>
      </c>
      <c r="AI10">
        <v>9.3114134139933569</v>
      </c>
      <c r="AJ10">
        <v>0</v>
      </c>
      <c r="AK10">
        <v>0</v>
      </c>
    </row>
    <row r="11" spans="1:41" x14ac:dyDescent="0.3">
      <c r="A11" t="s">
        <v>196</v>
      </c>
      <c r="B11" t="s">
        <v>197</v>
      </c>
      <c r="C11" s="1" t="s">
        <v>197</v>
      </c>
      <c r="D11" t="s">
        <v>5</v>
      </c>
      <c r="E11">
        <v>0</v>
      </c>
      <c r="F11">
        <v>1</v>
      </c>
      <c r="G11">
        <v>0</v>
      </c>
      <c r="H11">
        <v>0</v>
      </c>
      <c r="I11" t="s">
        <v>16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4.3</v>
      </c>
      <c r="AE11">
        <v>289</v>
      </c>
      <c r="AF11">
        <v>40.233403471897518</v>
      </c>
      <c r="AG11">
        <v>29.915439910063178</v>
      </c>
      <c r="AH11">
        <v>46.303491075942063</v>
      </c>
      <c r="AI11">
        <v>10.479708598730387</v>
      </c>
      <c r="AJ11">
        <v>1</v>
      </c>
      <c r="AK11">
        <v>1</v>
      </c>
      <c r="AM11" t="s">
        <v>60</v>
      </c>
      <c r="AN11">
        <f>SUMPRODUCT(Table1[Selected], -- (Table1[PREV] = 0))</f>
        <v>2</v>
      </c>
    </row>
    <row r="12" spans="1:41" hidden="1" x14ac:dyDescent="0.3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6.6</v>
      </c>
      <c r="AE12">
        <v>25</v>
      </c>
      <c r="AF12">
        <v>23.248929956955152</v>
      </c>
      <c r="AG12">
        <v>25.38764035450032</v>
      </c>
      <c r="AH12">
        <v>21.008638425324889</v>
      </c>
      <c r="AI12">
        <v>6.2805403117651011</v>
      </c>
      <c r="AJ12">
        <v>0</v>
      </c>
      <c r="AK12">
        <v>0</v>
      </c>
      <c r="AM12" t="s">
        <v>63</v>
      </c>
      <c r="AN12">
        <v>1</v>
      </c>
    </row>
    <row r="13" spans="1:41" hidden="1" x14ac:dyDescent="0.3">
      <c r="A13" t="s">
        <v>64</v>
      </c>
      <c r="B13" t="s">
        <v>65</v>
      </c>
      <c r="C13" t="s">
        <v>66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5.8</v>
      </c>
      <c r="AE13">
        <v>26</v>
      </c>
      <c r="AF13">
        <v>20.556906261420465</v>
      </c>
      <c r="AG13">
        <v>25.213632558449472</v>
      </c>
      <c r="AH13">
        <v>19.857555491605552</v>
      </c>
      <c r="AI13">
        <v>6.06864210713033</v>
      </c>
      <c r="AJ13">
        <v>0</v>
      </c>
      <c r="AK13">
        <v>0</v>
      </c>
    </row>
    <row r="14" spans="1:41" hidden="1" x14ac:dyDescent="0.3">
      <c r="A14" t="s">
        <v>67</v>
      </c>
      <c r="B14" t="s">
        <v>68</v>
      </c>
      <c r="C14" t="s">
        <v>69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4.9000000000000004</v>
      </c>
      <c r="AE14">
        <v>36</v>
      </c>
      <c r="AF14">
        <v>19.714285687586411</v>
      </c>
      <c r="AG14">
        <v>15.244625836366057</v>
      </c>
      <c r="AH14">
        <v>18.301582238357557</v>
      </c>
      <c r="AI14">
        <v>3.6498151154182796</v>
      </c>
      <c r="AJ14">
        <v>0</v>
      </c>
      <c r="AK14">
        <v>0</v>
      </c>
      <c r="AM14" t="s">
        <v>29</v>
      </c>
      <c r="AN14">
        <f>((AN11-AN12)+((AN11-AN12)))/2*4</f>
        <v>4</v>
      </c>
    </row>
    <row r="15" spans="1:41" hidden="1" x14ac:dyDescent="0.3">
      <c r="A15" t="s">
        <v>70</v>
      </c>
      <c r="B15" t="s">
        <v>71</v>
      </c>
      <c r="C15" t="s">
        <v>71</v>
      </c>
      <c r="D15" t="s">
        <v>5</v>
      </c>
      <c r="E15">
        <v>0</v>
      </c>
      <c r="F15">
        <v>1</v>
      </c>
      <c r="G15">
        <v>0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4.5999999999999996</v>
      </c>
      <c r="AE15">
        <v>38</v>
      </c>
      <c r="AF15">
        <v>21.675726887420318</v>
      </c>
      <c r="AG15">
        <v>16.682534536893677</v>
      </c>
      <c r="AH15">
        <v>20.077574660281808</v>
      </c>
      <c r="AI15">
        <v>4.1841272420165314</v>
      </c>
      <c r="AJ15">
        <v>0</v>
      </c>
      <c r="AK15">
        <v>0</v>
      </c>
    </row>
    <row r="16" spans="1:41" hidden="1" x14ac:dyDescent="0.3">
      <c r="A16" t="s">
        <v>72</v>
      </c>
      <c r="B16" t="s">
        <v>73</v>
      </c>
      <c r="C16" t="s">
        <v>73</v>
      </c>
      <c r="D16" t="s">
        <v>6</v>
      </c>
      <c r="E16">
        <v>0</v>
      </c>
      <c r="F16">
        <v>0</v>
      </c>
      <c r="G16">
        <v>1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5.0999999999999996</v>
      </c>
      <c r="AE16">
        <v>42</v>
      </c>
      <c r="AF16">
        <v>17.5340632576704</v>
      </c>
      <c r="AG16">
        <v>23.567953344490938</v>
      </c>
      <c r="AH16">
        <v>21.97784952196907</v>
      </c>
      <c r="AI16">
        <v>4.4359348765817304</v>
      </c>
      <c r="AJ16">
        <v>0</v>
      </c>
      <c r="AK16">
        <v>0</v>
      </c>
      <c r="AM16" t="s">
        <v>74</v>
      </c>
      <c r="AN16">
        <f>AN2-AN14*5</f>
        <v>475.67729385505231</v>
      </c>
    </row>
    <row r="17" spans="1:41" hidden="1" x14ac:dyDescent="0.3">
      <c r="A17" t="s">
        <v>75</v>
      </c>
      <c r="B17" t="s">
        <v>76</v>
      </c>
      <c r="C17" t="s">
        <v>76</v>
      </c>
      <c r="D17" t="s">
        <v>5</v>
      </c>
      <c r="E17">
        <v>0</v>
      </c>
      <c r="F17">
        <v>1</v>
      </c>
      <c r="G17">
        <v>0</v>
      </c>
      <c r="H17">
        <v>0</v>
      </c>
      <c r="I17" t="s">
        <v>10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4.3</v>
      </c>
      <c r="AE17">
        <v>44</v>
      </c>
      <c r="AF17">
        <v>20.108543132719621</v>
      </c>
      <c r="AG17">
        <v>19.525720637765435</v>
      </c>
      <c r="AH17">
        <v>20.932044089868651</v>
      </c>
      <c r="AI17">
        <v>4.3323298224874911</v>
      </c>
      <c r="AJ17">
        <v>0</v>
      </c>
      <c r="AK17">
        <v>0</v>
      </c>
    </row>
    <row r="18" spans="1:41" x14ac:dyDescent="0.3">
      <c r="A18" t="s">
        <v>58</v>
      </c>
      <c r="B18" t="s">
        <v>59</v>
      </c>
      <c r="C18" s="1" t="s">
        <v>59</v>
      </c>
      <c r="D18" t="s">
        <v>5</v>
      </c>
      <c r="E18">
        <v>0</v>
      </c>
      <c r="F18">
        <v>1</v>
      </c>
      <c r="G18">
        <v>0</v>
      </c>
      <c r="H18">
        <v>0</v>
      </c>
      <c r="I18" t="s">
        <v>9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5.3</v>
      </c>
      <c r="AE18">
        <v>22</v>
      </c>
      <c r="AF18">
        <v>29.993015777527042</v>
      </c>
      <c r="AG18">
        <v>32.149333363569419</v>
      </c>
      <c r="AH18">
        <v>26.8235383548861</v>
      </c>
      <c r="AI18">
        <v>8.8984333591502498</v>
      </c>
      <c r="AJ18">
        <v>1</v>
      </c>
      <c r="AK18">
        <v>1</v>
      </c>
      <c r="AM18" t="s">
        <v>9</v>
      </c>
      <c r="AN18">
        <f>SUMPRODUCT(Table1[Selected],Table1[ARS])</f>
        <v>3</v>
      </c>
      <c r="AO18">
        <v>3</v>
      </c>
    </row>
    <row r="19" spans="1:41" hidden="1" x14ac:dyDescent="0.3">
      <c r="A19" t="s">
        <v>67</v>
      </c>
      <c r="B19" t="s">
        <v>79</v>
      </c>
      <c r="C19" t="s">
        <v>80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5.7</v>
      </c>
      <c r="AE19">
        <v>47</v>
      </c>
      <c r="AF19">
        <v>21.749556810688347</v>
      </c>
      <c r="AG19">
        <v>26.395965168649017</v>
      </c>
      <c r="AH19">
        <v>25.645391625835941</v>
      </c>
      <c r="AI19">
        <v>4.8614976306082172</v>
      </c>
      <c r="AJ19">
        <v>0</v>
      </c>
      <c r="AK19">
        <v>0</v>
      </c>
      <c r="AM19" t="s">
        <v>10</v>
      </c>
      <c r="AN19">
        <f>SUMPRODUCT(Table1[Selected],Table1[AVL])</f>
        <v>2</v>
      </c>
      <c r="AO19">
        <v>3</v>
      </c>
    </row>
    <row r="20" spans="1:41" hidden="1" x14ac:dyDescent="0.3">
      <c r="A20" t="s">
        <v>81</v>
      </c>
      <c r="B20" t="s">
        <v>82</v>
      </c>
      <c r="C20" t="s">
        <v>83</v>
      </c>
      <c r="D20" t="s">
        <v>5</v>
      </c>
      <c r="E20">
        <v>0</v>
      </c>
      <c r="F20">
        <v>1</v>
      </c>
      <c r="G20">
        <v>0</v>
      </c>
      <c r="H20">
        <v>0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4.4000000000000004</v>
      </c>
      <c r="AE20">
        <v>49</v>
      </c>
      <c r="AF20">
        <v>20.479304234528804</v>
      </c>
      <c r="AG20">
        <v>15.560857873869178</v>
      </c>
      <c r="AH20">
        <v>18.854974472662803</v>
      </c>
      <c r="AI20">
        <v>3.423082271662083</v>
      </c>
      <c r="AJ20">
        <v>0</v>
      </c>
      <c r="AK20">
        <v>0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84</v>
      </c>
      <c r="B21" t="s">
        <v>85</v>
      </c>
      <c r="C21" t="s">
        <v>85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4.4000000000000004</v>
      </c>
      <c r="AE21">
        <v>50</v>
      </c>
      <c r="AF21">
        <v>21.406742852425655</v>
      </c>
      <c r="AG21">
        <v>23.558615725430926</v>
      </c>
      <c r="AH21">
        <v>23.862243950424876</v>
      </c>
      <c r="AI21">
        <v>4.5699833987019955</v>
      </c>
      <c r="AJ21">
        <v>0</v>
      </c>
      <c r="AK21">
        <v>0</v>
      </c>
      <c r="AM21" t="s">
        <v>12</v>
      </c>
      <c r="AN21">
        <f>SUMPRODUCT(Table1[Selected],Table1[BRE])</f>
        <v>1</v>
      </c>
      <c r="AO21">
        <v>3</v>
      </c>
    </row>
    <row r="22" spans="1:41" hidden="1" x14ac:dyDescent="0.3">
      <c r="A22" t="s">
        <v>86</v>
      </c>
      <c r="B22" t="s">
        <v>87</v>
      </c>
      <c r="C22" t="s">
        <v>86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4.8</v>
      </c>
      <c r="AE22">
        <v>51</v>
      </c>
      <c r="AF22">
        <v>15.098861027837154</v>
      </c>
      <c r="AG22">
        <v>27.119595645830465</v>
      </c>
      <c r="AH22">
        <v>22.81222601341269</v>
      </c>
      <c r="AI22">
        <v>4.4513965487822809</v>
      </c>
      <c r="AJ22">
        <v>0</v>
      </c>
      <c r="AK22">
        <v>0</v>
      </c>
      <c r="AM22" t="s">
        <v>13</v>
      </c>
      <c r="AN22">
        <f>SUMPRODUCT(Table1[Selected],Table1[BHA])</f>
        <v>0</v>
      </c>
      <c r="AO22">
        <v>3</v>
      </c>
    </row>
    <row r="23" spans="1:41" hidden="1" x14ac:dyDescent="0.3">
      <c r="A23" t="s">
        <v>88</v>
      </c>
      <c r="B23" t="s">
        <v>89</v>
      </c>
      <c r="C23" t="s">
        <v>89</v>
      </c>
      <c r="D23" t="s">
        <v>6</v>
      </c>
      <c r="E23">
        <v>0</v>
      </c>
      <c r="F23">
        <v>0</v>
      </c>
      <c r="G23">
        <v>1</v>
      </c>
      <c r="H23">
        <v>0</v>
      </c>
      <c r="I23" t="s">
        <v>10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5.2</v>
      </c>
      <c r="AE23">
        <v>52</v>
      </c>
      <c r="AF23">
        <v>15.571889296804375</v>
      </c>
      <c r="AG23">
        <v>22.784030554043156</v>
      </c>
      <c r="AH23">
        <v>20.573943991474202</v>
      </c>
      <c r="AI23">
        <v>4.3003282992754732</v>
      </c>
      <c r="AJ23">
        <v>0</v>
      </c>
      <c r="AK23">
        <v>0</v>
      </c>
      <c r="AM23" t="s">
        <v>14</v>
      </c>
      <c r="AN23">
        <f>SUMPRODUCT(Table1[Selected],Table1[CHE])</f>
        <v>0</v>
      </c>
      <c r="AO23">
        <v>3</v>
      </c>
    </row>
    <row r="24" spans="1:41" hidden="1" x14ac:dyDescent="0.3">
      <c r="A24" t="s">
        <v>90</v>
      </c>
      <c r="B24" t="s">
        <v>91</v>
      </c>
      <c r="C24" t="s">
        <v>91</v>
      </c>
      <c r="D24" t="s">
        <v>6</v>
      </c>
      <c r="E24">
        <v>0</v>
      </c>
      <c r="F24">
        <v>0</v>
      </c>
      <c r="G24">
        <v>1</v>
      </c>
      <c r="H24">
        <v>0</v>
      </c>
      <c r="I24" t="s">
        <v>10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4.8</v>
      </c>
      <c r="AE24">
        <v>57</v>
      </c>
      <c r="AF24">
        <v>20.999999994462581</v>
      </c>
      <c r="AG24">
        <v>22.296732287817438</v>
      </c>
      <c r="AH24">
        <v>22.945128160138168</v>
      </c>
      <c r="AI24">
        <v>4.0148547552244942</v>
      </c>
      <c r="AJ24">
        <v>0</v>
      </c>
      <c r="AK24">
        <v>0</v>
      </c>
      <c r="AM24" t="s">
        <v>15</v>
      </c>
      <c r="AN24">
        <f>SUMPRODUCT(Table1[Selected],Table1[CRY])</f>
        <v>0</v>
      </c>
      <c r="AO24">
        <v>3</v>
      </c>
    </row>
    <row r="25" spans="1:41" x14ac:dyDescent="0.3">
      <c r="A25" t="s">
        <v>285</v>
      </c>
      <c r="B25" t="s">
        <v>286</v>
      </c>
      <c r="C25" s="1" t="s">
        <v>286</v>
      </c>
      <c r="D25" t="s">
        <v>7</v>
      </c>
      <c r="E25">
        <v>0</v>
      </c>
      <c r="F25">
        <v>0</v>
      </c>
      <c r="G25">
        <v>0</v>
      </c>
      <c r="H25">
        <v>1</v>
      </c>
      <c r="I25" t="s">
        <v>21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12.2</v>
      </c>
      <c r="AE25">
        <v>471</v>
      </c>
      <c r="AF25">
        <v>41.89300425094342</v>
      </c>
      <c r="AG25">
        <v>37.899748211048234</v>
      </c>
      <c r="AH25">
        <v>38.122680555672545</v>
      </c>
      <c r="AI25">
        <v>8.3488140980277237</v>
      </c>
      <c r="AJ25">
        <v>1</v>
      </c>
      <c r="AK25">
        <v>1</v>
      </c>
      <c r="AM25" t="s">
        <v>16</v>
      </c>
      <c r="AN25">
        <f>SUMPRODUCT(Table1[Selected],Table1[EVE])</f>
        <v>1</v>
      </c>
      <c r="AO25">
        <v>3</v>
      </c>
    </row>
    <row r="26" spans="1:41" hidden="1" x14ac:dyDescent="0.3">
      <c r="A26" t="s">
        <v>94</v>
      </c>
      <c r="B26" t="s">
        <v>95</v>
      </c>
      <c r="C26" t="s">
        <v>95</v>
      </c>
      <c r="D26" t="s">
        <v>5</v>
      </c>
      <c r="E26">
        <v>0</v>
      </c>
      <c r="F26">
        <v>1</v>
      </c>
      <c r="G26">
        <v>0</v>
      </c>
      <c r="H26">
        <v>0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4.3</v>
      </c>
      <c r="AE26">
        <v>73</v>
      </c>
      <c r="AF26">
        <v>29.644912325778257</v>
      </c>
      <c r="AG26">
        <v>12.228310844663191</v>
      </c>
      <c r="AH26">
        <v>20.645478258087255</v>
      </c>
      <c r="AI26">
        <v>1.2728200391258293</v>
      </c>
      <c r="AJ26">
        <v>0</v>
      </c>
      <c r="AK26">
        <v>0</v>
      </c>
      <c r="AM26" t="s">
        <v>17</v>
      </c>
      <c r="AN26">
        <f>SUMPRODUCT(Table1[Selected],Table1[FUL])</f>
        <v>0</v>
      </c>
      <c r="AO26">
        <v>3</v>
      </c>
    </row>
    <row r="27" spans="1:41" hidden="1" x14ac:dyDescent="0.3">
      <c r="A27" t="s">
        <v>96</v>
      </c>
      <c r="B27" t="s">
        <v>97</v>
      </c>
      <c r="C27" t="s">
        <v>97</v>
      </c>
      <c r="D27" t="s">
        <v>7</v>
      </c>
      <c r="E27">
        <v>0</v>
      </c>
      <c r="F27">
        <v>0</v>
      </c>
      <c r="G27">
        <v>0</v>
      </c>
      <c r="H27">
        <v>1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5.0999999999999996</v>
      </c>
      <c r="AE27">
        <v>78</v>
      </c>
      <c r="AF27">
        <v>21.299999931499336</v>
      </c>
      <c r="AG27">
        <v>15.564760497494472</v>
      </c>
      <c r="AH27">
        <v>19.064078256754087</v>
      </c>
      <c r="AI27">
        <v>1.3948756512392642</v>
      </c>
      <c r="AJ27">
        <v>0</v>
      </c>
      <c r="AK27">
        <v>0</v>
      </c>
      <c r="AM27" t="s">
        <v>18</v>
      </c>
      <c r="AN27">
        <f>SUMPRODUCT(Table1[Selected],Table1[LEE])</f>
        <v>0</v>
      </c>
      <c r="AO27">
        <v>3</v>
      </c>
    </row>
    <row r="28" spans="1:41" hidden="1" x14ac:dyDescent="0.3">
      <c r="A28" t="s">
        <v>98</v>
      </c>
      <c r="B28" t="s">
        <v>99</v>
      </c>
      <c r="C28" t="s">
        <v>100</v>
      </c>
      <c r="D28" t="s">
        <v>6</v>
      </c>
      <c r="E28">
        <v>0</v>
      </c>
      <c r="F28">
        <v>0</v>
      </c>
      <c r="G28">
        <v>1</v>
      </c>
      <c r="H28">
        <v>0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4.8</v>
      </c>
      <c r="AE28">
        <v>80</v>
      </c>
      <c r="AF28">
        <v>14.628326530407854</v>
      </c>
      <c r="AG28">
        <v>11.880783286847414</v>
      </c>
      <c r="AH28">
        <v>13.836165695671713</v>
      </c>
      <c r="AI28">
        <v>1.3481735608467198</v>
      </c>
      <c r="AJ28">
        <v>0</v>
      </c>
      <c r="AK28">
        <v>0</v>
      </c>
      <c r="AM28" t="s">
        <v>19</v>
      </c>
      <c r="AN28">
        <f>SUMPRODUCT(Table1[Selected],Table1[LEI])</f>
        <v>0</v>
      </c>
      <c r="AO28">
        <v>3</v>
      </c>
    </row>
    <row r="29" spans="1:41" hidden="1" x14ac:dyDescent="0.3">
      <c r="A29" t="s">
        <v>101</v>
      </c>
      <c r="B29" t="s">
        <v>102</v>
      </c>
      <c r="C29" t="s">
        <v>102</v>
      </c>
      <c r="D29" t="s">
        <v>7</v>
      </c>
      <c r="E29">
        <v>0</v>
      </c>
      <c r="F29">
        <v>0</v>
      </c>
      <c r="G29">
        <v>0</v>
      </c>
      <c r="H29">
        <v>1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5.5</v>
      </c>
      <c r="AE29">
        <v>82</v>
      </c>
      <c r="AF29">
        <v>15.06188110660468</v>
      </c>
      <c r="AG29">
        <v>18.391587193032489</v>
      </c>
      <c r="AH29">
        <v>18.089553648859251</v>
      </c>
      <c r="AI29">
        <v>1.5137899263169268</v>
      </c>
      <c r="AJ29">
        <v>0</v>
      </c>
      <c r="AK29">
        <v>0</v>
      </c>
      <c r="AM29" t="s">
        <v>20</v>
      </c>
      <c r="AN29">
        <f>SUMPRODUCT(Table1[Selected],Table1[LIV])</f>
        <v>1</v>
      </c>
      <c r="AO29">
        <v>3</v>
      </c>
    </row>
    <row r="30" spans="1:41" hidden="1" x14ac:dyDescent="0.3">
      <c r="A30" t="s">
        <v>103</v>
      </c>
      <c r="B30" t="s">
        <v>104</v>
      </c>
      <c r="C30" t="s">
        <v>104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11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4.9000000000000004</v>
      </c>
      <c r="AE30">
        <v>83</v>
      </c>
      <c r="AF30">
        <v>10.393720955779212</v>
      </c>
      <c r="AG30">
        <v>11.056848759979053</v>
      </c>
      <c r="AH30">
        <v>11.462954869745241</v>
      </c>
      <c r="AI30">
        <v>0.86168696432447933</v>
      </c>
      <c r="AJ30">
        <v>0</v>
      </c>
      <c r="AK30">
        <v>0</v>
      </c>
      <c r="AM30" t="s">
        <v>21</v>
      </c>
      <c r="AN30">
        <f>SUMPRODUCT(Table1[Selected],Table1[MCI])</f>
        <v>2</v>
      </c>
      <c r="AO30">
        <v>3</v>
      </c>
    </row>
    <row r="31" spans="1:41" hidden="1" x14ac:dyDescent="0.3">
      <c r="A31" t="s">
        <v>105</v>
      </c>
      <c r="B31" t="s">
        <v>106</v>
      </c>
      <c r="C31" t="s">
        <v>106</v>
      </c>
      <c r="D31" t="s">
        <v>6</v>
      </c>
      <c r="E31">
        <v>0</v>
      </c>
      <c r="F31">
        <v>0</v>
      </c>
      <c r="G31">
        <v>1</v>
      </c>
      <c r="H31">
        <v>0</v>
      </c>
      <c r="I31" t="s">
        <v>11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5.0999999999999996</v>
      </c>
      <c r="AE31">
        <v>86</v>
      </c>
      <c r="AF31">
        <v>14.601365775967752</v>
      </c>
      <c r="AG31">
        <v>14.967404927799375</v>
      </c>
      <c r="AH31">
        <v>15.750529128957311</v>
      </c>
      <c r="AI31">
        <v>1.3316312741647882</v>
      </c>
      <c r="AJ31">
        <v>0</v>
      </c>
      <c r="AK31">
        <v>0</v>
      </c>
      <c r="AM31" t="s">
        <v>22</v>
      </c>
      <c r="AN31">
        <f>SUMPRODUCT(Table1[Selected],Table1[MUN])</f>
        <v>1</v>
      </c>
      <c r="AO31">
        <v>3</v>
      </c>
    </row>
    <row r="32" spans="1:41" hidden="1" x14ac:dyDescent="0.3">
      <c r="A32" t="s">
        <v>107</v>
      </c>
      <c r="B32" t="s">
        <v>108</v>
      </c>
      <c r="C32" t="s">
        <v>108</v>
      </c>
      <c r="D32" t="s">
        <v>6</v>
      </c>
      <c r="E32">
        <v>0</v>
      </c>
      <c r="F32">
        <v>0</v>
      </c>
      <c r="G32">
        <v>1</v>
      </c>
      <c r="H32">
        <v>0</v>
      </c>
      <c r="I32" t="s">
        <v>11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5.2</v>
      </c>
      <c r="AE32">
        <v>91</v>
      </c>
      <c r="AF32">
        <v>13.129131538057253</v>
      </c>
      <c r="AG32">
        <v>16.237511570426587</v>
      </c>
      <c r="AH32">
        <v>15.896810122512969</v>
      </c>
      <c r="AI32">
        <v>1.1119960745582496</v>
      </c>
      <c r="AJ32">
        <v>0</v>
      </c>
      <c r="AK32">
        <v>0</v>
      </c>
      <c r="AM32" t="s">
        <v>23</v>
      </c>
      <c r="AN32">
        <f>SUMPRODUCT(Table1[Selected],Table1[NEW])</f>
        <v>1</v>
      </c>
      <c r="AO32">
        <v>3</v>
      </c>
    </row>
    <row r="33" spans="1:41" hidden="1" x14ac:dyDescent="0.3">
      <c r="A33" t="s">
        <v>109</v>
      </c>
      <c r="B33" t="s">
        <v>110</v>
      </c>
      <c r="C33" t="s">
        <v>110</v>
      </c>
      <c r="D33" t="s">
        <v>5</v>
      </c>
      <c r="E33">
        <v>0</v>
      </c>
      <c r="F33">
        <v>1</v>
      </c>
      <c r="G33">
        <v>0</v>
      </c>
      <c r="H33">
        <v>0</v>
      </c>
      <c r="I33" t="s">
        <v>11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4.3</v>
      </c>
      <c r="AE33">
        <v>92</v>
      </c>
      <c r="AF33">
        <v>13.772620553991787</v>
      </c>
      <c r="AG33">
        <v>16.292894950185829</v>
      </c>
      <c r="AH33">
        <v>16.213870430410715</v>
      </c>
      <c r="AI33">
        <v>0.82934007543396249</v>
      </c>
      <c r="AJ33">
        <v>0</v>
      </c>
      <c r="AK33">
        <v>0</v>
      </c>
      <c r="AM33" t="s">
        <v>24</v>
      </c>
      <c r="AN33">
        <f>SUMPRODUCT(Table1[Selected],Table1[NFO])</f>
        <v>1</v>
      </c>
      <c r="AO33">
        <v>3</v>
      </c>
    </row>
    <row r="34" spans="1:41" hidden="1" x14ac:dyDescent="0.3">
      <c r="A34" t="s">
        <v>111</v>
      </c>
      <c r="B34" t="s">
        <v>112</v>
      </c>
      <c r="C34" s="1" t="s">
        <v>112</v>
      </c>
      <c r="D34" t="s">
        <v>6</v>
      </c>
      <c r="E34">
        <v>0</v>
      </c>
      <c r="F34">
        <v>0</v>
      </c>
      <c r="G34">
        <v>1</v>
      </c>
      <c r="H34">
        <v>0</v>
      </c>
      <c r="I34" t="s">
        <v>11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4.7</v>
      </c>
      <c r="AE34">
        <v>96</v>
      </c>
      <c r="AF34">
        <v>32.777786236476935</v>
      </c>
      <c r="AG34">
        <v>32.438535873629412</v>
      </c>
      <c r="AH34">
        <f>34.6329895295913*0.75</f>
        <v>25.974742147193474</v>
      </c>
      <c r="AI34">
        <f>5.77526189745253*0.75</f>
        <v>4.331446423089397</v>
      </c>
      <c r="AJ34">
        <v>0</v>
      </c>
      <c r="AK34">
        <v>0</v>
      </c>
      <c r="AM34" t="s">
        <v>25</v>
      </c>
      <c r="AN34">
        <f>SUMPRODUCT(Table1[Selected],Table1[SOU])</f>
        <v>0</v>
      </c>
      <c r="AO34">
        <v>3</v>
      </c>
    </row>
    <row r="35" spans="1:41" hidden="1" x14ac:dyDescent="0.3">
      <c r="A35" t="s">
        <v>113</v>
      </c>
      <c r="B35" t="s">
        <v>114</v>
      </c>
      <c r="C35" t="s">
        <v>114</v>
      </c>
      <c r="D35" t="s">
        <v>5</v>
      </c>
      <c r="E35">
        <v>0</v>
      </c>
      <c r="F35">
        <v>1</v>
      </c>
      <c r="G35">
        <v>0</v>
      </c>
      <c r="H35">
        <v>0</v>
      </c>
      <c r="I35" t="s">
        <v>11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4.4000000000000004</v>
      </c>
      <c r="AE35">
        <v>100</v>
      </c>
      <c r="AF35">
        <v>23.157894736842103</v>
      </c>
      <c r="AG35">
        <v>16.80607605319118</v>
      </c>
      <c r="AH35">
        <v>20.654353832138273</v>
      </c>
      <c r="AI35">
        <v>1.1858812375750059</v>
      </c>
      <c r="AJ35">
        <v>0</v>
      </c>
      <c r="AK35">
        <v>0</v>
      </c>
      <c r="AM35" t="s">
        <v>26</v>
      </c>
      <c r="AN35">
        <f>SUMPRODUCT(Table1[Selected],Table1[TOT])</f>
        <v>1</v>
      </c>
      <c r="AO35">
        <v>3</v>
      </c>
    </row>
    <row r="36" spans="1:41" hidden="1" x14ac:dyDescent="0.3">
      <c r="A36" t="s">
        <v>115</v>
      </c>
      <c r="B36" t="s">
        <v>116</v>
      </c>
      <c r="C36" t="s">
        <v>116</v>
      </c>
      <c r="D36" t="s">
        <v>7</v>
      </c>
      <c r="E36">
        <v>0</v>
      </c>
      <c r="F36">
        <v>0</v>
      </c>
      <c r="G36">
        <v>0</v>
      </c>
      <c r="H36">
        <v>1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7.7</v>
      </c>
      <c r="AE36">
        <v>117</v>
      </c>
      <c r="AF36">
        <v>28.006596741354816</v>
      </c>
      <c r="AG36">
        <v>33.534347318247555</v>
      </c>
      <c r="AH36">
        <v>24.366660553420509</v>
      </c>
      <c r="AI36">
        <v>0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x14ac:dyDescent="0.3">
      <c r="A37" t="s">
        <v>77</v>
      </c>
      <c r="B37" t="s">
        <v>78</v>
      </c>
      <c r="C37" s="1" t="s">
        <v>78</v>
      </c>
      <c r="D37" t="s">
        <v>7</v>
      </c>
      <c r="E37">
        <v>0</v>
      </c>
      <c r="F37">
        <v>0</v>
      </c>
      <c r="G37">
        <v>0</v>
      </c>
      <c r="H37">
        <v>1</v>
      </c>
      <c r="I37" t="s">
        <v>10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7.2</v>
      </c>
      <c r="AE37">
        <v>45</v>
      </c>
      <c r="AF37">
        <v>26.75</v>
      </c>
      <c r="AG37">
        <v>55.643113631881555</v>
      </c>
      <c r="AH37">
        <v>44.741634696083914</v>
      </c>
      <c r="AI37">
        <v>8.1745605199342446</v>
      </c>
      <c r="AJ37">
        <v>1</v>
      </c>
      <c r="AK37">
        <v>1</v>
      </c>
      <c r="AM37" t="s">
        <v>28</v>
      </c>
      <c r="AN37">
        <f>SUMPRODUCT(Table1[Selected],Table1[WOL])</f>
        <v>1</v>
      </c>
      <c r="AO37">
        <v>3</v>
      </c>
    </row>
    <row r="38" spans="1:41" hidden="1" x14ac:dyDescent="0.3">
      <c r="A38" t="s">
        <v>120</v>
      </c>
      <c r="B38" t="s">
        <v>121</v>
      </c>
      <c r="C38" t="s">
        <v>121</v>
      </c>
      <c r="D38" t="s">
        <v>6</v>
      </c>
      <c r="E38">
        <v>0</v>
      </c>
      <c r="F38">
        <v>0</v>
      </c>
      <c r="G38">
        <v>1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4.0999999999999996</v>
      </c>
      <c r="AE38">
        <v>120</v>
      </c>
      <c r="AF38">
        <v>25.52570224768213</v>
      </c>
      <c r="AG38">
        <v>21.163560260867101</v>
      </c>
      <c r="AH38">
        <v>17.935591374444996</v>
      </c>
      <c r="AI38">
        <v>0</v>
      </c>
      <c r="AJ38">
        <v>0</v>
      </c>
      <c r="AK38">
        <v>0</v>
      </c>
    </row>
    <row r="39" spans="1:41" hidden="1" x14ac:dyDescent="0.3">
      <c r="A39" t="s">
        <v>122</v>
      </c>
      <c r="B39" t="s">
        <v>123</v>
      </c>
      <c r="C39" s="1" t="s">
        <v>123</v>
      </c>
      <c r="D39" t="s">
        <v>5</v>
      </c>
      <c r="E39">
        <v>0</v>
      </c>
      <c r="F39">
        <v>1</v>
      </c>
      <c r="G39">
        <v>0</v>
      </c>
      <c r="H39">
        <v>0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4.5</v>
      </c>
      <c r="AE39">
        <v>122</v>
      </c>
      <c r="AF39">
        <v>23.11630264438547</v>
      </c>
      <c r="AG39">
        <v>28.174938111343359</v>
      </c>
      <c r="AH39">
        <v>20.3374310047511</v>
      </c>
      <c r="AI39">
        <v>0</v>
      </c>
      <c r="AJ39">
        <v>1</v>
      </c>
      <c r="AK39">
        <v>0</v>
      </c>
    </row>
    <row r="40" spans="1:41" hidden="1" x14ac:dyDescent="0.3">
      <c r="A40" t="s">
        <v>124</v>
      </c>
      <c r="B40" t="s">
        <v>125</v>
      </c>
      <c r="C40" t="s">
        <v>125</v>
      </c>
      <c r="D40" t="s">
        <v>6</v>
      </c>
      <c r="E40">
        <v>0</v>
      </c>
      <c r="F40">
        <v>0</v>
      </c>
      <c r="G40">
        <v>1</v>
      </c>
      <c r="H40">
        <v>0</v>
      </c>
      <c r="I40" t="s">
        <v>12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5.5</v>
      </c>
      <c r="AE40">
        <v>123</v>
      </c>
      <c r="AF40">
        <v>19.067934529418523</v>
      </c>
      <c r="AG40">
        <v>25.093713711857642</v>
      </c>
      <c r="AH40">
        <v>17.617986134669813</v>
      </c>
      <c r="AI40">
        <v>0</v>
      </c>
      <c r="AJ40">
        <v>0</v>
      </c>
      <c r="AK40">
        <v>0</v>
      </c>
    </row>
    <row r="41" spans="1:41" hidden="1" x14ac:dyDescent="0.3">
      <c r="A41" t="s">
        <v>126</v>
      </c>
      <c r="B41" t="s">
        <v>127</v>
      </c>
      <c r="C41" t="s">
        <v>127</v>
      </c>
      <c r="D41" t="s">
        <v>6</v>
      </c>
      <c r="E41">
        <v>0</v>
      </c>
      <c r="F41">
        <v>0</v>
      </c>
      <c r="G41">
        <v>1</v>
      </c>
      <c r="H41">
        <v>0</v>
      </c>
      <c r="I41" t="s">
        <v>12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4.8</v>
      </c>
      <c r="AE41">
        <v>125</v>
      </c>
      <c r="AF41">
        <v>15.391716798019329</v>
      </c>
      <c r="AG41">
        <v>27.722285122182178</v>
      </c>
      <c r="AH41">
        <v>17.615014580221818</v>
      </c>
      <c r="AI41">
        <v>0</v>
      </c>
      <c r="AJ41">
        <v>0</v>
      </c>
      <c r="AK41">
        <v>0</v>
      </c>
    </row>
    <row r="42" spans="1:41" hidden="1" x14ac:dyDescent="0.3">
      <c r="A42" t="s">
        <v>128</v>
      </c>
      <c r="B42" t="s">
        <v>129</v>
      </c>
      <c r="C42" t="s">
        <v>129</v>
      </c>
      <c r="D42" t="s">
        <v>6</v>
      </c>
      <c r="E42">
        <v>0</v>
      </c>
      <c r="F42">
        <v>0</v>
      </c>
      <c r="G42">
        <v>1</v>
      </c>
      <c r="H42">
        <v>0</v>
      </c>
      <c r="I42" t="s">
        <v>12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5.3</v>
      </c>
      <c r="AE42">
        <v>126</v>
      </c>
      <c r="AF42">
        <v>20.353288673572749</v>
      </c>
      <c r="AG42">
        <v>22.041361032340209</v>
      </c>
      <c r="AH42">
        <v>16.649394752667565</v>
      </c>
      <c r="AI42">
        <v>0</v>
      </c>
      <c r="AJ42">
        <v>0</v>
      </c>
      <c r="AK42">
        <v>0</v>
      </c>
    </row>
    <row r="43" spans="1:41" hidden="1" x14ac:dyDescent="0.3">
      <c r="A43" t="s">
        <v>130</v>
      </c>
      <c r="B43" t="s">
        <v>131</v>
      </c>
      <c r="C43" t="s">
        <v>131</v>
      </c>
      <c r="D43" t="s">
        <v>7</v>
      </c>
      <c r="E43">
        <v>0</v>
      </c>
      <c r="F43">
        <v>0</v>
      </c>
      <c r="G43">
        <v>0</v>
      </c>
      <c r="H43">
        <v>1</v>
      </c>
      <c r="I43" t="s">
        <v>12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5.8</v>
      </c>
      <c r="AE43">
        <v>132</v>
      </c>
      <c r="AF43">
        <v>16.680382398613197</v>
      </c>
      <c r="AG43">
        <v>31.437396610196174</v>
      </c>
      <c r="AH43">
        <v>19.723461802409055</v>
      </c>
      <c r="AI43">
        <v>0</v>
      </c>
      <c r="AJ43">
        <v>0</v>
      </c>
      <c r="AK43">
        <v>0</v>
      </c>
    </row>
    <row r="44" spans="1:41" hidden="1" x14ac:dyDescent="0.3">
      <c r="A44" t="s">
        <v>132</v>
      </c>
      <c r="B44" t="s">
        <v>133</v>
      </c>
      <c r="C44" t="s">
        <v>133</v>
      </c>
      <c r="D44" t="s">
        <v>5</v>
      </c>
      <c r="E44">
        <v>0</v>
      </c>
      <c r="F44">
        <v>1</v>
      </c>
      <c r="G44">
        <v>0</v>
      </c>
      <c r="H44">
        <v>0</v>
      </c>
      <c r="I44" t="s">
        <v>12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</v>
      </c>
      <c r="AE44">
        <v>141</v>
      </c>
      <c r="AF44">
        <v>19.418190074205317</v>
      </c>
      <c r="AG44">
        <v>30.391679359128819</v>
      </c>
      <c r="AH44">
        <v>20.140140325002648</v>
      </c>
      <c r="AI44">
        <v>0</v>
      </c>
      <c r="AJ44">
        <v>0</v>
      </c>
      <c r="AK44">
        <v>0</v>
      </c>
    </row>
    <row r="45" spans="1:41" hidden="1" x14ac:dyDescent="0.3">
      <c r="A45" t="s">
        <v>134</v>
      </c>
      <c r="B45" t="s">
        <v>135</v>
      </c>
      <c r="C45" t="s">
        <v>135</v>
      </c>
      <c r="D45" t="s">
        <v>6</v>
      </c>
      <c r="E45">
        <v>0</v>
      </c>
      <c r="F45">
        <v>0</v>
      </c>
      <c r="G45">
        <v>1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5.5</v>
      </c>
      <c r="AE45">
        <v>154</v>
      </c>
      <c r="AF45">
        <v>19.166002548202815</v>
      </c>
      <c r="AG45">
        <v>26.573841089095062</v>
      </c>
      <c r="AH45">
        <v>17.418080119821568</v>
      </c>
      <c r="AI45">
        <v>0</v>
      </c>
      <c r="AJ45">
        <v>0</v>
      </c>
      <c r="AK45">
        <v>0</v>
      </c>
    </row>
    <row r="46" spans="1:41" hidden="1" x14ac:dyDescent="0.3">
      <c r="A46" t="s">
        <v>103</v>
      </c>
      <c r="B46" t="s">
        <v>136</v>
      </c>
      <c r="C46" t="s">
        <v>136</v>
      </c>
      <c r="D46" t="s">
        <v>5</v>
      </c>
      <c r="E46">
        <v>0</v>
      </c>
      <c r="F46">
        <v>1</v>
      </c>
      <c r="G46">
        <v>0</v>
      </c>
      <c r="H46">
        <v>0</v>
      </c>
      <c r="I46" t="s">
        <v>13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4.7</v>
      </c>
      <c r="AE46">
        <v>155</v>
      </c>
      <c r="AF46">
        <v>23.023788276057324</v>
      </c>
      <c r="AG46">
        <v>21.515684359119952</v>
      </c>
      <c r="AH46">
        <v>16.696096949226657</v>
      </c>
      <c r="AI46">
        <v>0</v>
      </c>
      <c r="AJ46">
        <v>0</v>
      </c>
      <c r="AK46">
        <v>0</v>
      </c>
    </row>
    <row r="47" spans="1:41" hidden="1" x14ac:dyDescent="0.3">
      <c r="A47" t="s">
        <v>137</v>
      </c>
      <c r="B47" t="s">
        <v>138</v>
      </c>
      <c r="C47" t="s">
        <v>138</v>
      </c>
      <c r="D47" t="s">
        <v>6</v>
      </c>
      <c r="E47">
        <v>0</v>
      </c>
      <c r="F47">
        <v>0</v>
      </c>
      <c r="G47">
        <v>1</v>
      </c>
      <c r="H47">
        <v>0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5.0999999999999996</v>
      </c>
      <c r="AE47">
        <v>156</v>
      </c>
      <c r="AF47">
        <v>27.131020882945379</v>
      </c>
      <c r="AG47">
        <v>38.961147066944328</v>
      </c>
      <c r="AH47">
        <v>25.202599786277048</v>
      </c>
      <c r="AI47">
        <v>0</v>
      </c>
      <c r="AJ47">
        <v>0</v>
      </c>
      <c r="AK47">
        <v>0</v>
      </c>
    </row>
    <row r="48" spans="1:41" hidden="1" x14ac:dyDescent="0.3">
      <c r="A48" t="s">
        <v>94</v>
      </c>
      <c r="B48" t="s">
        <v>139</v>
      </c>
      <c r="C48" t="s">
        <v>139</v>
      </c>
      <c r="D48" t="s">
        <v>5</v>
      </c>
      <c r="E48">
        <v>0</v>
      </c>
      <c r="F48">
        <v>1</v>
      </c>
      <c r="G48">
        <v>0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4.5</v>
      </c>
      <c r="AE48">
        <v>157</v>
      </c>
      <c r="AF48">
        <v>17.563815627838885</v>
      </c>
      <c r="AG48">
        <v>20.572291093258812</v>
      </c>
      <c r="AH48">
        <v>14.4263104944362</v>
      </c>
      <c r="AI48">
        <v>0</v>
      </c>
      <c r="AJ48">
        <v>0</v>
      </c>
      <c r="AK48">
        <v>0</v>
      </c>
    </row>
    <row r="49" spans="1:37" hidden="1" x14ac:dyDescent="0.3">
      <c r="A49" t="s">
        <v>140</v>
      </c>
      <c r="B49" t="s">
        <v>141</v>
      </c>
      <c r="C49" t="s">
        <v>141</v>
      </c>
      <c r="D49" t="s">
        <v>5</v>
      </c>
      <c r="E49">
        <v>0</v>
      </c>
      <c r="F49">
        <v>1</v>
      </c>
      <c r="G49">
        <v>0</v>
      </c>
      <c r="H49">
        <v>0</v>
      </c>
      <c r="I49" t="s">
        <v>13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4.5999999999999996</v>
      </c>
      <c r="AE49">
        <v>158</v>
      </c>
      <c r="AF49">
        <v>32.838529690831514</v>
      </c>
      <c r="AG49">
        <v>20.737542301012301</v>
      </c>
      <c r="AH49">
        <v>19.771149724584902</v>
      </c>
      <c r="AI49">
        <v>0</v>
      </c>
      <c r="AJ49">
        <v>0</v>
      </c>
      <c r="AK49">
        <v>0</v>
      </c>
    </row>
    <row r="50" spans="1:37" hidden="1" x14ac:dyDescent="0.3">
      <c r="A50" t="s">
        <v>142</v>
      </c>
      <c r="B50" t="s">
        <v>143</v>
      </c>
      <c r="C50" t="s">
        <v>143</v>
      </c>
      <c r="D50" t="s">
        <v>4</v>
      </c>
      <c r="E50">
        <v>1</v>
      </c>
      <c r="F50">
        <v>0</v>
      </c>
      <c r="G50">
        <v>0</v>
      </c>
      <c r="H50">
        <v>0</v>
      </c>
      <c r="I50" t="s">
        <v>13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4.5999999999999996</v>
      </c>
      <c r="AE50">
        <v>159</v>
      </c>
      <c r="AF50">
        <v>21.524999962617294</v>
      </c>
      <c r="AG50">
        <v>27.309237314073528</v>
      </c>
      <c r="AH50">
        <v>18.531919943537631</v>
      </c>
      <c r="AI50">
        <v>0</v>
      </c>
      <c r="AJ50">
        <v>0</v>
      </c>
      <c r="AK50">
        <v>0</v>
      </c>
    </row>
    <row r="51" spans="1:37" hidden="1" x14ac:dyDescent="0.3">
      <c r="A51" t="s">
        <v>144</v>
      </c>
      <c r="B51" t="s">
        <v>145</v>
      </c>
      <c r="C51" t="s">
        <v>145</v>
      </c>
      <c r="D51" t="s">
        <v>6</v>
      </c>
      <c r="E51">
        <v>0</v>
      </c>
      <c r="F51">
        <v>0</v>
      </c>
      <c r="G51">
        <v>1</v>
      </c>
      <c r="H51">
        <v>0</v>
      </c>
      <c r="I51" t="s">
        <v>13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5.4</v>
      </c>
      <c r="AE51">
        <v>162</v>
      </c>
      <c r="AF51">
        <v>24.657894721330123</v>
      </c>
      <c r="AG51">
        <v>21.580351523622355</v>
      </c>
      <c r="AH51">
        <v>17.286983445203191</v>
      </c>
      <c r="AI51">
        <v>0</v>
      </c>
      <c r="AJ51">
        <v>0</v>
      </c>
      <c r="AK51">
        <v>0</v>
      </c>
    </row>
    <row r="52" spans="1:37" hidden="1" x14ac:dyDescent="0.3">
      <c r="A52" t="s">
        <v>146</v>
      </c>
      <c r="B52" t="s">
        <v>147</v>
      </c>
      <c r="C52" t="s">
        <v>148</v>
      </c>
      <c r="D52" t="s">
        <v>6</v>
      </c>
      <c r="E52">
        <v>0</v>
      </c>
      <c r="F52">
        <v>0</v>
      </c>
      <c r="G52">
        <v>1</v>
      </c>
      <c r="H52">
        <v>0</v>
      </c>
      <c r="I52" t="s">
        <v>13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</v>
      </c>
      <c r="AE52">
        <v>166</v>
      </c>
      <c r="AF52">
        <v>25.714285694727938</v>
      </c>
      <c r="AG52">
        <v>18.017546392002593</v>
      </c>
      <c r="AH52">
        <v>16.204565073264057</v>
      </c>
      <c r="AI52">
        <v>0</v>
      </c>
      <c r="AJ52">
        <v>0</v>
      </c>
      <c r="AK52">
        <v>0</v>
      </c>
    </row>
    <row r="53" spans="1:37" hidden="1" x14ac:dyDescent="0.3">
      <c r="A53" t="s">
        <v>149</v>
      </c>
      <c r="B53" t="s">
        <v>150</v>
      </c>
      <c r="C53" t="s">
        <v>150</v>
      </c>
      <c r="D53" t="s">
        <v>6</v>
      </c>
      <c r="E53">
        <v>0</v>
      </c>
      <c r="F53">
        <v>0</v>
      </c>
      <c r="G53">
        <v>1</v>
      </c>
      <c r="H53">
        <v>0</v>
      </c>
      <c r="I53" t="s">
        <v>13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5.4</v>
      </c>
      <c r="AE53">
        <v>170</v>
      </c>
      <c r="AF53">
        <v>24.83783363519872</v>
      </c>
      <c r="AG53">
        <v>41.734400590033097</v>
      </c>
      <c r="AH53">
        <v>25.536919077487671</v>
      </c>
      <c r="AI53">
        <v>0</v>
      </c>
      <c r="AJ53">
        <v>0</v>
      </c>
      <c r="AK53">
        <v>0</v>
      </c>
    </row>
    <row r="54" spans="1:37" hidden="1" x14ac:dyDescent="0.3">
      <c r="A54" t="s">
        <v>151</v>
      </c>
      <c r="B54" t="s">
        <v>152</v>
      </c>
      <c r="C54" t="s">
        <v>152</v>
      </c>
      <c r="D54" t="s">
        <v>5</v>
      </c>
      <c r="E54">
        <v>0</v>
      </c>
      <c r="F54">
        <v>1</v>
      </c>
      <c r="G54">
        <v>0</v>
      </c>
      <c r="H54">
        <v>0</v>
      </c>
      <c r="I54" t="s">
        <v>13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4.7</v>
      </c>
      <c r="AE54">
        <v>178</v>
      </c>
      <c r="AF54">
        <v>24.147146061624337</v>
      </c>
      <c r="AG54">
        <v>40.295061705270712</v>
      </c>
      <c r="AH54">
        <v>24.713529034667779</v>
      </c>
      <c r="AI54">
        <v>0</v>
      </c>
      <c r="AJ54">
        <v>0</v>
      </c>
      <c r="AK54">
        <v>0</v>
      </c>
    </row>
    <row r="55" spans="1:37" hidden="1" x14ac:dyDescent="0.3">
      <c r="A55" t="s">
        <v>153</v>
      </c>
      <c r="B55" t="s">
        <v>154</v>
      </c>
      <c r="C55" t="s">
        <v>155</v>
      </c>
      <c r="D55" t="s">
        <v>5</v>
      </c>
      <c r="E55">
        <v>0</v>
      </c>
      <c r="F55">
        <v>1</v>
      </c>
      <c r="G55">
        <v>0</v>
      </c>
      <c r="H55">
        <v>0</v>
      </c>
      <c r="I55" t="s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5.0999999999999996</v>
      </c>
      <c r="AE55">
        <v>188</v>
      </c>
      <c r="AF55">
        <v>14.521984310254105</v>
      </c>
      <c r="AG55">
        <v>22.915339522344052</v>
      </c>
      <c r="AH55">
        <v>14.221624838243066</v>
      </c>
      <c r="AI55">
        <v>0.93700095973890596</v>
      </c>
      <c r="AJ55">
        <v>0</v>
      </c>
      <c r="AK55">
        <v>0</v>
      </c>
    </row>
    <row r="56" spans="1:37" hidden="1" x14ac:dyDescent="0.3">
      <c r="A56" t="s">
        <v>156</v>
      </c>
      <c r="B56" t="s">
        <v>157</v>
      </c>
      <c r="C56" t="s">
        <v>157</v>
      </c>
      <c r="D56" t="s">
        <v>5</v>
      </c>
      <c r="E56">
        <v>0</v>
      </c>
      <c r="F56">
        <v>1</v>
      </c>
      <c r="G56">
        <v>0</v>
      </c>
      <c r="H56">
        <v>0</v>
      </c>
      <c r="I56" t="s">
        <v>14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4.8</v>
      </c>
      <c r="AE56">
        <v>189</v>
      </c>
      <c r="AF56">
        <v>-21.34161807305971</v>
      </c>
      <c r="AG56">
        <v>10.642937672158153</v>
      </c>
      <c r="AH56">
        <v>-4.1905293344437693</v>
      </c>
      <c r="AI56">
        <v>1.5787637626899316</v>
      </c>
      <c r="AJ56">
        <v>0</v>
      </c>
      <c r="AK56">
        <v>0</v>
      </c>
    </row>
    <row r="57" spans="1:37" hidden="1" x14ac:dyDescent="0.3">
      <c r="A57" t="s">
        <v>158</v>
      </c>
      <c r="B57" t="s">
        <v>159</v>
      </c>
      <c r="C57" t="s">
        <v>160</v>
      </c>
      <c r="D57" t="s">
        <v>5</v>
      </c>
      <c r="E57">
        <v>0</v>
      </c>
      <c r="F57">
        <v>1</v>
      </c>
      <c r="G57">
        <v>0</v>
      </c>
      <c r="H57">
        <v>0</v>
      </c>
      <c r="I57" t="s">
        <v>14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5.5</v>
      </c>
      <c r="AE57">
        <v>190</v>
      </c>
      <c r="AF57">
        <v>48.028831367952037</v>
      </c>
      <c r="AG57">
        <v>23.256451080727825</v>
      </c>
      <c r="AH57">
        <v>27.229470870141668</v>
      </c>
      <c r="AI57">
        <v>1.9560465556451434</v>
      </c>
      <c r="AJ57">
        <v>0</v>
      </c>
      <c r="AK57">
        <v>0</v>
      </c>
    </row>
    <row r="58" spans="1:37" hidden="1" x14ac:dyDescent="0.3">
      <c r="A58" t="s">
        <v>161</v>
      </c>
      <c r="B58" t="s">
        <v>162</v>
      </c>
      <c r="C58" t="s">
        <v>162</v>
      </c>
      <c r="D58" t="s">
        <v>6</v>
      </c>
      <c r="E58">
        <v>0</v>
      </c>
      <c r="F58">
        <v>0</v>
      </c>
      <c r="G58">
        <v>1</v>
      </c>
      <c r="H58">
        <v>0</v>
      </c>
      <c r="I58" t="s">
        <v>14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7.2</v>
      </c>
      <c r="AE58">
        <v>203</v>
      </c>
      <c r="AF58">
        <v>25.449999995483743</v>
      </c>
      <c r="AG58">
        <v>20.038647204681876</v>
      </c>
      <c r="AH58">
        <v>17.337502179669876</v>
      </c>
      <c r="AI58">
        <v>2.1045036218832642</v>
      </c>
      <c r="AJ58">
        <v>0</v>
      </c>
      <c r="AK58">
        <v>0</v>
      </c>
    </row>
    <row r="59" spans="1:37" hidden="1" x14ac:dyDescent="0.3">
      <c r="A59" t="s">
        <v>163</v>
      </c>
      <c r="B59" t="s">
        <v>164</v>
      </c>
      <c r="C59" t="s">
        <v>164</v>
      </c>
      <c r="D59" t="s">
        <v>7</v>
      </c>
      <c r="E59">
        <v>0</v>
      </c>
      <c r="F59">
        <v>0</v>
      </c>
      <c r="G59">
        <v>0</v>
      </c>
      <c r="H59">
        <v>1</v>
      </c>
      <c r="I59" t="s">
        <v>14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7.6</v>
      </c>
      <c r="AE59">
        <v>206</v>
      </c>
      <c r="AF59">
        <v>19.314102913707949</v>
      </c>
      <c r="AG59">
        <v>18.499267664428704</v>
      </c>
      <c r="AH59">
        <v>14.39862006073284</v>
      </c>
      <c r="AI59">
        <v>1.6705710898512203</v>
      </c>
      <c r="AJ59">
        <v>0</v>
      </c>
      <c r="AK59">
        <v>0</v>
      </c>
    </row>
    <row r="60" spans="1:37" hidden="1" x14ac:dyDescent="0.3">
      <c r="A60" t="s">
        <v>165</v>
      </c>
      <c r="B60" t="s">
        <v>166</v>
      </c>
      <c r="C60" t="s">
        <v>166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14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9.6999999999999993</v>
      </c>
      <c r="AE60">
        <v>213</v>
      </c>
      <c r="AF60">
        <v>33.026368925308674</v>
      </c>
      <c r="AG60">
        <v>19.743235739628908</v>
      </c>
      <c r="AH60">
        <v>20.138300436638815</v>
      </c>
      <c r="AI60">
        <v>2.5927762954212135</v>
      </c>
      <c r="AJ60">
        <v>0</v>
      </c>
      <c r="AK60">
        <v>0</v>
      </c>
    </row>
    <row r="61" spans="1:37" hidden="1" x14ac:dyDescent="0.3">
      <c r="A61" t="s">
        <v>167</v>
      </c>
      <c r="B61" t="s">
        <v>168</v>
      </c>
      <c r="C61" t="s">
        <v>168</v>
      </c>
      <c r="D61" t="s">
        <v>4</v>
      </c>
      <c r="E61">
        <v>1</v>
      </c>
      <c r="F61">
        <v>0</v>
      </c>
      <c r="G61">
        <v>0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4.4000000000000004</v>
      </c>
      <c r="AE61">
        <v>230</v>
      </c>
      <c r="AF61">
        <v>21.558730149098803</v>
      </c>
      <c r="AG61">
        <v>19.567494152733254</v>
      </c>
      <c r="AH61">
        <v>21.190470388627325</v>
      </c>
      <c r="AI61">
        <v>2.9460106795874612</v>
      </c>
      <c r="AJ61">
        <v>0</v>
      </c>
      <c r="AK61">
        <v>0</v>
      </c>
    </row>
    <row r="62" spans="1:37" hidden="1" x14ac:dyDescent="0.3">
      <c r="A62" t="s">
        <v>109</v>
      </c>
      <c r="B62" t="s">
        <v>169</v>
      </c>
      <c r="C62" t="s">
        <v>170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5.3</v>
      </c>
      <c r="AE62">
        <v>237</v>
      </c>
      <c r="AF62">
        <v>17.97122308875878</v>
      </c>
      <c r="AG62">
        <v>10.097927819157222</v>
      </c>
      <c r="AH62">
        <v>15.391748094365447</v>
      </c>
      <c r="AI62">
        <v>2.069559543380632</v>
      </c>
      <c r="AJ62">
        <v>0</v>
      </c>
      <c r="AK62">
        <v>0</v>
      </c>
    </row>
    <row r="63" spans="1:37" hidden="1" x14ac:dyDescent="0.3">
      <c r="A63" t="s">
        <v>171</v>
      </c>
      <c r="B63" t="s">
        <v>172</v>
      </c>
      <c r="C63" s="1" t="s">
        <v>172</v>
      </c>
      <c r="D63" t="s">
        <v>6</v>
      </c>
      <c r="E63">
        <v>0</v>
      </c>
      <c r="F63">
        <v>0</v>
      </c>
      <c r="G63">
        <v>1</v>
      </c>
      <c r="H63">
        <v>0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7.2</v>
      </c>
      <c r="AE63">
        <v>238</v>
      </c>
      <c r="AF63">
        <v>48.70849823808512</v>
      </c>
      <c r="AG63">
        <v>12.711609391774207</v>
      </c>
      <c r="AH63">
        <v>0</v>
      </c>
      <c r="AI63">
        <v>0</v>
      </c>
      <c r="AJ63">
        <v>0</v>
      </c>
      <c r="AK63">
        <v>0</v>
      </c>
    </row>
    <row r="64" spans="1:37" hidden="1" x14ac:dyDescent="0.3">
      <c r="A64" t="s">
        <v>173</v>
      </c>
      <c r="B64" t="s">
        <v>174</v>
      </c>
      <c r="C64" t="s">
        <v>174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4.7</v>
      </c>
      <c r="AE64">
        <v>239</v>
      </c>
      <c r="AF64">
        <v>15.807450452565764</v>
      </c>
      <c r="AG64">
        <v>11.718965553409767</v>
      </c>
      <c r="AH64">
        <v>14.576099838368002</v>
      </c>
      <c r="AI64">
        <v>2.1065964392031149</v>
      </c>
      <c r="AJ64">
        <v>0</v>
      </c>
      <c r="AK64">
        <v>0</v>
      </c>
    </row>
    <row r="65" spans="1:37" hidden="1" x14ac:dyDescent="0.3">
      <c r="A65" t="s">
        <v>175</v>
      </c>
      <c r="B65" t="s">
        <v>176</v>
      </c>
      <c r="C65" t="s">
        <v>176</v>
      </c>
      <c r="D65" t="s">
        <v>5</v>
      </c>
      <c r="E65">
        <v>0</v>
      </c>
      <c r="F65">
        <v>1</v>
      </c>
      <c r="G65">
        <v>0</v>
      </c>
      <c r="H65">
        <v>0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4.5</v>
      </c>
      <c r="AE65">
        <v>242</v>
      </c>
      <c r="AF65">
        <v>20.467532467532468</v>
      </c>
      <c r="AG65">
        <v>9.0345062059962462</v>
      </c>
      <c r="AH65">
        <v>16.627806831829229</v>
      </c>
      <c r="AI65">
        <v>2.2754841476839962</v>
      </c>
      <c r="AJ65">
        <v>0</v>
      </c>
      <c r="AK65">
        <v>0</v>
      </c>
    </row>
    <row r="66" spans="1:37" hidden="1" x14ac:dyDescent="0.3">
      <c r="A66" t="s">
        <v>177</v>
      </c>
      <c r="B66" t="s">
        <v>178</v>
      </c>
      <c r="C66" t="s">
        <v>178</v>
      </c>
      <c r="D66" t="s">
        <v>7</v>
      </c>
      <c r="E66">
        <v>0</v>
      </c>
      <c r="F66">
        <v>0</v>
      </c>
      <c r="G66">
        <v>0</v>
      </c>
      <c r="H66">
        <v>1</v>
      </c>
      <c r="I66" t="s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5.0999999999999996</v>
      </c>
      <c r="AE66">
        <v>243</v>
      </c>
      <c r="AF66">
        <v>17.186461021687503</v>
      </c>
      <c r="AG66">
        <v>9.3407231199344487</v>
      </c>
      <c r="AH66">
        <v>14.603959895722594</v>
      </c>
      <c r="AI66">
        <v>2.0827124139485069</v>
      </c>
      <c r="AJ66">
        <v>0</v>
      </c>
      <c r="AK66">
        <v>0</v>
      </c>
    </row>
    <row r="67" spans="1:37" hidden="1" x14ac:dyDescent="0.3">
      <c r="A67" t="s">
        <v>153</v>
      </c>
      <c r="B67" t="s">
        <v>179</v>
      </c>
      <c r="C67" t="s">
        <v>179</v>
      </c>
      <c r="D67" t="s">
        <v>5</v>
      </c>
      <c r="E67">
        <v>0</v>
      </c>
      <c r="F67">
        <v>1</v>
      </c>
      <c r="G67">
        <v>0</v>
      </c>
      <c r="H67">
        <v>0</v>
      </c>
      <c r="I67" t="s">
        <v>15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4.4000000000000004</v>
      </c>
      <c r="AE67">
        <v>244</v>
      </c>
      <c r="AF67">
        <v>17.452747913167414</v>
      </c>
      <c r="AG67">
        <v>10.879028422597436</v>
      </c>
      <c r="AH67">
        <v>15.339922044964824</v>
      </c>
      <c r="AI67">
        <v>2.1779248562306752</v>
      </c>
      <c r="AJ67">
        <v>0</v>
      </c>
      <c r="AK67">
        <v>0</v>
      </c>
    </row>
    <row r="68" spans="1:37" hidden="1" x14ac:dyDescent="0.3">
      <c r="A68" t="s">
        <v>180</v>
      </c>
      <c r="B68" t="s">
        <v>181</v>
      </c>
      <c r="C68" t="s">
        <v>181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5.4</v>
      </c>
      <c r="AE68">
        <v>246</v>
      </c>
      <c r="AF68">
        <v>22.492307668151319</v>
      </c>
      <c r="AG68">
        <v>16.97535412977367</v>
      </c>
      <c r="AH68">
        <v>20.850140837845164</v>
      </c>
      <c r="AI68">
        <v>2.8343495021615546</v>
      </c>
      <c r="AJ68">
        <v>0</v>
      </c>
      <c r="AK68">
        <v>0</v>
      </c>
    </row>
    <row r="69" spans="1:37" hidden="1" x14ac:dyDescent="0.3">
      <c r="A69" t="s">
        <v>182</v>
      </c>
      <c r="B69" t="s">
        <v>183</v>
      </c>
      <c r="C69" t="s">
        <v>183</v>
      </c>
      <c r="D69" t="s">
        <v>5</v>
      </c>
      <c r="E69">
        <v>0</v>
      </c>
      <c r="F69">
        <v>1</v>
      </c>
      <c r="G69">
        <v>0</v>
      </c>
      <c r="H69">
        <v>0</v>
      </c>
      <c r="I69" t="s">
        <v>15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4.4000000000000004</v>
      </c>
      <c r="AE69">
        <v>247</v>
      </c>
      <c r="AF69">
        <v>20.851912678706135</v>
      </c>
      <c r="AG69">
        <v>11.570370962035081</v>
      </c>
      <c r="AH69">
        <v>17.805490624414794</v>
      </c>
      <c r="AI69">
        <v>3.2125554603786801</v>
      </c>
      <c r="AJ69">
        <v>0</v>
      </c>
      <c r="AK69">
        <v>0</v>
      </c>
    </row>
    <row r="70" spans="1:37" hidden="1" x14ac:dyDescent="0.3">
      <c r="A70" t="s">
        <v>184</v>
      </c>
      <c r="B70" t="s">
        <v>185</v>
      </c>
      <c r="C70" t="s">
        <v>185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5.4</v>
      </c>
      <c r="AE70">
        <v>248</v>
      </c>
      <c r="AF70">
        <v>19.043478235357288</v>
      </c>
      <c r="AG70">
        <v>20.331351263350609</v>
      </c>
      <c r="AH70">
        <v>19.832518013549894</v>
      </c>
      <c r="AI70">
        <v>2.8373247618312343</v>
      </c>
      <c r="AJ70">
        <v>0</v>
      </c>
      <c r="AK70">
        <v>0</v>
      </c>
    </row>
    <row r="71" spans="1:37" hidden="1" x14ac:dyDescent="0.3">
      <c r="A71" t="s">
        <v>186</v>
      </c>
      <c r="B71" t="s">
        <v>187</v>
      </c>
      <c r="C71" t="s">
        <v>188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</v>
      </c>
      <c r="AE71">
        <v>255</v>
      </c>
      <c r="AF71">
        <v>11.497819578292479</v>
      </c>
      <c r="AG71">
        <v>11.651526584662035</v>
      </c>
      <c r="AH71">
        <v>11.746041906858428</v>
      </c>
      <c r="AI71">
        <v>1.793284447992757</v>
      </c>
      <c r="AJ71">
        <v>0</v>
      </c>
      <c r="AK71">
        <v>0</v>
      </c>
    </row>
    <row r="72" spans="1:37" hidden="1" x14ac:dyDescent="0.3">
      <c r="A72" t="s">
        <v>109</v>
      </c>
      <c r="B72" t="s">
        <v>189</v>
      </c>
      <c r="C72" t="s">
        <v>189</v>
      </c>
      <c r="D72" t="s">
        <v>4</v>
      </c>
      <c r="E72">
        <v>1</v>
      </c>
      <c r="F72">
        <v>0</v>
      </c>
      <c r="G72">
        <v>0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4.4000000000000004</v>
      </c>
      <c r="AE72">
        <v>273</v>
      </c>
      <c r="AF72">
        <v>21.121946004318715</v>
      </c>
      <c r="AG72">
        <v>23.059598223271419</v>
      </c>
      <c r="AH72">
        <v>28.909835300820379</v>
      </c>
      <c r="AI72">
        <v>9.7091186588192677</v>
      </c>
      <c r="AJ72">
        <v>0</v>
      </c>
      <c r="AK72">
        <v>0</v>
      </c>
    </row>
    <row r="73" spans="1:37" hidden="1" x14ac:dyDescent="0.3">
      <c r="A73" t="s">
        <v>190</v>
      </c>
      <c r="B73" t="s">
        <v>191</v>
      </c>
      <c r="C73" t="s">
        <v>191</v>
      </c>
      <c r="D73" t="s">
        <v>6</v>
      </c>
      <c r="E73">
        <v>0</v>
      </c>
      <c r="F73">
        <v>0</v>
      </c>
      <c r="G73">
        <v>1</v>
      </c>
      <c r="H73">
        <v>0</v>
      </c>
      <c r="I73" t="s">
        <v>16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5.4</v>
      </c>
      <c r="AE73">
        <v>277</v>
      </c>
      <c r="AF73">
        <v>15.806136276490307</v>
      </c>
      <c r="AG73">
        <v>27.951436888289038</v>
      </c>
      <c r="AH73">
        <v>28.325373687556812</v>
      </c>
      <c r="AI73">
        <v>9.5987834232524332</v>
      </c>
      <c r="AJ73">
        <v>0</v>
      </c>
      <c r="AK73">
        <v>0</v>
      </c>
    </row>
    <row r="74" spans="1:37" hidden="1" x14ac:dyDescent="0.3">
      <c r="A74" t="s">
        <v>192</v>
      </c>
      <c r="B74" t="s">
        <v>193</v>
      </c>
      <c r="C74" t="s">
        <v>193</v>
      </c>
      <c r="D74" t="s">
        <v>6</v>
      </c>
      <c r="E74">
        <v>0</v>
      </c>
      <c r="F74">
        <v>0</v>
      </c>
      <c r="G74">
        <v>1</v>
      </c>
      <c r="H74">
        <v>0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280</v>
      </c>
      <c r="AF74">
        <v>16.067682648816195</v>
      </c>
      <c r="AG74">
        <v>20.05373485793098</v>
      </c>
      <c r="AH74">
        <v>23.563640767231092</v>
      </c>
      <c r="AI74">
        <v>7.9667318980689927</v>
      </c>
      <c r="AJ74">
        <v>0</v>
      </c>
      <c r="AK74">
        <v>0</v>
      </c>
    </row>
    <row r="75" spans="1:37" hidden="1" x14ac:dyDescent="0.3">
      <c r="A75" t="s">
        <v>194</v>
      </c>
      <c r="B75" t="s">
        <v>195</v>
      </c>
      <c r="C75" t="s">
        <v>195</v>
      </c>
      <c r="D75" t="s">
        <v>5</v>
      </c>
      <c r="E75">
        <v>0</v>
      </c>
      <c r="F75">
        <v>1</v>
      </c>
      <c r="G75">
        <v>0</v>
      </c>
      <c r="H75">
        <v>0</v>
      </c>
      <c r="I75" t="s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4.3</v>
      </c>
      <c r="AE75">
        <v>285</v>
      </c>
      <c r="AF75">
        <v>18.316989773070443</v>
      </c>
      <c r="AG75">
        <v>19.638111814721515</v>
      </c>
      <c r="AH75">
        <v>24.845925296971476</v>
      </c>
      <c r="AI75">
        <v>9.2954861488258693</v>
      </c>
      <c r="AJ75">
        <v>0</v>
      </c>
      <c r="AK75">
        <v>0</v>
      </c>
    </row>
    <row r="76" spans="1:37" x14ac:dyDescent="0.3">
      <c r="A76" t="s">
        <v>52</v>
      </c>
      <c r="B76" t="s">
        <v>53</v>
      </c>
      <c r="C76" s="1" t="s">
        <v>53</v>
      </c>
      <c r="D76" t="s">
        <v>4</v>
      </c>
      <c r="E76">
        <v>1</v>
      </c>
      <c r="F76">
        <v>0</v>
      </c>
      <c r="G76">
        <v>0</v>
      </c>
      <c r="H76">
        <v>0</v>
      </c>
      <c r="I76" t="s">
        <v>9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4.9000000000000004</v>
      </c>
      <c r="AE76">
        <v>13</v>
      </c>
      <c r="AF76">
        <v>25.648000000000003</v>
      </c>
      <c r="AG76">
        <v>33.923969962440182</v>
      </c>
      <c r="AH76">
        <v>25.918112986926179</v>
      </c>
      <c r="AI76">
        <v>7.3510782933246057</v>
      </c>
      <c r="AJ76">
        <v>1</v>
      </c>
      <c r="AK76">
        <v>1</v>
      </c>
    </row>
    <row r="77" spans="1:37" hidden="1" x14ac:dyDescent="0.3">
      <c r="A77" t="s">
        <v>198</v>
      </c>
      <c r="B77" t="s">
        <v>199</v>
      </c>
      <c r="C77" t="s">
        <v>199</v>
      </c>
      <c r="D77" t="s">
        <v>5</v>
      </c>
      <c r="E77">
        <v>0</v>
      </c>
      <c r="F77">
        <v>1</v>
      </c>
      <c r="G77">
        <v>0</v>
      </c>
      <c r="H77">
        <v>0</v>
      </c>
      <c r="I77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4.9000000000000004</v>
      </c>
      <c r="AE77">
        <v>290</v>
      </c>
      <c r="AF77">
        <v>18.439024477403017</v>
      </c>
      <c r="AG77">
        <v>20.392257054412209</v>
      </c>
      <c r="AH77">
        <v>25.401421364358786</v>
      </c>
      <c r="AI77">
        <v>8.616425397510131</v>
      </c>
      <c r="AJ77">
        <v>0</v>
      </c>
      <c r="AK77">
        <v>0</v>
      </c>
    </row>
    <row r="78" spans="1:37" hidden="1" x14ac:dyDescent="0.3">
      <c r="A78" t="s">
        <v>200</v>
      </c>
      <c r="B78" t="s">
        <v>201</v>
      </c>
      <c r="C78" t="s">
        <v>201</v>
      </c>
      <c r="D78" t="s">
        <v>6</v>
      </c>
      <c r="E78">
        <v>0</v>
      </c>
      <c r="F78">
        <v>0</v>
      </c>
      <c r="G78">
        <v>1</v>
      </c>
      <c r="H78">
        <v>0</v>
      </c>
      <c r="I78" t="s">
        <v>16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5.0999999999999996</v>
      </c>
      <c r="AE78">
        <v>292</v>
      </c>
      <c r="AF78">
        <v>17.597320453799668</v>
      </c>
      <c r="AG78">
        <v>16.573407030919192</v>
      </c>
      <c r="AH78">
        <v>22.435076516827671</v>
      </c>
      <c r="AI78">
        <v>7.7530262763438111</v>
      </c>
      <c r="AJ78">
        <v>0</v>
      </c>
      <c r="AK78">
        <v>0</v>
      </c>
    </row>
    <row r="79" spans="1:37" hidden="1" x14ac:dyDescent="0.3">
      <c r="A79" t="s">
        <v>202</v>
      </c>
      <c r="B79" t="s">
        <v>203</v>
      </c>
      <c r="C79" t="s">
        <v>203</v>
      </c>
      <c r="D79" t="s">
        <v>6</v>
      </c>
      <c r="E79">
        <v>0</v>
      </c>
      <c r="F79">
        <v>0</v>
      </c>
      <c r="G79">
        <v>1</v>
      </c>
      <c r="H79">
        <v>0</v>
      </c>
      <c r="I79" t="s">
        <v>16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4.8</v>
      </c>
      <c r="AE79">
        <v>296</v>
      </c>
      <c r="AF79">
        <v>15.226893635355657</v>
      </c>
      <c r="AG79">
        <v>23.523904548604591</v>
      </c>
      <c r="AH79">
        <v>25.158181886921362</v>
      </c>
      <c r="AI79">
        <v>8.5865195225719706</v>
      </c>
      <c r="AJ79">
        <v>0</v>
      </c>
      <c r="AK79">
        <v>0</v>
      </c>
    </row>
    <row r="80" spans="1:37" hidden="1" x14ac:dyDescent="0.3">
      <c r="A80" t="s">
        <v>204</v>
      </c>
      <c r="B80" t="s">
        <v>205</v>
      </c>
      <c r="C80" t="s">
        <v>205</v>
      </c>
      <c r="D80" t="s">
        <v>6</v>
      </c>
      <c r="E80">
        <v>0</v>
      </c>
      <c r="F80">
        <v>0</v>
      </c>
      <c r="G80">
        <v>1</v>
      </c>
      <c r="H80">
        <v>0</v>
      </c>
      <c r="I80" t="s">
        <v>16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4.9000000000000004</v>
      </c>
      <c r="AE80">
        <v>298</v>
      </c>
      <c r="AF80">
        <v>15.882352915161432</v>
      </c>
      <c r="AG80">
        <v>18.016373181509113</v>
      </c>
      <c r="AH80">
        <v>22.16192052010274</v>
      </c>
      <c r="AI80">
        <v>7.2181074943529158</v>
      </c>
      <c r="AJ80">
        <v>0</v>
      </c>
      <c r="AK80">
        <v>0</v>
      </c>
    </row>
    <row r="81" spans="1:37" hidden="1" x14ac:dyDescent="0.3">
      <c r="A81" t="s">
        <v>206</v>
      </c>
      <c r="B81" t="s">
        <v>207</v>
      </c>
      <c r="C81" t="s">
        <v>207</v>
      </c>
      <c r="D81" t="s">
        <v>4</v>
      </c>
      <c r="E81">
        <v>1</v>
      </c>
      <c r="F81">
        <v>0</v>
      </c>
      <c r="G81">
        <v>0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4.5</v>
      </c>
      <c r="AE81">
        <v>305</v>
      </c>
      <c r="AF81">
        <v>16.278274772425856</v>
      </c>
      <c r="AG81">
        <v>30.782952403236784</v>
      </c>
      <c r="AH81">
        <v>29.770232642895014</v>
      </c>
      <c r="AI81">
        <v>7.0911296515203688</v>
      </c>
      <c r="AJ81">
        <v>0</v>
      </c>
      <c r="AK81">
        <v>0</v>
      </c>
    </row>
    <row r="82" spans="1:37" hidden="1" x14ac:dyDescent="0.3">
      <c r="A82" t="s">
        <v>208</v>
      </c>
      <c r="B82" t="s">
        <v>209</v>
      </c>
      <c r="C82" t="s">
        <v>209</v>
      </c>
      <c r="D82" t="s">
        <v>5</v>
      </c>
      <c r="E82">
        <v>0</v>
      </c>
      <c r="F82">
        <v>1</v>
      </c>
      <c r="G82">
        <v>0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4.5999999999999996</v>
      </c>
      <c r="AE82">
        <v>308</v>
      </c>
      <c r="AF82">
        <v>11.518587148226747</v>
      </c>
      <c r="AG82">
        <v>27.033472784443937</v>
      </c>
      <c r="AH82">
        <v>24.453786275387714</v>
      </c>
      <c r="AI82">
        <v>6.7169959432858128</v>
      </c>
      <c r="AJ82">
        <v>0</v>
      </c>
      <c r="AK82">
        <v>0</v>
      </c>
    </row>
    <row r="83" spans="1:37" hidden="1" x14ac:dyDescent="0.3">
      <c r="A83" t="s">
        <v>210</v>
      </c>
      <c r="B83" t="s">
        <v>211</v>
      </c>
      <c r="C83" t="s">
        <v>211</v>
      </c>
      <c r="D83" t="s">
        <v>6</v>
      </c>
      <c r="E83">
        <v>0</v>
      </c>
      <c r="F83">
        <v>0</v>
      </c>
      <c r="G83">
        <v>1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5.5</v>
      </c>
      <c r="AE83">
        <v>312</v>
      </c>
      <c r="AF83">
        <v>16.941318151665808</v>
      </c>
      <c r="AG83">
        <v>15.369857813034914</v>
      </c>
      <c r="AH83">
        <v>20.229058644054184</v>
      </c>
      <c r="AI83">
        <v>5.8567291844778797</v>
      </c>
      <c r="AJ83">
        <v>0</v>
      </c>
      <c r="AK83">
        <v>0</v>
      </c>
    </row>
    <row r="84" spans="1:37" hidden="1" x14ac:dyDescent="0.3">
      <c r="A84" t="s">
        <v>212</v>
      </c>
      <c r="B84" t="s">
        <v>213</v>
      </c>
      <c r="C84" t="s">
        <v>213</v>
      </c>
      <c r="D84" t="s">
        <v>7</v>
      </c>
      <c r="E84">
        <v>0</v>
      </c>
      <c r="F84">
        <v>0</v>
      </c>
      <c r="G84">
        <v>0</v>
      </c>
      <c r="H84">
        <v>1</v>
      </c>
      <c r="I84" t="s">
        <v>17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6.8</v>
      </c>
      <c r="AE84">
        <v>317</v>
      </c>
      <c r="AF84">
        <v>16.311084647275731</v>
      </c>
      <c r="AG84">
        <v>16.767973329531497</v>
      </c>
      <c r="AH84">
        <v>20.747521179093788</v>
      </c>
      <c r="AI84">
        <v>5.7508802374982562</v>
      </c>
      <c r="AJ84">
        <v>0</v>
      </c>
      <c r="AK84">
        <v>0</v>
      </c>
    </row>
    <row r="85" spans="1:37" hidden="1" x14ac:dyDescent="0.3">
      <c r="A85" t="s">
        <v>214</v>
      </c>
      <c r="B85" t="s">
        <v>215</v>
      </c>
      <c r="C85" t="s">
        <v>215</v>
      </c>
      <c r="D85" t="s">
        <v>6</v>
      </c>
      <c r="E85">
        <v>0</v>
      </c>
      <c r="F85">
        <v>0</v>
      </c>
      <c r="G85">
        <v>1</v>
      </c>
      <c r="H85">
        <v>0</v>
      </c>
      <c r="I85" t="s">
        <v>17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4.4000000000000004</v>
      </c>
      <c r="AE85">
        <v>318</v>
      </c>
      <c r="AF85">
        <v>14.034131511604269</v>
      </c>
      <c r="AG85">
        <v>15.192853717490449</v>
      </c>
      <c r="AH85">
        <v>18.345247209285727</v>
      </c>
      <c r="AI85">
        <v>4.8918102236540051</v>
      </c>
      <c r="AJ85">
        <v>0</v>
      </c>
      <c r="AK85">
        <v>0</v>
      </c>
    </row>
    <row r="86" spans="1:37" hidden="1" x14ac:dyDescent="0.3">
      <c r="A86" t="s">
        <v>216</v>
      </c>
      <c r="B86" t="s">
        <v>217</v>
      </c>
      <c r="C86" t="s">
        <v>217</v>
      </c>
      <c r="D86" t="s">
        <v>5</v>
      </c>
      <c r="E86">
        <v>0</v>
      </c>
      <c r="F86">
        <v>1</v>
      </c>
      <c r="G86">
        <v>0</v>
      </c>
      <c r="H86">
        <v>0</v>
      </c>
      <c r="I86" t="s">
        <v>17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4.4000000000000004</v>
      </c>
      <c r="AE86">
        <v>322</v>
      </c>
      <c r="AF86">
        <v>23.810796843465511</v>
      </c>
      <c r="AG86">
        <v>22.89244761940143</v>
      </c>
      <c r="AH86">
        <v>29.264205129079919</v>
      </c>
      <c r="AI86">
        <v>6.2492871955315552</v>
      </c>
      <c r="AJ86">
        <v>0</v>
      </c>
      <c r="AK86">
        <v>0</v>
      </c>
    </row>
    <row r="87" spans="1:37" hidden="1" x14ac:dyDescent="0.3">
      <c r="A87" t="s">
        <v>218</v>
      </c>
      <c r="B87" t="s">
        <v>219</v>
      </c>
      <c r="C87" t="s">
        <v>219</v>
      </c>
      <c r="D87" t="s">
        <v>5</v>
      </c>
      <c r="E87">
        <v>0</v>
      </c>
      <c r="F87">
        <v>1</v>
      </c>
      <c r="G87">
        <v>0</v>
      </c>
      <c r="H87">
        <v>0</v>
      </c>
      <c r="I87" t="s">
        <v>17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4.4000000000000004</v>
      </c>
      <c r="AE87">
        <v>324</v>
      </c>
      <c r="AF87">
        <v>10.088292248094634</v>
      </c>
      <c r="AG87">
        <v>19.505866567761846</v>
      </c>
      <c r="AH87">
        <v>18.726236406532479</v>
      </c>
      <c r="AI87">
        <v>5.1049809382600611</v>
      </c>
      <c r="AJ87">
        <v>0</v>
      </c>
      <c r="AK87">
        <v>0</v>
      </c>
    </row>
    <row r="88" spans="1:37" hidden="1" x14ac:dyDescent="0.3">
      <c r="A88" t="s">
        <v>220</v>
      </c>
      <c r="B88" t="s">
        <v>221</v>
      </c>
      <c r="C88" t="s">
        <v>222</v>
      </c>
      <c r="D88" t="s">
        <v>6</v>
      </c>
      <c r="E88">
        <v>0</v>
      </c>
      <c r="F88">
        <v>0</v>
      </c>
      <c r="G88">
        <v>1</v>
      </c>
      <c r="H88">
        <v>0</v>
      </c>
      <c r="I88" t="s">
        <v>17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4.9000000000000004</v>
      </c>
      <c r="AE88">
        <v>327</v>
      </c>
      <c r="AF88">
        <v>16.462450156419056</v>
      </c>
      <c r="AG88">
        <v>14.766479313507872</v>
      </c>
      <c r="AH88">
        <v>19.548262301391414</v>
      </c>
      <c r="AI88">
        <v>6.0991102004404318</v>
      </c>
      <c r="AJ88">
        <v>0</v>
      </c>
      <c r="AK88">
        <v>0</v>
      </c>
    </row>
    <row r="89" spans="1:37" hidden="1" x14ac:dyDescent="0.3">
      <c r="A89" t="s">
        <v>223</v>
      </c>
      <c r="B89" t="s">
        <v>224</v>
      </c>
      <c r="C89" t="s">
        <v>223</v>
      </c>
      <c r="D89" t="s">
        <v>6</v>
      </c>
      <c r="E89">
        <v>0</v>
      </c>
      <c r="F89">
        <v>0</v>
      </c>
      <c r="G89">
        <v>1</v>
      </c>
      <c r="H89">
        <v>0</v>
      </c>
      <c r="I89" t="s">
        <v>17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4.4000000000000004</v>
      </c>
      <c r="AE89">
        <v>329</v>
      </c>
      <c r="AF89">
        <v>18.873105843360111</v>
      </c>
      <c r="AG89">
        <v>19.652238041547861</v>
      </c>
      <c r="AH89">
        <v>24.167997002344674</v>
      </c>
      <c r="AI89">
        <v>6.6098391893277597</v>
      </c>
      <c r="AJ89">
        <v>0</v>
      </c>
      <c r="AK89">
        <v>0</v>
      </c>
    </row>
    <row r="90" spans="1:37" hidden="1" x14ac:dyDescent="0.3">
      <c r="A90" t="s">
        <v>225</v>
      </c>
      <c r="B90" t="s">
        <v>226</v>
      </c>
      <c r="C90" t="s">
        <v>226</v>
      </c>
      <c r="D90" t="s">
        <v>4</v>
      </c>
      <c r="E90">
        <v>1</v>
      </c>
      <c r="F90">
        <v>0</v>
      </c>
      <c r="G90">
        <v>0</v>
      </c>
      <c r="H90">
        <v>0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</v>
      </c>
      <c r="AE90">
        <v>349</v>
      </c>
      <c r="AF90">
        <v>18.730720664144616</v>
      </c>
      <c r="AG90">
        <v>19.976988317402864</v>
      </c>
      <c r="AH90">
        <v>15.049808759638324</v>
      </c>
      <c r="AI90">
        <v>1.5234391082815759</v>
      </c>
      <c r="AJ90">
        <v>0</v>
      </c>
      <c r="AK90">
        <v>0</v>
      </c>
    </row>
    <row r="91" spans="1:37" hidden="1" x14ac:dyDescent="0.3">
      <c r="A91" t="s">
        <v>227</v>
      </c>
      <c r="B91" t="s">
        <v>228</v>
      </c>
      <c r="C91" t="s">
        <v>228</v>
      </c>
      <c r="D91" t="s">
        <v>7</v>
      </c>
      <c r="E91">
        <v>0</v>
      </c>
      <c r="F91">
        <v>0</v>
      </c>
      <c r="G91">
        <v>0</v>
      </c>
      <c r="H91">
        <v>1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9.1</v>
      </c>
      <c r="AE91">
        <v>350</v>
      </c>
      <c r="AF91">
        <v>15.512301440259581</v>
      </c>
      <c r="AG91">
        <v>13.189264614835038</v>
      </c>
      <c r="AH91">
        <v>11.117426272999676</v>
      </c>
      <c r="AI91">
        <v>1.251161380826447</v>
      </c>
      <c r="AJ91">
        <v>0</v>
      </c>
      <c r="AK91">
        <v>0</v>
      </c>
    </row>
    <row r="92" spans="1:37" hidden="1" x14ac:dyDescent="0.3">
      <c r="A92" t="s">
        <v>229</v>
      </c>
      <c r="B92" t="s">
        <v>230</v>
      </c>
      <c r="C92" t="s">
        <v>230</v>
      </c>
      <c r="D92" t="s">
        <v>5</v>
      </c>
      <c r="E92">
        <v>0</v>
      </c>
      <c r="F92">
        <v>1</v>
      </c>
      <c r="G92">
        <v>0</v>
      </c>
      <c r="H92">
        <v>0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</v>
      </c>
      <c r="AE92">
        <v>352</v>
      </c>
      <c r="AF92">
        <v>13.614211696917803</v>
      </c>
      <c r="AG92">
        <v>17.770587046354922</v>
      </c>
      <c r="AH92">
        <v>12.243235306449005</v>
      </c>
      <c r="AI92">
        <v>1.4469126580538074</v>
      </c>
      <c r="AJ92">
        <v>0</v>
      </c>
      <c r="AK92">
        <v>0</v>
      </c>
    </row>
    <row r="93" spans="1:37" hidden="1" x14ac:dyDescent="0.3">
      <c r="A93" t="s">
        <v>231</v>
      </c>
      <c r="B93" t="s">
        <v>232</v>
      </c>
      <c r="C93" t="s">
        <v>232</v>
      </c>
      <c r="D93" t="s">
        <v>5</v>
      </c>
      <c r="E93">
        <v>0</v>
      </c>
      <c r="F93">
        <v>1</v>
      </c>
      <c r="G93">
        <v>0</v>
      </c>
      <c r="H93">
        <v>0</v>
      </c>
      <c r="I93" t="s">
        <v>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4.4000000000000004</v>
      </c>
      <c r="AE93">
        <v>353</v>
      </c>
      <c r="AF93">
        <v>19.231550033292176</v>
      </c>
      <c r="AG93">
        <v>16.633502514547249</v>
      </c>
      <c r="AH93">
        <v>13.896107059672421</v>
      </c>
      <c r="AI93">
        <v>1.401518616476362</v>
      </c>
      <c r="AJ93">
        <v>0</v>
      </c>
      <c r="AK93">
        <v>0</v>
      </c>
    </row>
    <row r="94" spans="1:37" hidden="1" x14ac:dyDescent="0.3">
      <c r="A94" t="s">
        <v>233</v>
      </c>
      <c r="B94" t="s">
        <v>234</v>
      </c>
      <c r="C94" t="s">
        <v>234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19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6.1</v>
      </c>
      <c r="AE94">
        <v>354</v>
      </c>
      <c r="AF94">
        <v>21.11875361593718</v>
      </c>
      <c r="AG94">
        <v>17.341667857185538</v>
      </c>
      <c r="AH94">
        <v>14.888899857144615</v>
      </c>
      <c r="AI94">
        <v>1.7555329784741378</v>
      </c>
      <c r="AJ94">
        <v>0</v>
      </c>
      <c r="AK94">
        <v>0</v>
      </c>
    </row>
    <row r="95" spans="1:37" hidden="1" x14ac:dyDescent="0.3">
      <c r="A95" t="s">
        <v>196</v>
      </c>
      <c r="B95" t="s">
        <v>235</v>
      </c>
      <c r="C95" t="s">
        <v>235</v>
      </c>
      <c r="D95" t="s">
        <v>6</v>
      </c>
      <c r="E95">
        <v>0</v>
      </c>
      <c r="F95">
        <v>0</v>
      </c>
      <c r="G95">
        <v>1</v>
      </c>
      <c r="H95">
        <v>0</v>
      </c>
      <c r="I95" t="s">
        <v>19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8.1</v>
      </c>
      <c r="AE95">
        <v>356</v>
      </c>
      <c r="AF95">
        <v>28.049587238077009</v>
      </c>
      <c r="AG95">
        <v>36.083561315674487</v>
      </c>
      <c r="AH95">
        <v>25.012461495637154</v>
      </c>
      <c r="AI95">
        <v>2.8375114439879754</v>
      </c>
      <c r="AJ95">
        <v>0</v>
      </c>
      <c r="AK95">
        <v>0</v>
      </c>
    </row>
    <row r="96" spans="1:37" hidden="1" x14ac:dyDescent="0.3">
      <c r="A96" t="s">
        <v>236</v>
      </c>
      <c r="B96" t="s">
        <v>237</v>
      </c>
      <c r="C96" t="s">
        <v>237</v>
      </c>
      <c r="D96" t="s">
        <v>7</v>
      </c>
      <c r="E96">
        <v>0</v>
      </c>
      <c r="F96">
        <v>0</v>
      </c>
      <c r="G96">
        <v>0</v>
      </c>
      <c r="H96">
        <v>1</v>
      </c>
      <c r="I96" t="s">
        <v>19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6.1</v>
      </c>
      <c r="AE96">
        <v>357</v>
      </c>
      <c r="AF96">
        <v>21.557726579617306</v>
      </c>
      <c r="AG96">
        <v>25.19701002174682</v>
      </c>
      <c r="AH96">
        <v>18.206099996265458</v>
      </c>
      <c r="AI96">
        <v>2.1653660522223985</v>
      </c>
      <c r="AJ96">
        <v>0</v>
      </c>
      <c r="AK96">
        <v>0</v>
      </c>
    </row>
    <row r="97" spans="1:37" hidden="1" x14ac:dyDescent="0.3">
      <c r="A97" t="s">
        <v>238</v>
      </c>
      <c r="B97" t="s">
        <v>239</v>
      </c>
      <c r="C97" t="s">
        <v>239</v>
      </c>
      <c r="D97" t="s">
        <v>6</v>
      </c>
      <c r="E97">
        <v>0</v>
      </c>
      <c r="F97">
        <v>0</v>
      </c>
      <c r="G97">
        <v>1</v>
      </c>
      <c r="H97">
        <v>0</v>
      </c>
      <c r="I97" t="s">
        <v>19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6.7</v>
      </c>
      <c r="AE97">
        <v>359</v>
      </c>
      <c r="AF97">
        <v>26.93072824531172</v>
      </c>
      <c r="AG97">
        <v>28.109546188753971</v>
      </c>
      <c r="AH97">
        <v>21.392355168708974</v>
      </c>
      <c r="AI97">
        <v>2.4798080951323564</v>
      </c>
      <c r="AJ97">
        <v>0</v>
      </c>
      <c r="AK97">
        <v>0</v>
      </c>
    </row>
    <row r="98" spans="1:37" hidden="1" x14ac:dyDescent="0.3">
      <c r="A98" t="s">
        <v>240</v>
      </c>
      <c r="B98" t="s">
        <v>241</v>
      </c>
      <c r="C98" t="s">
        <v>241</v>
      </c>
      <c r="D98" t="s">
        <v>6</v>
      </c>
      <c r="E98">
        <v>0</v>
      </c>
      <c r="F98">
        <v>0</v>
      </c>
      <c r="G98">
        <v>1</v>
      </c>
      <c r="H98">
        <v>0</v>
      </c>
      <c r="I98" t="s">
        <v>19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4.9000000000000004</v>
      </c>
      <c r="AE98">
        <v>361</v>
      </c>
      <c r="AF98">
        <v>16.891748986565595</v>
      </c>
      <c r="AG98">
        <v>21.018339437919344</v>
      </c>
      <c r="AH98">
        <v>14.777212864991792</v>
      </c>
      <c r="AI98">
        <v>1.5319193405118683</v>
      </c>
      <c r="AJ98">
        <v>0</v>
      </c>
      <c r="AK98">
        <v>0</v>
      </c>
    </row>
    <row r="99" spans="1:37" hidden="1" x14ac:dyDescent="0.3">
      <c r="A99" t="s">
        <v>242</v>
      </c>
      <c r="B99" t="s">
        <v>243</v>
      </c>
      <c r="C99" t="s">
        <v>243</v>
      </c>
      <c r="D99" t="s">
        <v>7</v>
      </c>
      <c r="E99">
        <v>0</v>
      </c>
      <c r="F99">
        <v>0</v>
      </c>
      <c r="G99">
        <v>0</v>
      </c>
      <c r="H99">
        <v>1</v>
      </c>
      <c r="I99" t="s">
        <v>19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5.6</v>
      </c>
      <c r="AE99">
        <v>366</v>
      </c>
      <c r="AF99">
        <v>19.384615355362836</v>
      </c>
      <c r="AG99">
        <v>19.696126608111527</v>
      </c>
      <c r="AH99">
        <v>15.182621152871267</v>
      </c>
      <c r="AI99">
        <v>1.477549311316392</v>
      </c>
      <c r="AJ99">
        <v>0</v>
      </c>
      <c r="AK99">
        <v>0</v>
      </c>
    </row>
    <row r="100" spans="1:37" hidden="1" x14ac:dyDescent="0.3">
      <c r="A100" t="s">
        <v>244</v>
      </c>
      <c r="B100" t="s">
        <v>245</v>
      </c>
      <c r="C100" t="s">
        <v>245</v>
      </c>
      <c r="D100" t="s">
        <v>5</v>
      </c>
      <c r="E100">
        <v>0</v>
      </c>
      <c r="F100">
        <v>1</v>
      </c>
      <c r="G100">
        <v>0</v>
      </c>
      <c r="H100">
        <v>0</v>
      </c>
      <c r="I100" t="s">
        <v>19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4.2</v>
      </c>
      <c r="AE100">
        <v>371</v>
      </c>
      <c r="AF100">
        <v>12.199533921975448</v>
      </c>
      <c r="AG100">
        <v>14.763450086235068</v>
      </c>
      <c r="AH100">
        <v>10.505280518789155</v>
      </c>
      <c r="AI100">
        <v>0.82119769597363179</v>
      </c>
      <c r="AJ100">
        <v>0</v>
      </c>
      <c r="AK100">
        <v>0</v>
      </c>
    </row>
    <row r="101" spans="1:37" hidden="1" x14ac:dyDescent="0.3">
      <c r="A101" t="s">
        <v>246</v>
      </c>
      <c r="B101" t="s">
        <v>247</v>
      </c>
      <c r="C101" t="s">
        <v>246</v>
      </c>
      <c r="D101" t="s">
        <v>6</v>
      </c>
      <c r="E101">
        <v>0</v>
      </c>
      <c r="F101">
        <v>0</v>
      </c>
      <c r="G101">
        <v>1</v>
      </c>
      <c r="H101">
        <v>0</v>
      </c>
      <c r="I101" t="s">
        <v>18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6.3</v>
      </c>
      <c r="AE101">
        <v>383</v>
      </c>
      <c r="AF101">
        <v>20.488079991845353</v>
      </c>
      <c r="AG101">
        <v>28.689674051547431</v>
      </c>
      <c r="AH101">
        <v>16.418779047539591</v>
      </c>
      <c r="AI101">
        <v>3.2781256723847738</v>
      </c>
      <c r="AJ101">
        <v>0</v>
      </c>
      <c r="AK101">
        <v>0</v>
      </c>
    </row>
    <row r="102" spans="1:37" hidden="1" x14ac:dyDescent="0.3">
      <c r="A102" t="s">
        <v>248</v>
      </c>
      <c r="B102" t="s">
        <v>214</v>
      </c>
      <c r="C102" t="s">
        <v>214</v>
      </c>
      <c r="D102" t="s">
        <v>6</v>
      </c>
      <c r="E102">
        <v>0</v>
      </c>
      <c r="F102">
        <v>0</v>
      </c>
      <c r="G102">
        <v>1</v>
      </c>
      <c r="H102">
        <v>0</v>
      </c>
      <c r="I102" t="s">
        <v>18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5.8</v>
      </c>
      <c r="AE102">
        <v>390</v>
      </c>
      <c r="AF102">
        <v>26.544538085430183</v>
      </c>
      <c r="AG102">
        <v>19.100590457652611</v>
      </c>
      <c r="AH102">
        <v>15.317397168130054</v>
      </c>
      <c r="AI102">
        <v>2.8535860722621997</v>
      </c>
      <c r="AJ102">
        <v>0</v>
      </c>
      <c r="AK102">
        <v>0</v>
      </c>
    </row>
    <row r="103" spans="1:37" hidden="1" x14ac:dyDescent="0.3">
      <c r="A103" t="s">
        <v>134</v>
      </c>
      <c r="B103" t="s">
        <v>249</v>
      </c>
      <c r="C103" t="s">
        <v>249</v>
      </c>
      <c r="D103" t="s">
        <v>5</v>
      </c>
      <c r="E103">
        <v>0</v>
      </c>
      <c r="F103">
        <v>1</v>
      </c>
      <c r="G103">
        <v>0</v>
      </c>
      <c r="H103">
        <v>0</v>
      </c>
      <c r="I103" t="s">
        <v>18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4.5</v>
      </c>
      <c r="AE103">
        <v>392</v>
      </c>
      <c r="AF103">
        <v>25.592119887676549</v>
      </c>
      <c r="AG103">
        <v>21.607938657951031</v>
      </c>
      <c r="AH103">
        <v>15.819946577622485</v>
      </c>
      <c r="AI103">
        <v>2.5672895133103122</v>
      </c>
      <c r="AJ103">
        <v>0</v>
      </c>
      <c r="AK103">
        <v>0</v>
      </c>
    </row>
    <row r="104" spans="1:37" hidden="1" x14ac:dyDescent="0.3">
      <c r="A104" t="s">
        <v>250</v>
      </c>
      <c r="B104" t="s">
        <v>251</v>
      </c>
      <c r="C104" t="s">
        <v>251</v>
      </c>
      <c r="D104" t="s">
        <v>4</v>
      </c>
      <c r="E104">
        <v>1</v>
      </c>
      <c r="F104">
        <v>0</v>
      </c>
      <c r="G104">
        <v>0</v>
      </c>
      <c r="H104">
        <v>0</v>
      </c>
      <c r="I104" t="s">
        <v>18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4.5</v>
      </c>
      <c r="AE104">
        <v>395</v>
      </c>
      <c r="AF104">
        <v>21.199999999999996</v>
      </c>
      <c r="AG104">
        <v>23.583969480710145</v>
      </c>
      <c r="AH104">
        <v>14.978200115225011</v>
      </c>
      <c r="AI104">
        <v>3.0816180333172403</v>
      </c>
      <c r="AJ104">
        <v>0</v>
      </c>
      <c r="AK104">
        <v>0</v>
      </c>
    </row>
    <row r="105" spans="1:37" hidden="1" x14ac:dyDescent="0.3">
      <c r="A105" t="s">
        <v>153</v>
      </c>
      <c r="B105" t="s">
        <v>252</v>
      </c>
      <c r="C105" t="s">
        <v>253</v>
      </c>
      <c r="D105" t="s">
        <v>6</v>
      </c>
      <c r="E105">
        <v>0</v>
      </c>
      <c r="F105">
        <v>0</v>
      </c>
      <c r="G105">
        <v>1</v>
      </c>
      <c r="H105">
        <v>0</v>
      </c>
      <c r="I105" t="s">
        <v>18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4.8</v>
      </c>
      <c r="AE105">
        <v>402</v>
      </c>
      <c r="AF105">
        <v>13.49087957342401</v>
      </c>
      <c r="AG105">
        <v>16.30458717096187</v>
      </c>
      <c r="AH105">
        <v>9.9588648428218143</v>
      </c>
      <c r="AI105">
        <v>2.3688007528872506</v>
      </c>
      <c r="AJ105">
        <v>0</v>
      </c>
      <c r="AK105">
        <v>0</v>
      </c>
    </row>
    <row r="106" spans="1:37" hidden="1" x14ac:dyDescent="0.3">
      <c r="A106" t="s">
        <v>254</v>
      </c>
      <c r="B106" t="s">
        <v>255</v>
      </c>
      <c r="C106" t="s">
        <v>255</v>
      </c>
      <c r="D106" t="s">
        <v>6</v>
      </c>
      <c r="E106">
        <v>0</v>
      </c>
      <c r="F106">
        <v>0</v>
      </c>
      <c r="G106">
        <v>1</v>
      </c>
      <c r="H106">
        <v>0</v>
      </c>
      <c r="I106" t="s">
        <v>18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5.4</v>
      </c>
      <c r="AE106">
        <v>403</v>
      </c>
      <c r="AF106">
        <v>21.545454538957458</v>
      </c>
      <c r="AG106">
        <v>18.65334457843057</v>
      </c>
      <c r="AH106">
        <v>13.470751549425328</v>
      </c>
      <c r="AI106">
        <v>2.4886824181802889</v>
      </c>
      <c r="AJ106">
        <v>0</v>
      </c>
      <c r="AK106">
        <v>0</v>
      </c>
    </row>
    <row r="107" spans="1:37" hidden="1" x14ac:dyDescent="0.3">
      <c r="A107" t="s">
        <v>256</v>
      </c>
      <c r="B107" t="s">
        <v>257</v>
      </c>
      <c r="C107" t="s">
        <v>258</v>
      </c>
      <c r="D107" t="s">
        <v>5</v>
      </c>
      <c r="E107">
        <v>0</v>
      </c>
      <c r="F107">
        <v>1</v>
      </c>
      <c r="G107">
        <v>0</v>
      </c>
      <c r="H107">
        <v>0</v>
      </c>
      <c r="I107" t="s">
        <v>20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6.5</v>
      </c>
      <c r="AE107">
        <v>424</v>
      </c>
      <c r="AF107">
        <v>65.758419647061686</v>
      </c>
      <c r="AG107">
        <v>27.991120159472921</v>
      </c>
      <c r="AH107">
        <v>40.335894807480088</v>
      </c>
      <c r="AI107">
        <v>8.4780755605643598</v>
      </c>
      <c r="AJ107">
        <v>0</v>
      </c>
      <c r="AK107">
        <v>0</v>
      </c>
    </row>
    <row r="108" spans="1:37" hidden="1" x14ac:dyDescent="0.3">
      <c r="A108" t="s">
        <v>259</v>
      </c>
      <c r="B108" t="s">
        <v>260</v>
      </c>
      <c r="C108" t="s">
        <v>259</v>
      </c>
      <c r="D108" t="s">
        <v>4</v>
      </c>
      <c r="E108">
        <v>1</v>
      </c>
      <c r="F108">
        <v>0</v>
      </c>
      <c r="G108">
        <v>0</v>
      </c>
      <c r="H108">
        <v>0</v>
      </c>
      <c r="I108" t="s">
        <v>20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5.4</v>
      </c>
      <c r="AE108">
        <v>425</v>
      </c>
      <c r="AF108">
        <v>31.298257405366058</v>
      </c>
      <c r="AG108">
        <v>32.635778140846149</v>
      </c>
      <c r="AH108">
        <v>26.677000429150659</v>
      </c>
      <c r="AI108">
        <v>8.7222421263956278</v>
      </c>
      <c r="AJ108">
        <v>0</v>
      </c>
      <c r="AK108">
        <v>0</v>
      </c>
    </row>
    <row r="109" spans="1:37" x14ac:dyDescent="0.3">
      <c r="A109" t="s">
        <v>401</v>
      </c>
      <c r="B109" t="s">
        <v>402</v>
      </c>
      <c r="C109" s="1" t="s">
        <v>402</v>
      </c>
      <c r="D109" t="s">
        <v>5</v>
      </c>
      <c r="E109">
        <v>0</v>
      </c>
      <c r="F109">
        <v>1</v>
      </c>
      <c r="G109">
        <v>0</v>
      </c>
      <c r="H109">
        <v>0</v>
      </c>
      <c r="I109" t="s">
        <v>28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4.4000000000000004</v>
      </c>
      <c r="AE109">
        <v>717</v>
      </c>
      <c r="AF109">
        <v>17.954260769611189</v>
      </c>
      <c r="AG109">
        <v>26.31578124933554</v>
      </c>
      <c r="AH109">
        <v>21.056294560070477</v>
      </c>
      <c r="AI109">
        <v>7.0387233149381245</v>
      </c>
      <c r="AJ109">
        <v>1</v>
      </c>
      <c r="AK109">
        <v>1</v>
      </c>
    </row>
    <row r="110" spans="1:37" hidden="1" x14ac:dyDescent="0.3">
      <c r="A110" t="s">
        <v>263</v>
      </c>
      <c r="B110" t="s">
        <v>264</v>
      </c>
      <c r="C110" t="s">
        <v>264</v>
      </c>
      <c r="D110" t="s">
        <v>5</v>
      </c>
      <c r="E110">
        <v>0</v>
      </c>
      <c r="F110">
        <v>1</v>
      </c>
      <c r="G110">
        <v>0</v>
      </c>
      <c r="H110">
        <v>0</v>
      </c>
      <c r="I110" t="s">
        <v>20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6.8</v>
      </c>
      <c r="AE110">
        <v>428</v>
      </c>
      <c r="AF110">
        <v>35.87506862088879</v>
      </c>
      <c r="AG110">
        <v>28.842562160500478</v>
      </c>
      <c r="AH110">
        <v>27.261100766161164</v>
      </c>
      <c r="AI110">
        <v>8.7535130485953765</v>
      </c>
      <c r="AJ110">
        <v>0</v>
      </c>
      <c r="AK110">
        <v>0</v>
      </c>
    </row>
    <row r="111" spans="1:37" hidden="1" x14ac:dyDescent="0.3">
      <c r="A111" t="s">
        <v>265</v>
      </c>
      <c r="B111" t="s">
        <v>266</v>
      </c>
      <c r="C111" t="s">
        <v>266</v>
      </c>
      <c r="D111" t="s">
        <v>5</v>
      </c>
      <c r="E111">
        <v>0</v>
      </c>
      <c r="F111">
        <v>1</v>
      </c>
      <c r="G111">
        <v>0</v>
      </c>
      <c r="H111">
        <v>0</v>
      </c>
      <c r="I111" t="s">
        <v>20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7.3</v>
      </c>
      <c r="AE111">
        <v>429</v>
      </c>
      <c r="AF111">
        <v>38.357885197375282</v>
      </c>
      <c r="AG111">
        <v>28.634426947921771</v>
      </c>
      <c r="AH111">
        <v>28.294197456399811</v>
      </c>
      <c r="AI111">
        <v>9.436398358079451</v>
      </c>
      <c r="AJ111">
        <v>0</v>
      </c>
      <c r="AK111">
        <v>0</v>
      </c>
    </row>
    <row r="112" spans="1:37" hidden="1" x14ac:dyDescent="0.3">
      <c r="A112" t="s">
        <v>267</v>
      </c>
      <c r="B112" t="s">
        <v>268</v>
      </c>
      <c r="C112" t="s">
        <v>268</v>
      </c>
      <c r="D112" t="s">
        <v>5</v>
      </c>
      <c r="E112">
        <v>0</v>
      </c>
      <c r="F112">
        <v>1</v>
      </c>
      <c r="G112">
        <v>0</v>
      </c>
      <c r="H112">
        <v>0</v>
      </c>
      <c r="I112" t="s">
        <v>20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4.3</v>
      </c>
      <c r="AE112">
        <v>430</v>
      </c>
      <c r="AF112">
        <v>27.220218429040081</v>
      </c>
      <c r="AG112">
        <v>25.571053674436133</v>
      </c>
      <c r="AH112">
        <v>22.112019320985915</v>
      </c>
      <c r="AI112">
        <v>8.2397665549312791</v>
      </c>
      <c r="AJ112">
        <v>0</v>
      </c>
      <c r="AK112">
        <v>0</v>
      </c>
    </row>
    <row r="113" spans="1:37" hidden="1" x14ac:dyDescent="0.3">
      <c r="A113" t="s">
        <v>238</v>
      </c>
      <c r="B113" t="s">
        <v>269</v>
      </c>
      <c r="C113" t="s">
        <v>269</v>
      </c>
      <c r="D113" t="s">
        <v>6</v>
      </c>
      <c r="E113">
        <v>0</v>
      </c>
      <c r="F113">
        <v>0</v>
      </c>
      <c r="G113">
        <v>1</v>
      </c>
      <c r="H113">
        <v>0</v>
      </c>
      <c r="I113" t="s">
        <v>20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4.9000000000000004</v>
      </c>
      <c r="AE113">
        <v>438</v>
      </c>
      <c r="AF113">
        <v>15.295572758807234</v>
      </c>
      <c r="AG113">
        <v>15.196588682593417</v>
      </c>
      <c r="AH113">
        <v>12.745698346889363</v>
      </c>
      <c r="AI113">
        <v>4.2680827036669431</v>
      </c>
      <c r="AJ113">
        <v>0</v>
      </c>
      <c r="AK113">
        <v>0</v>
      </c>
    </row>
    <row r="114" spans="1:37" hidden="1" x14ac:dyDescent="0.3">
      <c r="A114" t="s">
        <v>270</v>
      </c>
      <c r="B114" t="s">
        <v>271</v>
      </c>
      <c r="C114" t="s">
        <v>270</v>
      </c>
      <c r="D114" t="s">
        <v>7</v>
      </c>
      <c r="E114">
        <v>0</v>
      </c>
      <c r="F114">
        <v>0</v>
      </c>
      <c r="G114">
        <v>0</v>
      </c>
      <c r="H114">
        <v>1</v>
      </c>
      <c r="I114" t="s">
        <v>20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8.6999999999999993</v>
      </c>
      <c r="AE114">
        <v>440</v>
      </c>
      <c r="AF114">
        <v>39.764705882352942</v>
      </c>
      <c r="AG114">
        <v>28.693986242524822</v>
      </c>
      <c r="AH114">
        <v>28.948305952022228</v>
      </c>
      <c r="AI114">
        <v>7.1577570266406152</v>
      </c>
      <c r="AJ114">
        <v>0</v>
      </c>
      <c r="AK114">
        <v>0</v>
      </c>
    </row>
    <row r="115" spans="1:37" hidden="1" x14ac:dyDescent="0.3">
      <c r="A115" t="s">
        <v>272</v>
      </c>
      <c r="B115" t="s">
        <v>273</v>
      </c>
      <c r="C115" t="s">
        <v>273</v>
      </c>
      <c r="D115" t="s">
        <v>6</v>
      </c>
      <c r="E115">
        <v>0</v>
      </c>
      <c r="F115">
        <v>0</v>
      </c>
      <c r="G115">
        <v>1</v>
      </c>
      <c r="H115">
        <v>0</v>
      </c>
      <c r="I115" t="s">
        <v>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7.3</v>
      </c>
      <c r="AE115">
        <v>455</v>
      </c>
      <c r="AF115">
        <v>16.481190713614478</v>
      </c>
      <c r="AG115">
        <v>22.416396344671558</v>
      </c>
      <c r="AH115">
        <v>17.919745864962515</v>
      </c>
      <c r="AI115">
        <v>3.5900735307151121</v>
      </c>
      <c r="AJ115">
        <v>0</v>
      </c>
      <c r="AK115">
        <v>0</v>
      </c>
    </row>
    <row r="116" spans="1:37" hidden="1" x14ac:dyDescent="0.3">
      <c r="A116" t="s">
        <v>274</v>
      </c>
      <c r="B116" t="s">
        <v>275</v>
      </c>
      <c r="C116" t="s">
        <v>275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21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12.4</v>
      </c>
      <c r="AE116">
        <v>456</v>
      </c>
      <c r="AF116">
        <v>28.901389464639387</v>
      </c>
      <c r="AG116">
        <v>35.615371705419811</v>
      </c>
      <c r="AH116">
        <v>29.986126248250432</v>
      </c>
      <c r="AI116">
        <v>6.5122795740248405</v>
      </c>
      <c r="AJ116">
        <v>0</v>
      </c>
      <c r="AK116">
        <v>0</v>
      </c>
    </row>
    <row r="117" spans="1:37" hidden="1" x14ac:dyDescent="0.3">
      <c r="A117" t="s">
        <v>220</v>
      </c>
      <c r="B117" t="s">
        <v>276</v>
      </c>
      <c r="C117" t="s">
        <v>276</v>
      </c>
      <c r="D117" t="s">
        <v>5</v>
      </c>
      <c r="E117">
        <v>0</v>
      </c>
      <c r="F117">
        <v>1</v>
      </c>
      <c r="G117">
        <v>0</v>
      </c>
      <c r="H117">
        <v>0</v>
      </c>
      <c r="I117" t="s">
        <v>21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7.1</v>
      </c>
      <c r="AE117">
        <v>460</v>
      </c>
      <c r="AF117">
        <v>45.470588235189147</v>
      </c>
      <c r="AG117">
        <v>17.404574876825141</v>
      </c>
      <c r="AH117">
        <v>32.140528358349755</v>
      </c>
      <c r="AI117">
        <v>4.2729751665483064</v>
      </c>
      <c r="AJ117">
        <v>0</v>
      </c>
      <c r="AK117">
        <v>0</v>
      </c>
    </row>
    <row r="118" spans="1:37" hidden="1" x14ac:dyDescent="0.3">
      <c r="A118" t="s">
        <v>277</v>
      </c>
      <c r="B118" t="s">
        <v>278</v>
      </c>
      <c r="C118" t="s">
        <v>277</v>
      </c>
      <c r="D118" t="s">
        <v>4</v>
      </c>
      <c r="E118">
        <v>1</v>
      </c>
      <c r="F118">
        <v>0</v>
      </c>
      <c r="G118">
        <v>0</v>
      </c>
      <c r="H118">
        <v>0</v>
      </c>
      <c r="I118" t="s">
        <v>21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5.4</v>
      </c>
      <c r="AE118">
        <v>461</v>
      </c>
      <c r="AF118">
        <v>24.833270915756863</v>
      </c>
      <c r="AG118">
        <v>19.963560134317458</v>
      </c>
      <c r="AH118">
        <v>21.624150547453404</v>
      </c>
      <c r="AI118">
        <v>4.2784071072594845</v>
      </c>
      <c r="AJ118">
        <v>0</v>
      </c>
      <c r="AK118">
        <v>0</v>
      </c>
    </row>
    <row r="119" spans="1:37" x14ac:dyDescent="0.3">
      <c r="A119" t="s">
        <v>368</v>
      </c>
      <c r="B119" t="s">
        <v>369</v>
      </c>
      <c r="C119" s="1" t="s">
        <v>370</v>
      </c>
      <c r="D119" t="s">
        <v>5</v>
      </c>
      <c r="E119">
        <v>0</v>
      </c>
      <c r="F119">
        <v>1</v>
      </c>
      <c r="G119">
        <v>0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4.9000000000000004</v>
      </c>
      <c r="AE119">
        <v>664</v>
      </c>
      <c r="AF119">
        <v>19.631578947368421</v>
      </c>
      <c r="AG119">
        <v>46.07190338216185</v>
      </c>
      <c r="AH119">
        <v>42.720062859871177</v>
      </c>
      <c r="AI119">
        <v>6.3290459082106914</v>
      </c>
      <c r="AJ119">
        <v>0</v>
      </c>
      <c r="AK119">
        <v>1</v>
      </c>
    </row>
    <row r="120" spans="1:37" hidden="1" x14ac:dyDescent="0.3">
      <c r="A120" t="s">
        <v>281</v>
      </c>
      <c r="B120" t="s">
        <v>282</v>
      </c>
      <c r="C120" t="s">
        <v>282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21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8</v>
      </c>
      <c r="AE120">
        <v>467</v>
      </c>
      <c r="AF120">
        <v>19.001012114995163</v>
      </c>
      <c r="AG120">
        <v>17.72738496363046</v>
      </c>
      <c r="AH120">
        <v>17.500189921620034</v>
      </c>
      <c r="AI120">
        <v>3.9729821741992559</v>
      </c>
      <c r="AJ120">
        <v>0</v>
      </c>
      <c r="AK120">
        <v>0</v>
      </c>
    </row>
    <row r="121" spans="1:37" hidden="1" x14ac:dyDescent="0.3">
      <c r="A121" t="s">
        <v>246</v>
      </c>
      <c r="B121" t="s">
        <v>283</v>
      </c>
      <c r="C121" t="s">
        <v>284</v>
      </c>
      <c r="D121" t="s">
        <v>6</v>
      </c>
      <c r="E121">
        <v>0</v>
      </c>
      <c r="F121">
        <v>0</v>
      </c>
      <c r="G121">
        <v>1</v>
      </c>
      <c r="H121">
        <v>0</v>
      </c>
      <c r="I121" t="s">
        <v>21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5.6</v>
      </c>
      <c r="AE121">
        <v>468</v>
      </c>
      <c r="AF121">
        <v>14.703389830508476</v>
      </c>
      <c r="AG121">
        <v>20.051709610092338</v>
      </c>
      <c r="AH121">
        <v>16.007531561535171</v>
      </c>
      <c r="AI121">
        <v>3.6777771012457761</v>
      </c>
      <c r="AJ121">
        <v>0</v>
      </c>
      <c r="AK121">
        <v>0</v>
      </c>
    </row>
    <row r="122" spans="1:37" x14ac:dyDescent="0.3">
      <c r="A122" t="s">
        <v>279</v>
      </c>
      <c r="B122" t="s">
        <v>280</v>
      </c>
      <c r="C122" s="1" t="s">
        <v>279</v>
      </c>
      <c r="D122" t="s">
        <v>6</v>
      </c>
      <c r="E122">
        <v>0</v>
      </c>
      <c r="F122">
        <v>0</v>
      </c>
      <c r="G122">
        <v>1</v>
      </c>
      <c r="H122">
        <v>0</v>
      </c>
      <c r="I122" t="s">
        <v>21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6.8</v>
      </c>
      <c r="AE122">
        <v>465</v>
      </c>
      <c r="AF122">
        <v>19.285714285714285</v>
      </c>
      <c r="AG122">
        <v>26.843995224577359</v>
      </c>
      <c r="AH122">
        <v>21.207719140930791</v>
      </c>
      <c r="AI122">
        <v>4.8658721354902355</v>
      </c>
      <c r="AJ122">
        <v>1</v>
      </c>
      <c r="AK122">
        <v>1</v>
      </c>
    </row>
    <row r="123" spans="1:37" hidden="1" x14ac:dyDescent="0.3">
      <c r="A123" t="s">
        <v>287</v>
      </c>
      <c r="B123" t="s">
        <v>288</v>
      </c>
      <c r="C123" t="s">
        <v>288</v>
      </c>
      <c r="D123" t="s">
        <v>7</v>
      </c>
      <c r="E123">
        <v>0</v>
      </c>
      <c r="F123">
        <v>0</v>
      </c>
      <c r="G123">
        <v>0</v>
      </c>
      <c r="H123">
        <v>1</v>
      </c>
      <c r="I123" t="s">
        <v>21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</v>
      </c>
      <c r="AE123">
        <v>472</v>
      </c>
      <c r="AF123">
        <v>15.866666294254948</v>
      </c>
      <c r="AG123">
        <v>15.594335384350227</v>
      </c>
      <c r="AH123">
        <v>14.921396511148096</v>
      </c>
      <c r="AI123">
        <v>4.5584474714875061</v>
      </c>
      <c r="AJ123">
        <v>0</v>
      </c>
      <c r="AK123">
        <v>0</v>
      </c>
    </row>
    <row r="124" spans="1:37" hidden="1" x14ac:dyDescent="0.3">
      <c r="A124" t="s">
        <v>117</v>
      </c>
      <c r="B124" t="s">
        <v>289</v>
      </c>
      <c r="C124" t="s">
        <v>290</v>
      </c>
      <c r="D124" t="s">
        <v>4</v>
      </c>
      <c r="E124">
        <v>1</v>
      </c>
      <c r="F124">
        <v>0</v>
      </c>
      <c r="G124">
        <v>0</v>
      </c>
      <c r="H124">
        <v>0</v>
      </c>
      <c r="I124" t="s">
        <v>22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</v>
      </c>
      <c r="AE124">
        <v>487</v>
      </c>
      <c r="AF124">
        <v>23.136363620008304</v>
      </c>
      <c r="AG124">
        <v>15.1984236234129</v>
      </c>
      <c r="AH124">
        <v>16.180344429832104</v>
      </c>
      <c r="AI124">
        <v>0</v>
      </c>
      <c r="AJ124">
        <v>0</v>
      </c>
      <c r="AK124">
        <v>0</v>
      </c>
    </row>
    <row r="125" spans="1:37" hidden="1" x14ac:dyDescent="0.3">
      <c r="A125" t="s">
        <v>291</v>
      </c>
      <c r="B125" t="s">
        <v>292</v>
      </c>
      <c r="C125" t="s">
        <v>293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22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5.0999999999999996</v>
      </c>
      <c r="AE125">
        <v>491</v>
      </c>
      <c r="AF125">
        <v>12.069492257271332</v>
      </c>
      <c r="AG125">
        <v>8.5605187783776984</v>
      </c>
      <c r="AH125">
        <v>8.7392354594873645</v>
      </c>
      <c r="AI125">
        <v>0</v>
      </c>
      <c r="AJ125">
        <v>0</v>
      </c>
      <c r="AK125">
        <v>0</v>
      </c>
    </row>
    <row r="126" spans="1:37" hidden="1" x14ac:dyDescent="0.3">
      <c r="A126" t="s">
        <v>294</v>
      </c>
      <c r="B126" t="s">
        <v>295</v>
      </c>
      <c r="C126" t="s">
        <v>295</v>
      </c>
      <c r="D126" t="s">
        <v>5</v>
      </c>
      <c r="E126">
        <v>0</v>
      </c>
      <c r="F126">
        <v>1</v>
      </c>
      <c r="G126">
        <v>0</v>
      </c>
      <c r="H126">
        <v>0</v>
      </c>
      <c r="I126" t="s">
        <v>22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5.4</v>
      </c>
      <c r="AE126">
        <v>492</v>
      </c>
      <c r="AF126">
        <v>12.740013309545521</v>
      </c>
      <c r="AG126">
        <v>17.758581731152077</v>
      </c>
      <c r="AH126">
        <v>13.344138863655678</v>
      </c>
      <c r="AI126">
        <v>0</v>
      </c>
      <c r="AJ126">
        <v>0</v>
      </c>
      <c r="AK126">
        <v>0</v>
      </c>
    </row>
    <row r="127" spans="1:37" hidden="1" x14ac:dyDescent="0.3">
      <c r="A127" t="s">
        <v>296</v>
      </c>
      <c r="B127" t="s">
        <v>297</v>
      </c>
      <c r="C127" t="s">
        <v>298</v>
      </c>
      <c r="D127" t="s">
        <v>6</v>
      </c>
      <c r="E127">
        <v>0</v>
      </c>
      <c r="F127">
        <v>0</v>
      </c>
      <c r="G127">
        <v>1</v>
      </c>
      <c r="H127">
        <v>0</v>
      </c>
      <c r="I127" t="s">
        <v>22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9.8000000000000007</v>
      </c>
      <c r="AE127">
        <v>493</v>
      </c>
      <c r="AF127">
        <v>20.297489520084689</v>
      </c>
      <c r="AG127">
        <v>18.258288191496476</v>
      </c>
      <c r="AH127">
        <v>16.520808753217885</v>
      </c>
      <c r="AI127">
        <v>0</v>
      </c>
      <c r="AJ127">
        <v>0</v>
      </c>
      <c r="AK127">
        <v>0</v>
      </c>
    </row>
    <row r="128" spans="1:37" x14ac:dyDescent="0.3">
      <c r="A128" t="s">
        <v>92</v>
      </c>
      <c r="B128" t="s">
        <v>93</v>
      </c>
      <c r="C128" s="1" t="s">
        <v>93</v>
      </c>
      <c r="D128" t="s">
        <v>5</v>
      </c>
      <c r="E128">
        <v>0</v>
      </c>
      <c r="F128">
        <v>1</v>
      </c>
      <c r="G128">
        <v>0</v>
      </c>
      <c r="H128">
        <v>0</v>
      </c>
      <c r="I128" t="s">
        <v>10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4.4000000000000004</v>
      </c>
      <c r="AE128">
        <v>64</v>
      </c>
      <c r="AF128">
        <v>94.325000036662928</v>
      </c>
      <c r="AG128">
        <v>16.929637289634861</v>
      </c>
      <c r="AH128">
        <v>55.668228673721934</v>
      </c>
      <c r="AI128">
        <v>3.5281365837801291</v>
      </c>
      <c r="AJ128">
        <v>0</v>
      </c>
      <c r="AK128">
        <v>1</v>
      </c>
    </row>
    <row r="129" spans="1:37" hidden="1" x14ac:dyDescent="0.3">
      <c r="A129" t="s">
        <v>300</v>
      </c>
      <c r="B129" t="s">
        <v>301</v>
      </c>
      <c r="C129" t="s">
        <v>302</v>
      </c>
      <c r="D129" t="s">
        <v>5</v>
      </c>
      <c r="E129">
        <v>0</v>
      </c>
      <c r="F129">
        <v>1</v>
      </c>
      <c r="G129">
        <v>0</v>
      </c>
      <c r="H129">
        <v>0</v>
      </c>
      <c r="I129" t="s">
        <v>22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4.7</v>
      </c>
      <c r="AE129">
        <v>502</v>
      </c>
      <c r="AF129">
        <v>19.043628153822318</v>
      </c>
      <c r="AG129">
        <v>15.969938852381748</v>
      </c>
      <c r="AH129">
        <v>14.952195644227693</v>
      </c>
      <c r="AI129">
        <v>0</v>
      </c>
      <c r="AJ129">
        <v>0</v>
      </c>
      <c r="AK129">
        <v>0</v>
      </c>
    </row>
    <row r="130" spans="1:37" hidden="1" x14ac:dyDescent="0.3">
      <c r="A130" t="s">
        <v>303</v>
      </c>
      <c r="B130" t="s">
        <v>304</v>
      </c>
      <c r="C130" t="s">
        <v>304</v>
      </c>
      <c r="D130" t="s">
        <v>6</v>
      </c>
      <c r="E130">
        <v>0</v>
      </c>
      <c r="F130">
        <v>0</v>
      </c>
      <c r="G130">
        <v>1</v>
      </c>
      <c r="H130">
        <v>0</v>
      </c>
      <c r="I130" t="s">
        <v>22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6.3</v>
      </c>
      <c r="AE130">
        <v>509</v>
      </c>
      <c r="AF130">
        <v>19.444444444444443</v>
      </c>
      <c r="AG130">
        <v>15.274218544584993</v>
      </c>
      <c r="AH130">
        <v>14.779586287025719</v>
      </c>
      <c r="AI130">
        <v>0</v>
      </c>
      <c r="AJ130">
        <v>0</v>
      </c>
      <c r="AK130">
        <v>0</v>
      </c>
    </row>
    <row r="131" spans="1:37" hidden="1" x14ac:dyDescent="0.3">
      <c r="A131" t="s">
        <v>305</v>
      </c>
      <c r="B131" t="s">
        <v>69</v>
      </c>
      <c r="C131" t="s">
        <v>69</v>
      </c>
      <c r="D131" t="s">
        <v>5</v>
      </c>
      <c r="E131">
        <v>0</v>
      </c>
      <c r="F131">
        <v>1</v>
      </c>
      <c r="G131">
        <v>0</v>
      </c>
      <c r="H131">
        <v>0</v>
      </c>
      <c r="I131" t="s">
        <v>22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4.5</v>
      </c>
      <c r="AE131">
        <v>510</v>
      </c>
      <c r="AF131">
        <v>14.089424911547237</v>
      </c>
      <c r="AG131">
        <v>10.752547766192382</v>
      </c>
      <c r="AH131">
        <v>10.560443259560117</v>
      </c>
      <c r="AI131">
        <v>0</v>
      </c>
      <c r="AJ131">
        <v>0</v>
      </c>
      <c r="AK131">
        <v>0</v>
      </c>
    </row>
    <row r="132" spans="1:37" hidden="1" x14ac:dyDescent="0.3">
      <c r="A132" t="s">
        <v>108</v>
      </c>
      <c r="B132" t="s">
        <v>306</v>
      </c>
      <c r="C132" t="s">
        <v>306</v>
      </c>
      <c r="D132" t="s">
        <v>6</v>
      </c>
      <c r="E132">
        <v>0</v>
      </c>
      <c r="F132">
        <v>0</v>
      </c>
      <c r="G132">
        <v>1</v>
      </c>
      <c r="H132">
        <v>0</v>
      </c>
      <c r="I132" t="s">
        <v>23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5.0999999999999996</v>
      </c>
      <c r="AE132">
        <v>523</v>
      </c>
      <c r="AF132">
        <v>12.139528190879206</v>
      </c>
      <c r="AG132">
        <v>8.5488281058505624</v>
      </c>
      <c r="AH132">
        <v>6.0589068917461315</v>
      </c>
      <c r="AI132">
        <v>0</v>
      </c>
      <c r="AJ132">
        <v>0</v>
      </c>
      <c r="AK132">
        <v>0</v>
      </c>
    </row>
    <row r="133" spans="1:37" hidden="1" x14ac:dyDescent="0.3">
      <c r="A133" t="s">
        <v>307</v>
      </c>
      <c r="B133" t="s">
        <v>308</v>
      </c>
      <c r="C133" t="s">
        <v>308</v>
      </c>
      <c r="D133" t="s">
        <v>7</v>
      </c>
      <c r="E133">
        <v>0</v>
      </c>
      <c r="F133">
        <v>0</v>
      </c>
      <c r="G133">
        <v>0</v>
      </c>
      <c r="H133">
        <v>1</v>
      </c>
      <c r="I133" t="s">
        <v>23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7</v>
      </c>
      <c r="AE133">
        <v>529</v>
      </c>
      <c r="AF133">
        <v>21.7800218088402</v>
      </c>
      <c r="AG133">
        <v>16.983143447091727</v>
      </c>
      <c r="AH133">
        <v>11.446104123379687</v>
      </c>
      <c r="AI133">
        <v>0</v>
      </c>
      <c r="AJ133">
        <v>0</v>
      </c>
      <c r="AK133">
        <v>0</v>
      </c>
    </row>
    <row r="134" spans="1:37" hidden="1" x14ac:dyDescent="0.3">
      <c r="A134" t="s">
        <v>309</v>
      </c>
      <c r="B134" t="s">
        <v>310</v>
      </c>
      <c r="C134" s="1" t="s">
        <v>310</v>
      </c>
      <c r="D134" t="s">
        <v>5</v>
      </c>
      <c r="E134">
        <v>0</v>
      </c>
      <c r="F134">
        <v>1</v>
      </c>
      <c r="G134">
        <v>0</v>
      </c>
      <c r="H134">
        <v>0</v>
      </c>
      <c r="I134" t="s">
        <v>23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6</v>
      </c>
      <c r="AE134">
        <v>530</v>
      </c>
      <c r="AF134">
        <v>26.25775065162486</v>
      </c>
      <c r="AG134">
        <v>20.154010618872725</v>
      </c>
      <c r="AH134">
        <v>13.687116060318202</v>
      </c>
      <c r="AI134">
        <v>0</v>
      </c>
      <c r="AJ134">
        <v>1</v>
      </c>
      <c r="AK134">
        <v>0</v>
      </c>
    </row>
    <row r="135" spans="1:37" hidden="1" x14ac:dyDescent="0.3">
      <c r="A135" t="s">
        <v>311</v>
      </c>
      <c r="B135" t="s">
        <v>312</v>
      </c>
      <c r="C135" t="s">
        <v>312</v>
      </c>
      <c r="D135" t="s">
        <v>5</v>
      </c>
      <c r="E135">
        <v>0</v>
      </c>
      <c r="F135">
        <v>1</v>
      </c>
      <c r="G135">
        <v>0</v>
      </c>
      <c r="H135">
        <v>0</v>
      </c>
      <c r="I135" t="s">
        <v>23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4.5999999999999996</v>
      </c>
      <c r="AE135">
        <v>531</v>
      </c>
      <c r="AF135">
        <v>14.87093236434414</v>
      </c>
      <c r="AG135">
        <v>17.560581361888801</v>
      </c>
      <c r="AH135">
        <v>9.9017756208846102</v>
      </c>
      <c r="AI135">
        <v>0</v>
      </c>
      <c r="AJ135">
        <v>0</v>
      </c>
      <c r="AK135">
        <v>0</v>
      </c>
    </row>
    <row r="136" spans="1:37" hidden="1" x14ac:dyDescent="0.3">
      <c r="A136" t="s">
        <v>313</v>
      </c>
      <c r="B136" t="s">
        <v>314</v>
      </c>
      <c r="C136" t="s">
        <v>314</v>
      </c>
      <c r="D136" t="s">
        <v>5</v>
      </c>
      <c r="E136">
        <v>0</v>
      </c>
      <c r="F136">
        <v>1</v>
      </c>
      <c r="G136">
        <v>0</v>
      </c>
      <c r="H136">
        <v>0</v>
      </c>
      <c r="I136" t="s">
        <v>23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5.2</v>
      </c>
      <c r="AE136">
        <v>539</v>
      </c>
      <c r="AF136">
        <v>45.971674357691143</v>
      </c>
      <c r="AG136">
        <v>16.681876296748634</v>
      </c>
      <c r="AH136">
        <v>17.45534795022942</v>
      </c>
      <c r="AI136">
        <v>0</v>
      </c>
      <c r="AJ136">
        <v>0</v>
      </c>
      <c r="AK136">
        <v>0</v>
      </c>
    </row>
    <row r="137" spans="1:37" x14ac:dyDescent="0.3">
      <c r="A137" t="s">
        <v>339</v>
      </c>
      <c r="B137" t="s">
        <v>340</v>
      </c>
      <c r="C137" s="1" t="s">
        <v>340</v>
      </c>
      <c r="D137" t="s">
        <v>7</v>
      </c>
      <c r="E137">
        <v>0</v>
      </c>
      <c r="F137">
        <v>0</v>
      </c>
      <c r="G137">
        <v>0</v>
      </c>
      <c r="H137">
        <v>1</v>
      </c>
      <c r="I137" t="s">
        <v>24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5.7</v>
      </c>
      <c r="AE137">
        <v>576</v>
      </c>
      <c r="AF137">
        <v>19.19805900796295</v>
      </c>
      <c r="AG137">
        <v>23.832344074043899</v>
      </c>
      <c r="AH137">
        <v>23.866214450373597</v>
      </c>
      <c r="AI137">
        <v>3.1205385673729769</v>
      </c>
      <c r="AJ137">
        <v>1</v>
      </c>
      <c r="AK137">
        <v>1</v>
      </c>
    </row>
    <row r="138" spans="1:37" hidden="1" x14ac:dyDescent="0.3">
      <c r="A138" t="s">
        <v>318</v>
      </c>
      <c r="B138" t="s">
        <v>319</v>
      </c>
      <c r="C138" t="s">
        <v>320</v>
      </c>
      <c r="D138" t="s">
        <v>6</v>
      </c>
      <c r="E138">
        <v>0</v>
      </c>
      <c r="F138">
        <v>0</v>
      </c>
      <c r="G138">
        <v>1</v>
      </c>
      <c r="H138">
        <v>0</v>
      </c>
      <c r="I138" t="s">
        <v>23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4.3</v>
      </c>
      <c r="AE138">
        <v>543</v>
      </c>
      <c r="AF138">
        <v>11.296451283410054</v>
      </c>
      <c r="AG138">
        <v>13.706688940412647</v>
      </c>
      <c r="AH138">
        <v>7.650131384468656</v>
      </c>
      <c r="AI138">
        <v>0</v>
      </c>
      <c r="AJ138">
        <v>0</v>
      </c>
      <c r="AK138">
        <v>0</v>
      </c>
    </row>
    <row r="139" spans="1:37" hidden="1" x14ac:dyDescent="0.3">
      <c r="A139" t="s">
        <v>321</v>
      </c>
      <c r="B139" t="s">
        <v>322</v>
      </c>
      <c r="C139" t="s">
        <v>323</v>
      </c>
      <c r="D139" t="s">
        <v>6</v>
      </c>
      <c r="E139">
        <v>0</v>
      </c>
      <c r="F139">
        <v>0</v>
      </c>
      <c r="G139">
        <v>1</v>
      </c>
      <c r="H139">
        <v>0</v>
      </c>
      <c r="I139" t="s">
        <v>23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5.9</v>
      </c>
      <c r="AE139">
        <v>544</v>
      </c>
      <c r="AF139">
        <v>13.951219465438927</v>
      </c>
      <c r="AG139">
        <v>12.785709947770535</v>
      </c>
      <c r="AH139">
        <v>7.9989690273960221</v>
      </c>
      <c r="AI139">
        <v>0</v>
      </c>
      <c r="AJ139">
        <v>0</v>
      </c>
      <c r="AK139">
        <v>0</v>
      </c>
    </row>
    <row r="140" spans="1:37" hidden="1" x14ac:dyDescent="0.3">
      <c r="A140" t="s">
        <v>324</v>
      </c>
      <c r="B140" t="s">
        <v>325</v>
      </c>
      <c r="C140" t="s">
        <v>325</v>
      </c>
      <c r="D140" t="s">
        <v>6</v>
      </c>
      <c r="E140">
        <v>0</v>
      </c>
      <c r="F140">
        <v>0</v>
      </c>
      <c r="G140">
        <v>1</v>
      </c>
      <c r="H140">
        <v>0</v>
      </c>
      <c r="I140" t="s">
        <v>23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4.7</v>
      </c>
      <c r="AE140">
        <v>546</v>
      </c>
      <c r="AF140">
        <v>16.328867176164803</v>
      </c>
      <c r="AG140">
        <v>13.72373392075724</v>
      </c>
      <c r="AH140">
        <v>8.9280772465534533</v>
      </c>
      <c r="AI140">
        <v>0</v>
      </c>
      <c r="AJ140">
        <v>0</v>
      </c>
      <c r="AK140">
        <v>0</v>
      </c>
    </row>
    <row r="141" spans="1:37" hidden="1" x14ac:dyDescent="0.3">
      <c r="A141" t="s">
        <v>296</v>
      </c>
      <c r="B141" t="s">
        <v>326</v>
      </c>
      <c r="C141" t="s">
        <v>327</v>
      </c>
      <c r="D141" t="s">
        <v>6</v>
      </c>
      <c r="E141">
        <v>0</v>
      </c>
      <c r="F141">
        <v>0</v>
      </c>
      <c r="G141">
        <v>1</v>
      </c>
      <c r="H141">
        <v>0</v>
      </c>
      <c r="I141" t="s">
        <v>23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5.5</v>
      </c>
      <c r="AE141">
        <v>547</v>
      </c>
      <c r="AF141">
        <v>22.176488761263634</v>
      </c>
      <c r="AG141">
        <v>16.66967430205451</v>
      </c>
      <c r="AH141">
        <v>11.436656769098551</v>
      </c>
      <c r="AI141">
        <v>0</v>
      </c>
      <c r="AJ141">
        <v>0</v>
      </c>
      <c r="AK141">
        <v>0</v>
      </c>
    </row>
    <row r="142" spans="1:37" hidden="1" x14ac:dyDescent="0.3">
      <c r="A142" t="s">
        <v>328</v>
      </c>
      <c r="B142" t="s">
        <v>329</v>
      </c>
      <c r="C142" t="s">
        <v>329</v>
      </c>
      <c r="D142" t="s">
        <v>4</v>
      </c>
      <c r="E142">
        <v>1</v>
      </c>
      <c r="F142">
        <v>0</v>
      </c>
      <c r="G142">
        <v>0</v>
      </c>
      <c r="H142">
        <v>0</v>
      </c>
      <c r="I142" t="s">
        <v>23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5.4</v>
      </c>
      <c r="AE142">
        <v>549</v>
      </c>
      <c r="AF142">
        <v>21.344537888855932</v>
      </c>
      <c r="AG142">
        <v>15.137897436105046</v>
      </c>
      <c r="AH142">
        <v>10.690529558594431</v>
      </c>
      <c r="AI142">
        <v>0</v>
      </c>
      <c r="AJ142">
        <v>0</v>
      </c>
      <c r="AK142">
        <v>0</v>
      </c>
    </row>
    <row r="143" spans="1:37" hidden="1" x14ac:dyDescent="0.3">
      <c r="A143" t="s">
        <v>330</v>
      </c>
      <c r="B143" t="s">
        <v>331</v>
      </c>
      <c r="C143" t="s">
        <v>331</v>
      </c>
      <c r="D143" t="s">
        <v>5</v>
      </c>
      <c r="E143">
        <v>0</v>
      </c>
      <c r="F143">
        <v>1</v>
      </c>
      <c r="G143">
        <v>0</v>
      </c>
      <c r="H143">
        <v>0</v>
      </c>
      <c r="I143" t="s">
        <v>23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4.5</v>
      </c>
      <c r="AE143">
        <v>550</v>
      </c>
      <c r="AF143">
        <v>37.190476164106158</v>
      </c>
      <c r="AG143">
        <v>16.271906934819146</v>
      </c>
      <c r="AH143">
        <v>15.092414998562202</v>
      </c>
      <c r="AI143">
        <v>0</v>
      </c>
      <c r="AJ143">
        <v>0</v>
      </c>
      <c r="AK143">
        <v>0</v>
      </c>
    </row>
    <row r="144" spans="1:37" hidden="1" x14ac:dyDescent="0.3">
      <c r="A144" t="s">
        <v>332</v>
      </c>
      <c r="B144" t="s">
        <v>333</v>
      </c>
      <c r="C144" t="s">
        <v>333</v>
      </c>
      <c r="D144" t="s">
        <v>7</v>
      </c>
      <c r="E144">
        <v>0</v>
      </c>
      <c r="F144">
        <v>0</v>
      </c>
      <c r="G144">
        <v>0</v>
      </c>
      <c r="H144">
        <v>1</v>
      </c>
      <c r="I144" t="s">
        <v>24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5.6</v>
      </c>
      <c r="AE144">
        <v>559</v>
      </c>
      <c r="AF144">
        <v>21.911855830522818</v>
      </c>
      <c r="AG144">
        <v>16.579389529970953</v>
      </c>
      <c r="AH144">
        <v>20.048205757045274</v>
      </c>
      <c r="AI144">
        <v>3.12222810328486</v>
      </c>
      <c r="AJ144">
        <v>0</v>
      </c>
      <c r="AK144">
        <v>0</v>
      </c>
    </row>
    <row r="145" spans="1:37" hidden="1" x14ac:dyDescent="0.3">
      <c r="A145" t="s">
        <v>334</v>
      </c>
      <c r="B145" t="s">
        <v>335</v>
      </c>
      <c r="C145" t="s">
        <v>335</v>
      </c>
      <c r="D145" t="s">
        <v>5</v>
      </c>
      <c r="E145">
        <v>0</v>
      </c>
      <c r="F145">
        <v>1</v>
      </c>
      <c r="G145">
        <v>0</v>
      </c>
      <c r="H145">
        <v>0</v>
      </c>
      <c r="I145" t="s">
        <v>24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4.4000000000000004</v>
      </c>
      <c r="AE145">
        <v>567</v>
      </c>
      <c r="AF145">
        <v>8.1111111111111107</v>
      </c>
      <c r="AG145">
        <v>19.362600897618027</v>
      </c>
      <c r="AH145">
        <v>16.375714122125462</v>
      </c>
      <c r="AI145">
        <v>2.2566683392853695</v>
      </c>
      <c r="AJ145">
        <v>0</v>
      </c>
      <c r="AK145">
        <v>0</v>
      </c>
    </row>
    <row r="146" spans="1:37" hidden="1" x14ac:dyDescent="0.3">
      <c r="A146" t="s">
        <v>336</v>
      </c>
      <c r="B146" t="s">
        <v>337</v>
      </c>
      <c r="C146" t="s">
        <v>337</v>
      </c>
      <c r="D146" t="s">
        <v>6</v>
      </c>
      <c r="E146">
        <v>0</v>
      </c>
      <c r="F146">
        <v>0</v>
      </c>
      <c r="G146">
        <v>1</v>
      </c>
      <c r="H146">
        <v>0</v>
      </c>
      <c r="I146" t="s">
        <v>24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5</v>
      </c>
      <c r="AE146">
        <v>569</v>
      </c>
      <c r="AF146">
        <v>13.196348198232034</v>
      </c>
      <c r="AG146">
        <v>17.923268556190109</v>
      </c>
      <c r="AH146">
        <v>17.448776554780451</v>
      </c>
      <c r="AI146">
        <v>2.2671520603537481</v>
      </c>
      <c r="AJ146">
        <v>0</v>
      </c>
      <c r="AK146">
        <v>0</v>
      </c>
    </row>
    <row r="147" spans="1:37" hidden="1" x14ac:dyDescent="0.3">
      <c r="A147" t="s">
        <v>324</v>
      </c>
      <c r="B147" t="s">
        <v>338</v>
      </c>
      <c r="C147" t="s">
        <v>338</v>
      </c>
      <c r="D147" t="s">
        <v>5</v>
      </c>
      <c r="E147">
        <v>0</v>
      </c>
      <c r="F147">
        <v>1</v>
      </c>
      <c r="G147">
        <v>0</v>
      </c>
      <c r="H147">
        <v>0</v>
      </c>
      <c r="I147" t="s">
        <v>24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4.2</v>
      </c>
      <c r="AE147">
        <v>570</v>
      </c>
      <c r="AF147">
        <v>13</v>
      </c>
      <c r="AG147">
        <v>18.245196465944545</v>
      </c>
      <c r="AH147">
        <v>17.587682741194381</v>
      </c>
      <c r="AI147">
        <v>2.1285747227587417</v>
      </c>
      <c r="AJ147">
        <v>0</v>
      </c>
      <c r="AK147">
        <v>0</v>
      </c>
    </row>
    <row r="148" spans="1:37" x14ac:dyDescent="0.3">
      <c r="A148" t="s">
        <v>117</v>
      </c>
      <c r="B148" t="s">
        <v>118</v>
      </c>
      <c r="C148" s="1" t="s">
        <v>119</v>
      </c>
      <c r="D148" t="s">
        <v>4</v>
      </c>
      <c r="E148">
        <v>1</v>
      </c>
      <c r="F148">
        <v>0</v>
      </c>
      <c r="G148">
        <v>0</v>
      </c>
      <c r="H148">
        <v>0</v>
      </c>
      <c r="I148" t="s">
        <v>12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4.7</v>
      </c>
      <c r="AE148">
        <v>118</v>
      </c>
      <c r="AF148">
        <v>53.217391273655878</v>
      </c>
      <c r="AG148">
        <v>36.552098599857175</v>
      </c>
      <c r="AH148">
        <v>33.951989713463036</v>
      </c>
      <c r="AI148">
        <v>0</v>
      </c>
      <c r="AJ148">
        <v>1</v>
      </c>
      <c r="AK148">
        <v>1</v>
      </c>
    </row>
    <row r="149" spans="1:37" hidden="1" x14ac:dyDescent="0.3">
      <c r="A149" t="s">
        <v>341</v>
      </c>
      <c r="B149" t="s">
        <v>342</v>
      </c>
      <c r="C149" t="s">
        <v>342</v>
      </c>
      <c r="D149" t="s">
        <v>4</v>
      </c>
      <c r="E149">
        <v>1</v>
      </c>
      <c r="F149">
        <v>0</v>
      </c>
      <c r="G149">
        <v>0</v>
      </c>
      <c r="H149">
        <v>0</v>
      </c>
      <c r="I149" t="s">
        <v>24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4.5999999999999996</v>
      </c>
      <c r="AE149">
        <v>580</v>
      </c>
      <c r="AF149">
        <v>23.107692307692304</v>
      </c>
      <c r="AG149">
        <v>30.336942937617358</v>
      </c>
      <c r="AH149">
        <v>29.844479893094807</v>
      </c>
      <c r="AI149">
        <v>4.3407895254511901</v>
      </c>
      <c r="AJ149">
        <v>0</v>
      </c>
      <c r="AK149">
        <v>0</v>
      </c>
    </row>
    <row r="150" spans="1:37" hidden="1" x14ac:dyDescent="0.3">
      <c r="A150" t="s">
        <v>343</v>
      </c>
      <c r="B150" t="s">
        <v>344</v>
      </c>
      <c r="C150" t="s">
        <v>344</v>
      </c>
      <c r="D150" t="s">
        <v>6</v>
      </c>
      <c r="E150">
        <v>0</v>
      </c>
      <c r="F150">
        <v>0</v>
      </c>
      <c r="G150">
        <v>1</v>
      </c>
      <c r="H150">
        <v>0</v>
      </c>
      <c r="I150" t="s">
        <v>24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5.5</v>
      </c>
      <c r="AE150">
        <v>583</v>
      </c>
      <c r="AF150">
        <v>13.159700604844888</v>
      </c>
      <c r="AG150">
        <v>23.603468482662244</v>
      </c>
      <c r="AH150">
        <v>21.279888714071816</v>
      </c>
      <c r="AI150">
        <v>2.7817809105530245</v>
      </c>
      <c r="AJ150">
        <v>0</v>
      </c>
      <c r="AK150">
        <v>0</v>
      </c>
    </row>
    <row r="151" spans="1:37" hidden="1" x14ac:dyDescent="0.3">
      <c r="A151" t="s">
        <v>345</v>
      </c>
      <c r="B151" t="s">
        <v>346</v>
      </c>
      <c r="C151" t="s">
        <v>346</v>
      </c>
      <c r="D151" t="s">
        <v>6</v>
      </c>
      <c r="E151">
        <v>0</v>
      </c>
      <c r="F151">
        <v>0</v>
      </c>
      <c r="G151">
        <v>1</v>
      </c>
      <c r="H151">
        <v>0</v>
      </c>
      <c r="I151" t="s">
        <v>24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4.9000000000000004</v>
      </c>
      <c r="AE151">
        <v>592</v>
      </c>
      <c r="AF151">
        <v>12.202031446337553</v>
      </c>
      <c r="AG151">
        <v>16.460040452137431</v>
      </c>
      <c r="AH151">
        <v>16.057710600223128</v>
      </c>
      <c r="AI151">
        <v>1.9420060031711635</v>
      </c>
      <c r="AJ151">
        <v>0</v>
      </c>
      <c r="AK151">
        <v>0</v>
      </c>
    </row>
    <row r="152" spans="1:37" hidden="1" x14ac:dyDescent="0.3">
      <c r="A152" t="s">
        <v>196</v>
      </c>
      <c r="B152" t="s">
        <v>347</v>
      </c>
      <c r="C152" t="s">
        <v>347</v>
      </c>
      <c r="D152" t="s">
        <v>6</v>
      </c>
      <c r="E152">
        <v>0</v>
      </c>
      <c r="F152">
        <v>0</v>
      </c>
      <c r="G152">
        <v>1</v>
      </c>
      <c r="H152">
        <v>0</v>
      </c>
      <c r="I152" t="s">
        <v>25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6.2</v>
      </c>
      <c r="AE152">
        <v>613</v>
      </c>
      <c r="AF152">
        <v>23.960525824233482</v>
      </c>
      <c r="AG152">
        <v>22.671520441853616</v>
      </c>
      <c r="AH152">
        <v>27.357994646301151</v>
      </c>
      <c r="AI152">
        <v>6.2927744839590742</v>
      </c>
      <c r="AJ152">
        <v>0</v>
      </c>
      <c r="AK152">
        <v>0</v>
      </c>
    </row>
    <row r="153" spans="1:37" hidden="1" x14ac:dyDescent="0.3">
      <c r="A153" t="s">
        <v>348</v>
      </c>
      <c r="B153" t="s">
        <v>349</v>
      </c>
      <c r="C153" t="s">
        <v>349</v>
      </c>
      <c r="D153" t="s">
        <v>7</v>
      </c>
      <c r="E153">
        <v>0</v>
      </c>
      <c r="F153">
        <v>0</v>
      </c>
      <c r="G153">
        <v>0</v>
      </c>
      <c r="H153">
        <v>1</v>
      </c>
      <c r="I153" t="s">
        <v>25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6.2</v>
      </c>
      <c r="AE153">
        <v>617</v>
      </c>
      <c r="AF153">
        <v>19.77830869657199</v>
      </c>
      <c r="AG153">
        <v>14.716030384572415</v>
      </c>
      <c r="AH153">
        <v>19.999921010118644</v>
      </c>
      <c r="AI153">
        <v>4.7461840691994022</v>
      </c>
      <c r="AJ153">
        <v>0</v>
      </c>
      <c r="AK153">
        <v>0</v>
      </c>
    </row>
    <row r="154" spans="1:37" hidden="1" x14ac:dyDescent="0.3">
      <c r="A154" t="s">
        <v>350</v>
      </c>
      <c r="B154" t="s">
        <v>351</v>
      </c>
      <c r="C154" t="s">
        <v>351</v>
      </c>
      <c r="D154" t="s">
        <v>5</v>
      </c>
      <c r="E154">
        <v>0</v>
      </c>
      <c r="F154">
        <v>1</v>
      </c>
      <c r="G154">
        <v>0</v>
      </c>
      <c r="H154">
        <v>0</v>
      </c>
      <c r="I154" t="s">
        <v>25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4.0999999999999996</v>
      </c>
      <c r="AE154">
        <v>623</v>
      </c>
      <c r="AF154">
        <v>13.668939332119175</v>
      </c>
      <c r="AG154">
        <v>9.3190644239504188</v>
      </c>
      <c r="AH154">
        <v>13.272167989624727</v>
      </c>
      <c r="AI154">
        <v>3.7338135838724176</v>
      </c>
      <c r="AJ154">
        <v>0</v>
      </c>
      <c r="AK154">
        <v>0</v>
      </c>
    </row>
    <row r="155" spans="1:37" hidden="1" x14ac:dyDescent="0.3">
      <c r="A155" t="s">
        <v>352</v>
      </c>
      <c r="B155" t="s">
        <v>353</v>
      </c>
      <c r="C155" t="s">
        <v>353</v>
      </c>
      <c r="D155" t="s">
        <v>4</v>
      </c>
      <c r="E155">
        <v>1</v>
      </c>
      <c r="F155">
        <v>0</v>
      </c>
      <c r="G155">
        <v>0</v>
      </c>
      <c r="H155">
        <v>0</v>
      </c>
      <c r="I155" t="s">
        <v>25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4.5</v>
      </c>
      <c r="AE155">
        <v>628</v>
      </c>
      <c r="AF155">
        <v>11.158281198260593</v>
      </c>
      <c r="AG155">
        <v>13.278077548965921</v>
      </c>
      <c r="AH155">
        <v>14.497608979049073</v>
      </c>
      <c r="AI155">
        <v>2.7972293721665755</v>
      </c>
      <c r="AJ155">
        <v>0</v>
      </c>
      <c r="AK155">
        <v>0</v>
      </c>
    </row>
    <row r="156" spans="1:37" hidden="1" x14ac:dyDescent="0.3">
      <c r="A156" t="s">
        <v>324</v>
      </c>
      <c r="B156" t="s">
        <v>354</v>
      </c>
      <c r="C156" t="s">
        <v>355</v>
      </c>
      <c r="D156" t="s">
        <v>6</v>
      </c>
      <c r="E156">
        <v>0</v>
      </c>
      <c r="F156">
        <v>0</v>
      </c>
      <c r="G156">
        <v>1</v>
      </c>
      <c r="H156">
        <v>0</v>
      </c>
      <c r="I156" t="s">
        <v>25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5.0999999999999996</v>
      </c>
      <c r="AE156">
        <v>631</v>
      </c>
      <c r="AF156">
        <v>26.263157894736842</v>
      </c>
      <c r="AG156">
        <v>9.706348899855433</v>
      </c>
      <c r="AH156">
        <v>20.204289115206514</v>
      </c>
      <c r="AI156">
        <v>3.6198388593818196</v>
      </c>
      <c r="AJ156">
        <v>0</v>
      </c>
      <c r="AK156">
        <v>0</v>
      </c>
    </row>
    <row r="157" spans="1:37" hidden="1" x14ac:dyDescent="0.3">
      <c r="A157" t="s">
        <v>356</v>
      </c>
      <c r="B157" t="s">
        <v>357</v>
      </c>
      <c r="C157" t="s">
        <v>357</v>
      </c>
      <c r="D157" t="s">
        <v>4</v>
      </c>
      <c r="E157">
        <v>1</v>
      </c>
      <c r="F157">
        <v>0</v>
      </c>
      <c r="G157">
        <v>0</v>
      </c>
      <c r="H157">
        <v>0</v>
      </c>
      <c r="I157" t="s">
        <v>26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5.5</v>
      </c>
      <c r="AE157">
        <v>644</v>
      </c>
      <c r="AF157">
        <v>23.443661971830984</v>
      </c>
      <c r="AG157">
        <v>35.683981189284232</v>
      </c>
      <c r="AH157">
        <v>38.262656593331677</v>
      </c>
      <c r="AI157">
        <v>6.2568345777511976</v>
      </c>
      <c r="AJ157">
        <v>0</v>
      </c>
      <c r="AK157">
        <v>0</v>
      </c>
    </row>
    <row r="158" spans="1:37" hidden="1" x14ac:dyDescent="0.3">
      <c r="A158" t="s">
        <v>358</v>
      </c>
      <c r="B158" t="s">
        <v>359</v>
      </c>
      <c r="C158" t="s">
        <v>359</v>
      </c>
      <c r="D158" t="s">
        <v>7</v>
      </c>
      <c r="E158">
        <v>0</v>
      </c>
      <c r="F158">
        <v>0</v>
      </c>
      <c r="G158">
        <v>0</v>
      </c>
      <c r="H158">
        <v>1</v>
      </c>
      <c r="I158" t="s">
        <v>26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11.8</v>
      </c>
      <c r="AE158">
        <v>646</v>
      </c>
      <c r="AF158">
        <v>29.640808618368634</v>
      </c>
      <c r="AG158">
        <v>38.383737540192001</v>
      </c>
      <c r="AH158">
        <v>43.935990326280702</v>
      </c>
      <c r="AI158">
        <v>7.554970619253158</v>
      </c>
      <c r="AJ158">
        <v>0</v>
      </c>
      <c r="AK158">
        <v>0</v>
      </c>
    </row>
    <row r="159" spans="1:37" hidden="1" x14ac:dyDescent="0.3">
      <c r="A159" t="s">
        <v>360</v>
      </c>
      <c r="B159" t="s">
        <v>361</v>
      </c>
      <c r="C159" t="s">
        <v>360</v>
      </c>
      <c r="D159" t="s">
        <v>6</v>
      </c>
      <c r="E159">
        <v>0</v>
      </c>
      <c r="F159">
        <v>0</v>
      </c>
      <c r="G159">
        <v>1</v>
      </c>
      <c r="H159">
        <v>0</v>
      </c>
      <c r="I159" t="s">
        <v>26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11.6</v>
      </c>
      <c r="AE159">
        <v>647</v>
      </c>
      <c r="AF159">
        <v>19.761904747708559</v>
      </c>
      <c r="AG159">
        <v>33.85268255643345</v>
      </c>
      <c r="AH159">
        <v>34.74213333050885</v>
      </c>
      <c r="AI159">
        <v>5.2160602973686849</v>
      </c>
      <c r="AJ159">
        <v>0</v>
      </c>
      <c r="AK159">
        <v>0</v>
      </c>
    </row>
    <row r="160" spans="1:37" hidden="1" x14ac:dyDescent="0.3">
      <c r="A160" t="s">
        <v>362</v>
      </c>
      <c r="B160" t="s">
        <v>363</v>
      </c>
      <c r="C160" t="s">
        <v>363</v>
      </c>
      <c r="D160" t="s">
        <v>5</v>
      </c>
      <c r="E160">
        <v>0</v>
      </c>
      <c r="F160">
        <v>1</v>
      </c>
      <c r="G160">
        <v>0</v>
      </c>
      <c r="H160">
        <v>0</v>
      </c>
      <c r="I160" t="s">
        <v>26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5.0999999999999996</v>
      </c>
      <c r="AE160">
        <v>649</v>
      </c>
      <c r="AF160">
        <v>15.262184138462732</v>
      </c>
      <c r="AG160">
        <v>28.168416244913022</v>
      </c>
      <c r="AH160">
        <v>28.16641265430183</v>
      </c>
      <c r="AI160">
        <v>4.2872429785625572</v>
      </c>
      <c r="AJ160">
        <v>0</v>
      </c>
      <c r="AK160">
        <v>0</v>
      </c>
    </row>
    <row r="161" spans="1:37" hidden="1" x14ac:dyDescent="0.3">
      <c r="A161" t="s">
        <v>132</v>
      </c>
      <c r="B161" t="s">
        <v>364</v>
      </c>
      <c r="C161" t="s">
        <v>364</v>
      </c>
      <c r="D161" t="s">
        <v>5</v>
      </c>
      <c r="E161">
        <v>0</v>
      </c>
      <c r="F161">
        <v>1</v>
      </c>
      <c r="G161">
        <v>0</v>
      </c>
      <c r="H161">
        <v>0</v>
      </c>
      <c r="I161" t="s">
        <v>26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4.8</v>
      </c>
      <c r="AE161">
        <v>651</v>
      </c>
      <c r="AF161">
        <v>15.099236763921768</v>
      </c>
      <c r="AG161">
        <v>42.880401465825649</v>
      </c>
      <c r="AH161">
        <v>37.76807760148381</v>
      </c>
      <c r="AI161">
        <v>5.9829579579814745</v>
      </c>
      <c r="AJ161">
        <v>0</v>
      </c>
      <c r="AK161">
        <v>0</v>
      </c>
    </row>
    <row r="162" spans="1:37" hidden="1" x14ac:dyDescent="0.3">
      <c r="A162" t="s">
        <v>365</v>
      </c>
      <c r="B162" t="s">
        <v>366</v>
      </c>
      <c r="C162" t="s">
        <v>366</v>
      </c>
      <c r="D162" t="s">
        <v>6</v>
      </c>
      <c r="E162">
        <v>0</v>
      </c>
      <c r="F162">
        <v>0</v>
      </c>
      <c r="G162">
        <v>1</v>
      </c>
      <c r="H162">
        <v>0</v>
      </c>
      <c r="I162" t="s">
        <v>26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5.5</v>
      </c>
      <c r="AE162">
        <v>652</v>
      </c>
      <c r="AF162">
        <v>14.994114627534138</v>
      </c>
      <c r="AG162">
        <v>27.941045919500922</v>
      </c>
      <c r="AH162">
        <v>27.848058455198721</v>
      </c>
      <c r="AI162">
        <v>4.2352941782361846</v>
      </c>
      <c r="AJ162">
        <v>0</v>
      </c>
      <c r="AK162">
        <v>0</v>
      </c>
    </row>
    <row r="163" spans="1:37" hidden="1" x14ac:dyDescent="0.3">
      <c r="A163" t="s">
        <v>246</v>
      </c>
      <c r="B163" t="s">
        <v>367</v>
      </c>
      <c r="C163" s="1" t="s">
        <v>367</v>
      </c>
      <c r="D163" t="s">
        <v>6</v>
      </c>
      <c r="E163">
        <v>0</v>
      </c>
      <c r="F163">
        <v>0</v>
      </c>
      <c r="G163">
        <v>1</v>
      </c>
      <c r="H163">
        <v>0</v>
      </c>
      <c r="I163" t="s">
        <v>26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5.4</v>
      </c>
      <c r="AE163">
        <v>659</v>
      </c>
      <c r="AF163">
        <v>16.633862358876499</v>
      </c>
      <c r="AG163">
        <v>43.951847355508889</v>
      </c>
      <c r="AH163">
        <v>0</v>
      </c>
      <c r="AI163">
        <v>0</v>
      </c>
      <c r="AJ163">
        <v>0</v>
      </c>
      <c r="AK163">
        <v>0</v>
      </c>
    </row>
    <row r="164" spans="1:37" x14ac:dyDescent="0.3">
      <c r="A164" t="s">
        <v>111</v>
      </c>
      <c r="B164" t="s">
        <v>299</v>
      </c>
      <c r="C164" s="1" t="s">
        <v>299</v>
      </c>
      <c r="D164" t="s">
        <v>6</v>
      </c>
      <c r="E164">
        <v>0</v>
      </c>
      <c r="F164">
        <v>0</v>
      </c>
      <c r="G164">
        <v>1</v>
      </c>
      <c r="H164">
        <v>0</v>
      </c>
      <c r="I164" t="s">
        <v>22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7.3</v>
      </c>
      <c r="AE164">
        <v>495</v>
      </c>
      <c r="AF164">
        <v>25.285714285714288</v>
      </c>
      <c r="AG164">
        <v>35.31894549104485</v>
      </c>
      <c r="AH164">
        <v>26.519056275484502</v>
      </c>
      <c r="AI164">
        <v>0</v>
      </c>
      <c r="AJ164">
        <v>1</v>
      </c>
      <c r="AK164">
        <v>1</v>
      </c>
    </row>
    <row r="165" spans="1:37" hidden="1" x14ac:dyDescent="0.3">
      <c r="A165" t="s">
        <v>115</v>
      </c>
      <c r="B165" t="s">
        <v>371</v>
      </c>
      <c r="C165" t="s">
        <v>371</v>
      </c>
      <c r="D165" t="s">
        <v>5</v>
      </c>
      <c r="E165">
        <v>0</v>
      </c>
      <c r="F165">
        <v>1</v>
      </c>
      <c r="G165">
        <v>0</v>
      </c>
      <c r="H165">
        <v>0</v>
      </c>
      <c r="I165" t="s">
        <v>26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5.5</v>
      </c>
      <c r="AE165">
        <v>667</v>
      </c>
      <c r="AF165">
        <v>38.217391283505592</v>
      </c>
      <c r="AG165">
        <v>24.907784934387657</v>
      </c>
      <c r="AH165">
        <v>40.434417444414464</v>
      </c>
      <c r="AI165">
        <v>3.6988000262598062</v>
      </c>
      <c r="AJ165">
        <v>0</v>
      </c>
      <c r="AK165">
        <v>0</v>
      </c>
    </row>
    <row r="166" spans="1:37" hidden="1" x14ac:dyDescent="0.3">
      <c r="A166" t="s">
        <v>225</v>
      </c>
      <c r="B166" t="s">
        <v>372</v>
      </c>
      <c r="C166" t="s">
        <v>372</v>
      </c>
      <c r="D166" t="s">
        <v>7</v>
      </c>
      <c r="E166">
        <v>0</v>
      </c>
      <c r="F166">
        <v>0</v>
      </c>
      <c r="G166">
        <v>0</v>
      </c>
      <c r="H166">
        <v>1</v>
      </c>
      <c r="I166" t="s">
        <v>27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6.4</v>
      </c>
      <c r="AE166">
        <v>679</v>
      </c>
      <c r="AF166">
        <v>17.589471797190289</v>
      </c>
      <c r="AG166">
        <v>18.096529620410802</v>
      </c>
      <c r="AH166">
        <v>20.202055172733161</v>
      </c>
      <c r="AI166">
        <v>4.1105789152066183</v>
      </c>
      <c r="AJ166">
        <v>0</v>
      </c>
      <c r="AK166">
        <v>0</v>
      </c>
    </row>
    <row r="167" spans="1:37" hidden="1" x14ac:dyDescent="0.3">
      <c r="A167" t="s">
        <v>373</v>
      </c>
      <c r="B167" t="s">
        <v>374</v>
      </c>
      <c r="C167" t="s">
        <v>374</v>
      </c>
      <c r="D167" t="s">
        <v>4</v>
      </c>
      <c r="E167">
        <v>1</v>
      </c>
      <c r="F167">
        <v>0</v>
      </c>
      <c r="G167">
        <v>0</v>
      </c>
      <c r="H167">
        <v>0</v>
      </c>
      <c r="I167" t="s">
        <v>27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5</v>
      </c>
      <c r="AE167">
        <v>680</v>
      </c>
      <c r="AF167">
        <v>19.292155514233567</v>
      </c>
      <c r="AG167">
        <v>21.698852680782643</v>
      </c>
      <c r="AH167">
        <v>23.169680441997706</v>
      </c>
      <c r="AI167">
        <v>4.9470009096237506</v>
      </c>
      <c r="AJ167">
        <v>0</v>
      </c>
      <c r="AK167">
        <v>0</v>
      </c>
    </row>
    <row r="168" spans="1:37" hidden="1" x14ac:dyDescent="0.3">
      <c r="A168" t="s">
        <v>52</v>
      </c>
      <c r="B168" t="s">
        <v>375</v>
      </c>
      <c r="C168" t="s">
        <v>375</v>
      </c>
      <c r="D168" t="s">
        <v>5</v>
      </c>
      <c r="E168">
        <v>0</v>
      </c>
      <c r="F168">
        <v>1</v>
      </c>
      <c r="G168">
        <v>0</v>
      </c>
      <c r="H168">
        <v>0</v>
      </c>
      <c r="I168" t="s">
        <v>27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4.7</v>
      </c>
      <c r="AE168">
        <v>682</v>
      </c>
      <c r="AF168">
        <v>18.215345869746194</v>
      </c>
      <c r="AG168">
        <v>15.591055783051848</v>
      </c>
      <c r="AH168">
        <v>19.198538359050001</v>
      </c>
      <c r="AI168">
        <v>3.5514724198516294</v>
      </c>
      <c r="AJ168">
        <v>0</v>
      </c>
      <c r="AK168">
        <v>0</v>
      </c>
    </row>
    <row r="169" spans="1:37" hidden="1" x14ac:dyDescent="0.3">
      <c r="A169" t="s">
        <v>376</v>
      </c>
      <c r="B169" t="s">
        <v>377</v>
      </c>
      <c r="C169" t="s">
        <v>377</v>
      </c>
      <c r="D169" t="s">
        <v>7</v>
      </c>
      <c r="E169">
        <v>0</v>
      </c>
      <c r="F169">
        <v>0</v>
      </c>
      <c r="G169">
        <v>0</v>
      </c>
      <c r="H169">
        <v>1</v>
      </c>
      <c r="I169" t="s">
        <v>27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7</v>
      </c>
      <c r="AE169">
        <v>683</v>
      </c>
      <c r="AF169">
        <v>19.559379978088561</v>
      </c>
      <c r="AG169">
        <v>14.120512115190387</v>
      </c>
      <c r="AH169">
        <v>19.181765386613872</v>
      </c>
      <c r="AI169">
        <v>3.702330645547951</v>
      </c>
      <c r="AJ169">
        <v>0</v>
      </c>
      <c r="AK169">
        <v>0</v>
      </c>
    </row>
    <row r="170" spans="1:37" hidden="1" x14ac:dyDescent="0.3">
      <c r="A170" t="s">
        <v>378</v>
      </c>
      <c r="B170" t="s">
        <v>379</v>
      </c>
      <c r="C170" t="s">
        <v>379</v>
      </c>
      <c r="D170" t="s">
        <v>5</v>
      </c>
      <c r="E170">
        <v>0</v>
      </c>
      <c r="F170">
        <v>1</v>
      </c>
      <c r="G170">
        <v>0</v>
      </c>
      <c r="H170">
        <v>0</v>
      </c>
      <c r="I170" t="s">
        <v>27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4.0999999999999996</v>
      </c>
      <c r="AE170">
        <v>687</v>
      </c>
      <c r="AF170">
        <v>16.719592838202242</v>
      </c>
      <c r="AG170">
        <v>14.471480686866702</v>
      </c>
      <c r="AH170">
        <v>17.709926269755027</v>
      </c>
      <c r="AI170">
        <v>3.6603558286157281</v>
      </c>
      <c r="AJ170">
        <v>0</v>
      </c>
      <c r="AK170">
        <v>0</v>
      </c>
    </row>
    <row r="171" spans="1:37" hidden="1" x14ac:dyDescent="0.3">
      <c r="A171" t="s">
        <v>380</v>
      </c>
      <c r="B171" t="s">
        <v>381</v>
      </c>
      <c r="C171" t="s">
        <v>381</v>
      </c>
      <c r="D171" t="s">
        <v>6</v>
      </c>
      <c r="E171">
        <v>0</v>
      </c>
      <c r="F171">
        <v>0</v>
      </c>
      <c r="G171">
        <v>1</v>
      </c>
      <c r="H171">
        <v>0</v>
      </c>
      <c r="I171" t="s">
        <v>27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5.5</v>
      </c>
      <c r="AE171">
        <v>688</v>
      </c>
      <c r="AF171">
        <v>19.259259308923195</v>
      </c>
      <c r="AG171">
        <v>18.152602965113953</v>
      </c>
      <c r="AH171">
        <v>21.211018212422388</v>
      </c>
      <c r="AI171">
        <v>4.2817814765379483</v>
      </c>
      <c r="AJ171">
        <v>0</v>
      </c>
      <c r="AK171">
        <v>0</v>
      </c>
    </row>
    <row r="172" spans="1:37" hidden="1" x14ac:dyDescent="0.3">
      <c r="A172" t="s">
        <v>382</v>
      </c>
      <c r="B172" t="s">
        <v>383</v>
      </c>
      <c r="C172" t="s">
        <v>383</v>
      </c>
      <c r="D172" t="s">
        <v>6</v>
      </c>
      <c r="E172">
        <v>0</v>
      </c>
      <c r="F172">
        <v>0</v>
      </c>
      <c r="G172">
        <v>1</v>
      </c>
      <c r="H172">
        <v>0</v>
      </c>
      <c r="I172" t="s">
        <v>27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8</v>
      </c>
      <c r="AE172">
        <v>689</v>
      </c>
      <c r="AF172">
        <v>27.17803158023257</v>
      </c>
      <c r="AG172">
        <v>28.613490233304379</v>
      </c>
      <c r="AH172">
        <v>31.571376335450559</v>
      </c>
      <c r="AI172">
        <v>7.1016323428485792</v>
      </c>
      <c r="AJ172">
        <v>0</v>
      </c>
      <c r="AK172">
        <v>0</v>
      </c>
    </row>
    <row r="173" spans="1:37" hidden="1" x14ac:dyDescent="0.3">
      <c r="A173" t="s">
        <v>384</v>
      </c>
      <c r="B173" t="s">
        <v>385</v>
      </c>
      <c r="C173" t="s">
        <v>385</v>
      </c>
      <c r="D173" t="s">
        <v>6</v>
      </c>
      <c r="E173">
        <v>0</v>
      </c>
      <c r="F173">
        <v>0</v>
      </c>
      <c r="G173">
        <v>1</v>
      </c>
      <c r="H173">
        <v>0</v>
      </c>
      <c r="I173" t="s">
        <v>27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4.7</v>
      </c>
      <c r="AE173">
        <v>691</v>
      </c>
      <c r="AF173">
        <v>12.749419581043844</v>
      </c>
      <c r="AG173">
        <v>18.611980217826563</v>
      </c>
      <c r="AH173">
        <v>17.648250678024873</v>
      </c>
      <c r="AI173">
        <v>4.025102773276986</v>
      </c>
      <c r="AJ173">
        <v>0</v>
      </c>
      <c r="AK173">
        <v>0</v>
      </c>
    </row>
    <row r="174" spans="1:37" hidden="1" x14ac:dyDescent="0.3">
      <c r="A174" t="s">
        <v>386</v>
      </c>
      <c r="B174" t="s">
        <v>387</v>
      </c>
      <c r="C174" t="s">
        <v>387</v>
      </c>
      <c r="D174" t="s">
        <v>6</v>
      </c>
      <c r="E174">
        <v>0</v>
      </c>
      <c r="F174">
        <v>0</v>
      </c>
      <c r="G174">
        <v>1</v>
      </c>
      <c r="H174">
        <v>0</v>
      </c>
      <c r="I174" t="s">
        <v>27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5.0999999999999996</v>
      </c>
      <c r="AE174">
        <v>692</v>
      </c>
      <c r="AF174">
        <v>23.740990227876363</v>
      </c>
      <c r="AG174">
        <v>14.96444090839403</v>
      </c>
      <c r="AH174">
        <v>22.093224499430733</v>
      </c>
      <c r="AI174">
        <v>4.0121984741419183</v>
      </c>
      <c r="AJ174">
        <v>0</v>
      </c>
      <c r="AK174">
        <v>0</v>
      </c>
    </row>
    <row r="175" spans="1:37" hidden="1" x14ac:dyDescent="0.3">
      <c r="A175" t="s">
        <v>388</v>
      </c>
      <c r="B175" t="s">
        <v>389</v>
      </c>
      <c r="C175" t="s">
        <v>390</v>
      </c>
      <c r="D175" t="s">
        <v>6</v>
      </c>
      <c r="E175">
        <v>0</v>
      </c>
      <c r="F175">
        <v>0</v>
      </c>
      <c r="G175">
        <v>1</v>
      </c>
      <c r="H175">
        <v>0</v>
      </c>
      <c r="I175" t="s">
        <v>27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4.9000000000000004</v>
      </c>
      <c r="AE175">
        <v>693</v>
      </c>
      <c r="AF175">
        <v>31.315789430126973</v>
      </c>
      <c r="AG175">
        <v>14.81930418409512</v>
      </c>
      <c r="AH175">
        <v>26.451785221279309</v>
      </c>
      <c r="AI175">
        <v>3.353566023140985</v>
      </c>
      <c r="AJ175">
        <v>0</v>
      </c>
      <c r="AK175">
        <v>0</v>
      </c>
    </row>
    <row r="176" spans="1:37" hidden="1" x14ac:dyDescent="0.3">
      <c r="A176" t="s">
        <v>391</v>
      </c>
      <c r="B176" t="s">
        <v>392</v>
      </c>
      <c r="C176" t="s">
        <v>392</v>
      </c>
      <c r="D176" t="s">
        <v>5</v>
      </c>
      <c r="E176">
        <v>0</v>
      </c>
      <c r="F176">
        <v>1</v>
      </c>
      <c r="G176">
        <v>0</v>
      </c>
      <c r="H176">
        <v>0</v>
      </c>
      <c r="I176" t="s">
        <v>27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4.4000000000000004</v>
      </c>
      <c r="AE176">
        <v>703</v>
      </c>
      <c r="AF176">
        <v>14.999999999999998</v>
      </c>
      <c r="AG176">
        <v>17.797700900641875</v>
      </c>
      <c r="AH176">
        <v>18.521507093906678</v>
      </c>
      <c r="AI176">
        <v>3.7729127972380967</v>
      </c>
      <c r="AJ176">
        <v>0</v>
      </c>
      <c r="AK176">
        <v>0</v>
      </c>
    </row>
    <row r="177" spans="1:37" hidden="1" x14ac:dyDescent="0.3">
      <c r="A177" t="s">
        <v>393</v>
      </c>
      <c r="B177" t="s">
        <v>394</v>
      </c>
      <c r="C177" t="s">
        <v>395</v>
      </c>
      <c r="D177" t="s">
        <v>4</v>
      </c>
      <c r="E177">
        <v>1</v>
      </c>
      <c r="F177">
        <v>0</v>
      </c>
      <c r="G177">
        <v>0</v>
      </c>
      <c r="H177">
        <v>0</v>
      </c>
      <c r="I177" t="s">
        <v>28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5</v>
      </c>
      <c r="AE177">
        <v>712</v>
      </c>
      <c r="AF177">
        <v>25.205686993215057</v>
      </c>
      <c r="AG177">
        <v>26.216370669753946</v>
      </c>
      <c r="AH177">
        <v>25.064489873682692</v>
      </c>
      <c r="AI177">
        <v>8.3802883192712727</v>
      </c>
      <c r="AJ177">
        <v>0</v>
      </c>
      <c r="AK177">
        <v>0</v>
      </c>
    </row>
    <row r="178" spans="1:37" hidden="1" x14ac:dyDescent="0.3">
      <c r="A178" t="s">
        <v>396</v>
      </c>
      <c r="B178" t="s">
        <v>397</v>
      </c>
      <c r="C178" t="s">
        <v>398</v>
      </c>
      <c r="D178" t="s">
        <v>6</v>
      </c>
      <c r="E178">
        <v>0</v>
      </c>
      <c r="F178">
        <v>0</v>
      </c>
      <c r="G178">
        <v>1</v>
      </c>
      <c r="H178">
        <v>0</v>
      </c>
      <c r="I178" t="s">
        <v>28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5.4</v>
      </c>
      <c r="AE178">
        <v>713</v>
      </c>
      <c r="AF178">
        <v>23.106718894742421</v>
      </c>
      <c r="AG178">
        <v>29.914238106762614</v>
      </c>
      <c r="AH178">
        <v>25.442018013185233</v>
      </c>
      <c r="AI178">
        <v>8.4932433884925231</v>
      </c>
      <c r="AJ178">
        <v>0</v>
      </c>
      <c r="AK178">
        <v>0</v>
      </c>
    </row>
    <row r="179" spans="1:37" hidden="1" x14ac:dyDescent="0.3">
      <c r="A179" t="s">
        <v>229</v>
      </c>
      <c r="B179" t="s">
        <v>399</v>
      </c>
      <c r="C179" t="s">
        <v>400</v>
      </c>
      <c r="D179" t="s">
        <v>6</v>
      </c>
      <c r="E179">
        <v>0</v>
      </c>
      <c r="F179">
        <v>0</v>
      </c>
      <c r="G179">
        <v>1</v>
      </c>
      <c r="H179">
        <v>0</v>
      </c>
      <c r="I179" t="s">
        <v>28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5.3</v>
      </c>
      <c r="AE179">
        <v>716</v>
      </c>
      <c r="AF179">
        <v>19.468354415025068</v>
      </c>
      <c r="AG179">
        <v>22.072777645289861</v>
      </c>
      <c r="AH179">
        <v>20.123651477226648</v>
      </c>
      <c r="AI179">
        <v>6.1362624641678796</v>
      </c>
      <c r="AJ179">
        <v>0</v>
      </c>
      <c r="AK179">
        <v>0</v>
      </c>
    </row>
    <row r="180" spans="1:37" x14ac:dyDescent="0.3">
      <c r="A180" t="s">
        <v>315</v>
      </c>
      <c r="B180" t="s">
        <v>316</v>
      </c>
      <c r="C180" s="1" t="s">
        <v>317</v>
      </c>
      <c r="D180" t="s">
        <v>6</v>
      </c>
      <c r="E180">
        <v>0</v>
      </c>
      <c r="F180">
        <v>0</v>
      </c>
      <c r="G180">
        <v>1</v>
      </c>
      <c r="H180">
        <v>0</v>
      </c>
      <c r="I180" t="s">
        <v>23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5.5</v>
      </c>
      <c r="AE180">
        <v>542</v>
      </c>
      <c r="AF180">
        <v>30.173913053706691</v>
      </c>
      <c r="AG180">
        <v>17.810064827667219</v>
      </c>
      <c r="AH180">
        <v>13.856999992199974</v>
      </c>
      <c r="AI180">
        <v>0</v>
      </c>
      <c r="AJ180">
        <v>1</v>
      </c>
      <c r="AK180">
        <v>1</v>
      </c>
    </row>
    <row r="181" spans="1:37" hidden="1" x14ac:dyDescent="0.3">
      <c r="A181" t="s">
        <v>403</v>
      </c>
      <c r="B181" t="s">
        <v>404</v>
      </c>
      <c r="C181" t="s">
        <v>404</v>
      </c>
      <c r="D181" t="s">
        <v>5</v>
      </c>
      <c r="E181">
        <v>0</v>
      </c>
      <c r="F181">
        <v>1</v>
      </c>
      <c r="G181">
        <v>0</v>
      </c>
      <c r="H181">
        <v>0</v>
      </c>
      <c r="I181" t="s">
        <v>28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4.2</v>
      </c>
      <c r="AE181">
        <v>720</v>
      </c>
      <c r="AF181">
        <v>17.18421093221756</v>
      </c>
      <c r="AG181">
        <v>19.304463830321904</v>
      </c>
      <c r="AH181">
        <v>17.687771401552389</v>
      </c>
      <c r="AI181">
        <v>6.8210528732319071</v>
      </c>
      <c r="AJ181">
        <v>0</v>
      </c>
      <c r="AK181">
        <v>0</v>
      </c>
    </row>
    <row r="182" spans="1:37" hidden="1" x14ac:dyDescent="0.3">
      <c r="A182" t="s">
        <v>405</v>
      </c>
      <c r="B182" t="s">
        <v>406</v>
      </c>
      <c r="C182" t="s">
        <v>405</v>
      </c>
      <c r="D182" t="s">
        <v>6</v>
      </c>
      <c r="E182">
        <v>0</v>
      </c>
      <c r="F182">
        <v>0</v>
      </c>
      <c r="G182">
        <v>1</v>
      </c>
      <c r="H182">
        <v>0</v>
      </c>
      <c r="I182" t="s">
        <v>28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5.4</v>
      </c>
      <c r="AE182">
        <v>724</v>
      </c>
      <c r="AF182">
        <v>12.20650376550304</v>
      </c>
      <c r="AG182">
        <v>19.920117220021972</v>
      </c>
      <c r="AH182">
        <v>15.165786792498423</v>
      </c>
      <c r="AI182">
        <v>4.7853179890001751</v>
      </c>
      <c r="AJ182">
        <v>0</v>
      </c>
      <c r="AK182">
        <v>0</v>
      </c>
    </row>
    <row r="183" spans="1:37" hidden="1" x14ac:dyDescent="0.3">
      <c r="A183" t="s">
        <v>407</v>
      </c>
      <c r="B183" t="s">
        <v>408</v>
      </c>
      <c r="C183" t="s">
        <v>409</v>
      </c>
      <c r="D183" t="s">
        <v>6</v>
      </c>
      <c r="E183">
        <v>0</v>
      </c>
      <c r="F183">
        <v>0</v>
      </c>
      <c r="G183">
        <v>1</v>
      </c>
      <c r="H183">
        <v>0</v>
      </c>
      <c r="I183" t="s">
        <v>28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4.7</v>
      </c>
      <c r="AE183">
        <v>727</v>
      </c>
      <c r="AF183">
        <v>15.611332929949951</v>
      </c>
      <c r="AG183">
        <v>15.75839212711551</v>
      </c>
      <c r="AH183">
        <v>15.323167039458347</v>
      </c>
      <c r="AI183">
        <v>4.7781683507395218</v>
      </c>
      <c r="AJ183">
        <v>0</v>
      </c>
      <c r="AK183">
        <v>0</v>
      </c>
    </row>
    <row r="184" spans="1:37" hidden="1" x14ac:dyDescent="0.3">
      <c r="A184" t="s">
        <v>410</v>
      </c>
      <c r="B184" t="s">
        <v>411</v>
      </c>
      <c r="C184" t="s">
        <v>411</v>
      </c>
      <c r="D184" t="s">
        <v>5</v>
      </c>
      <c r="E184">
        <v>0</v>
      </c>
      <c r="F184">
        <v>1</v>
      </c>
      <c r="G184">
        <v>0</v>
      </c>
      <c r="H184">
        <v>0</v>
      </c>
      <c r="I184" t="s">
        <v>28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4.4000000000000004</v>
      </c>
      <c r="AE184">
        <v>728</v>
      </c>
      <c r="AF184">
        <v>20.727272701123876</v>
      </c>
      <c r="AG184">
        <v>14.165723956479992</v>
      </c>
      <c r="AH184">
        <v>17.512884525640153</v>
      </c>
      <c r="AI184">
        <v>6.0857938237782765</v>
      </c>
      <c r="AJ184">
        <v>0</v>
      </c>
      <c r="AK184">
        <v>0</v>
      </c>
    </row>
    <row r="185" spans="1:37" hidden="1" x14ac:dyDescent="0.3">
      <c r="A185" t="s">
        <v>412</v>
      </c>
      <c r="B185" t="s">
        <v>413</v>
      </c>
      <c r="C185" t="s">
        <v>414</v>
      </c>
      <c r="D185" t="s">
        <v>6</v>
      </c>
      <c r="E185">
        <v>0</v>
      </c>
      <c r="F185">
        <v>0</v>
      </c>
      <c r="G185">
        <v>1</v>
      </c>
      <c r="H185">
        <v>0</v>
      </c>
      <c r="I185" t="s">
        <v>28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4.8</v>
      </c>
      <c r="AE185">
        <v>735</v>
      </c>
      <c r="AF185">
        <v>22.800000097181488</v>
      </c>
      <c r="AG185">
        <v>18.02321111614981</v>
      </c>
      <c r="AH185">
        <v>20.2871652620424</v>
      </c>
      <c r="AI185">
        <v>4.9202193513005827</v>
      </c>
      <c r="AJ185">
        <v>0</v>
      </c>
      <c r="AK185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2023-02-23T22:19:35Z</dcterms:created>
  <dcterms:modified xsi:type="dcterms:W3CDTF">2023-02-23T22:32:00Z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48a3bb5c-9bba-40e3-ae91-2d634bf4d4fe</vt:lpwstr>
  </property>
</Properties>
</file>