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/>
  <xr:revisionPtr revIDLastSave="0" documentId="13_ncr:1_{039847DD-2DB7-4E3B-A0BD-2F9D354A1B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Sheet1!$AK$2:$AK$163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Sheet1!$AK$2:$AK$163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5" i="1" l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<sst xmlns="http://schemas.openxmlformats.org/spreadsheetml/2006/main" count="878" uniqueCount="370">
  <si>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</si>
  <si>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</si>
  <si>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</si>
  <si>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</si>
  <si>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</si>
  <si>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</si>
  <si>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</si>
  <si>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</si>
  <si>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</si>
  <si>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</si>
  <si>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</si>
  <si>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</si>
  <si>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</si>
  <si>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</si>
  <si>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</si>
  <si>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</si>
  <si>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</si>
  <si>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</si>
  <si>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</si>
  <si>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</si>
  <si>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</si>
  <si>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</si>
  <si>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</si>
  <si>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</si>
  <si>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</si>
  <si>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</si>
  <si>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</si>
  <si>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</si>
  <si>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</si>
  <si>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</si>
  <si>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</si>
  <si>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</si>
  <si>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</si>
  <si>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</si>
  <si>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</si>
  <si>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</si>
  <si>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</si>
  <si>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</si>
  <si>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</si>
  <si>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</si>
  <si>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</si>
  <si>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</si>
  <si>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</si>
  <si>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</si>
  <si>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</si>
  <si>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</si>
  <si>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</si>
  <si>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</si>
  <si>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Eddie</t>
  </si>
  <si>
    <t>Nketiah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</si>
  <si>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</si>
  <si>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</si>
  <si>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</si>
  <si>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</si>
  <si>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</si>
  <si>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</si>
  <si>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</si>
  <si>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</si>
  <si>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</si>
  <si>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</si>
  <si>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Transfers</t>
  </si>
  <si>
    <t>Leandro</t>
  </si>
  <si>
    <t>Trossard</t>
  </si>
  <si>
    <t>Free</t>
  </si>
  <si>
    <t>Jorge Luiz</t>
  </si>
  <si>
    <t>Frello Filho</t>
  </si>
  <si>
    <t>Jorginho</t>
  </si>
  <si>
    <t>Emiliano</t>
  </si>
  <si>
    <t>Martínez Romero</t>
  </si>
  <si>
    <t>Martínez</t>
  </si>
  <si>
    <t>John</t>
  </si>
  <si>
    <t>McGinn</t>
  </si>
  <si>
    <t>Tyrone</t>
  </si>
  <si>
    <t>Mings</t>
  </si>
  <si>
    <t>Profit</t>
  </si>
  <si>
    <t>Ollie</t>
  </si>
  <si>
    <t>Watkins</t>
  </si>
  <si>
    <t>Buendía Stati</t>
  </si>
  <si>
    <t>Buendía</t>
  </si>
  <si>
    <t>Matty</t>
  </si>
  <si>
    <t>Cash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</si>
  <si>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</si>
  <si>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</si>
  <si>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</si>
  <si>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</si>
  <si>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</si>
  <si>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</si>
  <si>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</si>
  <si>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</si>
  <si>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</si>
  <si>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Ashley</t>
  </si>
  <si>
    <t>Young</t>
  </si>
  <si>
    <t>Adam</t>
  </si>
  <si>
    <t>Smith</t>
  </si>
  <si>
    <t>Jefferson</t>
  </si>
  <si>
    <t>Lerma Solís</t>
  </si>
  <si>
    <t>Lerma</t>
  </si>
  <si>
    <t>Dominic</t>
  </si>
  <si>
    <t>Solanke</t>
  </si>
  <si>
    <t>Lewis</t>
  </si>
  <si>
    <t>Cook</t>
  </si>
  <si>
    <t>Philip</t>
  </si>
  <si>
    <t>Billing</t>
  </si>
  <si>
    <t>Jaidon</t>
  </si>
  <si>
    <t>Anthony</t>
  </si>
  <si>
    <t>Marcos</t>
  </si>
  <si>
    <t>Senesi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</si>
  <si>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</si>
  <si>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</si>
  <si>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</si>
  <si>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</si>
  <si>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</si>
  <si>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</si>
  <si>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</si>
  <si>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</si>
  <si>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</si>
  <si>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</si>
  <si>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</si>
  <si>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</si>
  <si>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</si>
  <si>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</si>
  <si>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</si>
  <si>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</si>
  <si>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</si>
  <si>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</si>
  <si>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</si>
  <si>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Pascal</t>
  </si>
  <si>
    <t>Groß</t>
  </si>
  <si>
    <t>Dunk</t>
  </si>
  <si>
    <t>Solly</t>
  </si>
  <si>
    <t>March</t>
  </si>
  <si>
    <t>Webster</t>
  </si>
  <si>
    <t>Joël</t>
  </si>
  <si>
    <t>Veltman</t>
  </si>
  <si>
    <t>Robert</t>
  </si>
  <si>
    <t>Sánchez</t>
  </si>
  <si>
    <t>Alexis</t>
  </si>
  <si>
    <t>Mac Allister</t>
  </si>
  <si>
    <t>Moisés</t>
  </si>
  <si>
    <t>Caicedo Corozo</t>
  </si>
  <si>
    <t>Caicedo</t>
  </si>
  <si>
    <t>Kaoru</t>
  </si>
  <si>
    <t>Mitoma</t>
  </si>
  <si>
    <t>Pervis</t>
  </si>
  <si>
    <t>Estupiñán</t>
  </si>
  <si>
    <t>Marc</t>
  </si>
  <si>
    <t>Cucurella Saseta</t>
  </si>
  <si>
    <t>Cucurella</t>
  </si>
  <si>
    <t>Mason</t>
  </si>
  <si>
    <t>Mount</t>
  </si>
  <si>
    <t>Kai</t>
  </si>
  <si>
    <t>Havertz</t>
  </si>
  <si>
    <t>Raheem</t>
  </si>
  <si>
    <t>Sterling</t>
  </si>
  <si>
    <t>Vicente</t>
  </si>
  <si>
    <t>Guaita</t>
  </si>
  <si>
    <t>Jordan</t>
  </si>
  <si>
    <t>Ayew</t>
  </si>
  <si>
    <t>J.Ayew</t>
  </si>
  <si>
    <t>Wilfried</t>
  </si>
  <si>
    <t>Zaha</t>
  </si>
  <si>
    <t>Jeffrey</t>
  </si>
  <si>
    <t>Schlupp</t>
  </si>
  <si>
    <t>Joachim</t>
  </si>
  <si>
    <t>Andersen</t>
  </si>
  <si>
    <t>Odsonne</t>
  </si>
  <si>
    <t>Edouard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</si>
  <si>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</si>
  <si>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</si>
  <si>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</si>
  <si>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</si>
  <si>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</si>
  <si>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</si>
  <si>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</si>
  <si>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</si>
  <si>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</si>
  <si>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</si>
  <si>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</si>
  <si>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</si>
  <si>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</si>
  <si>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</si>
  <si>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</si>
  <si>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</si>
  <si>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</si>
  <si>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James</t>
  </si>
  <si>
    <t>Tarkowski</t>
  </si>
  <si>
    <t>Conor</t>
  </si>
  <si>
    <t>Coady</t>
  </si>
  <si>
    <t>Dwight</t>
  </si>
  <si>
    <t>McNeil</t>
  </si>
  <si>
    <t>Amadou</t>
  </si>
  <si>
    <t>Onana</t>
  </si>
  <si>
    <t>Idrissa</t>
  </si>
  <si>
    <t>Gueye</t>
  </si>
  <si>
    <t>Bernd</t>
  </si>
  <si>
    <t>Leno</t>
  </si>
  <si>
    <t>Tim</t>
  </si>
  <si>
    <t>Ream</t>
  </si>
  <si>
    <t>Bobby</t>
  </si>
  <si>
    <t>De Cordova-Reid</t>
  </si>
  <si>
    <t>Harrison</t>
  </si>
  <si>
    <t>Reed</t>
  </si>
  <si>
    <t>Kenny</t>
  </si>
  <si>
    <t>Tete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</si>
  <si>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</si>
  <si>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</si>
  <si>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</si>
  <si>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</si>
  <si>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</si>
  <si>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</si>
  <si>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</si>
  <si>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Danny</t>
  </si>
  <si>
    <t>Ward</t>
  </si>
  <si>
    <t>Jamie</t>
  </si>
  <si>
    <t>Vardy</t>
  </si>
  <si>
    <t>Timothy</t>
  </si>
  <si>
    <t>Castagne</t>
  </si>
  <si>
    <t>Youri</t>
  </si>
  <si>
    <t>Tielemans</t>
  </si>
  <si>
    <t>Maddison</t>
  </si>
  <si>
    <t>Kelechi</t>
  </si>
  <si>
    <t>Iheanacho</t>
  </si>
  <si>
    <t>Harvey</t>
  </si>
  <si>
    <t>Barnes</t>
  </si>
  <si>
    <t>Kiernan</t>
  </si>
  <si>
    <t>Dewsbury-Hall</t>
  </si>
  <si>
    <t>Patson</t>
  </si>
  <si>
    <t>Daka</t>
  </si>
  <si>
    <t>Wout</t>
  </si>
  <si>
    <t>Faes</t>
  </si>
  <si>
    <t>Rodrigo</t>
  </si>
  <si>
    <t>Moreno</t>
  </si>
  <si>
    <t>Jack</t>
  </si>
  <si>
    <t>Struijk</t>
  </si>
  <si>
    <t>Illan</t>
  </si>
  <si>
    <t>Meslier</t>
  </si>
  <si>
    <t>Roca Junqué</t>
  </si>
  <si>
    <t>Roca</t>
  </si>
  <si>
    <t>Brenden</t>
  </si>
  <si>
    <t>Aaronson</t>
  </si>
  <si>
    <t>Henderson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</si>
  <si>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</si>
  <si>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</si>
  <si>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</si>
  <si>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</si>
  <si>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</si>
  <si>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</si>
  <si>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</si>
  <si>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</si>
  <si>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</si>
  <si>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</si>
  <si>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</si>
  <si>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Elliott</t>
  </si>
  <si>
    <t>Darwin</t>
  </si>
  <si>
    <t>Núñez Ribeiro</t>
  </si>
  <si>
    <t>Ilkay</t>
  </si>
  <si>
    <t>Gündogan</t>
  </si>
  <si>
    <t>Kevin</t>
  </si>
  <si>
    <t>De Bruyne</t>
  </si>
  <si>
    <t>Grealish</t>
  </si>
  <si>
    <t>Ederson</t>
  </si>
  <si>
    <t>Santana de Moraes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</si>
  <si>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</si>
  <si>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</si>
  <si>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</si>
  <si>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</si>
  <si>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</si>
  <si>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</si>
  <si>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</si>
  <si>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</si>
  <si>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</si>
  <si>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</si>
  <si>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</si>
  <si>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</si>
  <si>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Bruno</t>
  </si>
  <si>
    <t>Borges Fernandes</t>
  </si>
  <si>
    <t>Fernandes</t>
  </si>
  <si>
    <t>Marcus</t>
  </si>
  <si>
    <t>Rashford</t>
  </si>
  <si>
    <t>Lisandro</t>
  </si>
  <si>
    <t>Gordon</t>
  </si>
  <si>
    <t>Callum</t>
  </si>
  <si>
    <t>Wilson</t>
  </si>
  <si>
    <t>Kieran</t>
  </si>
  <si>
    <t>Trippier</t>
  </si>
  <si>
    <t>Dan</t>
  </si>
  <si>
    <t>Burn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</si>
  <si>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</si>
  <si>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</si>
  <si>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</si>
  <si>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</si>
  <si>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</si>
  <si>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</si>
  <si>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</si>
  <si>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</si>
  <si>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</si>
  <si>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</si>
  <si>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</si>
  <si>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</si>
  <si>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</si>
  <si>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</si>
  <si>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</si>
  <si>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</si>
  <si>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</si>
  <si>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</si>
  <si>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</si>
  <si>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Chris</t>
  </si>
  <si>
    <t>Wood</t>
  </si>
  <si>
    <t>Worrall</t>
  </si>
  <si>
    <t>Brennan</t>
  </si>
  <si>
    <t>Johnson</t>
  </si>
  <si>
    <t>Morgan</t>
  </si>
  <si>
    <t>Gibbs-White</t>
  </si>
  <si>
    <t>Ward-Prowse</t>
  </si>
  <si>
    <t>Che</t>
  </si>
  <si>
    <t>Adams</t>
  </si>
  <si>
    <t>Romain</t>
  </si>
  <si>
    <t>Perraud</t>
  </si>
  <si>
    <t>Gavin</t>
  </si>
  <si>
    <t>Bazunu</t>
  </si>
  <si>
    <t>Hugo</t>
  </si>
  <si>
    <t>Lloris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</si>
  <si>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</si>
  <si>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</si>
  <si>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</si>
  <si>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</si>
  <si>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</si>
  <si>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</si>
  <si>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</si>
  <si>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</si>
  <si>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</si>
  <si>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Emerson</t>
  </si>
  <si>
    <t>Leite de Souza Junior</t>
  </si>
  <si>
    <t>Emerson Royal</t>
  </si>
  <si>
    <t>Dejan</t>
  </si>
  <si>
    <t>Kulusevski</t>
  </si>
  <si>
    <t>Perišić</t>
  </si>
  <si>
    <t>Ings</t>
  </si>
  <si>
    <t>Lukasz</t>
  </si>
  <si>
    <t>Fabianski</t>
  </si>
  <si>
    <t>Cresswell</t>
  </si>
  <si>
    <t>Michail</t>
  </si>
  <si>
    <t>Antonio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</si>
  <si>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</si>
  <si>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</si>
  <si>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</si>
  <si>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</si>
  <si>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</si>
  <si>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</si>
  <si>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</si>
  <si>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</si>
  <si>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José</t>
  </si>
  <si>
    <t>Malheiro de Sá</t>
  </si>
  <si>
    <t>Sá</t>
  </si>
  <si>
    <t>Rúben</t>
  </si>
  <si>
    <t>da Silva Neves</t>
  </si>
  <si>
    <t>Neves</t>
  </si>
  <si>
    <t>Nélson</t>
  </si>
  <si>
    <t>Cabral Semedo</t>
  </si>
  <si>
    <t>Semedo</t>
  </si>
  <si>
    <t>Daniel</t>
  </si>
  <si>
    <t>Castelo Podence</t>
  </si>
  <si>
    <t>Podence</t>
  </si>
  <si>
    <t>Max</t>
  </si>
  <si>
    <t>Kilman</t>
  </si>
  <si>
    <t>Adama</t>
  </si>
  <si>
    <t>Traoré Diarra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</si>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</sst>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63">
  <autoFilter ref="A1:AK163" xr:uid="{00000000-0009-0000-0100-000001000000}">
    <filterColumn colId="36">
      <filters>
        <filter val="1"/>
      </filters>
    </filterColumn>
  </autoFilter>
  <sortState xmlns:xlrd2="http://schemas.microsoft.com/office/spreadsheetml/2017/richdata2" ref="A8:AK141">
    <sortCondition descending="1" ref="AI1:AI163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3"/>
  <sheetViews>
    <sheetView tabSelected="1" workbookViewId="0">
      <selection activeCell="C17" sqref="C17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4.9000000000000004</v>
      </c>
      <c r="AE2">
        <v>1</v>
      </c>
      <c r="AF2">
        <v>13.900709219858156</v>
      </c>
      <c r="AG2">
        <v>16.393407234811427</v>
      </c>
      <c r="AH2">
        <v>15.644846761759513</v>
      </c>
      <c r="AI2">
        <v>3.6813852064034434</v>
      </c>
      <c r="AJ2">
        <v>0</v>
      </c>
      <c r="AK2">
        <v>0</v>
      </c>
      <c r="AM2" t="s">
        <v>39</v>
      </c>
      <c r="AN2">
        <f>SUMPRODUCT(Table1[Selected],Table1[PPG])</f>
        <v>484.85178507382471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4.7</v>
      </c>
      <c r="AE3">
        <v>4</v>
      </c>
      <c r="AF3">
        <v>12.357142857068496</v>
      </c>
      <c r="AG3">
        <v>12.536310384235268</v>
      </c>
      <c r="AH3">
        <v>12.761826096689642</v>
      </c>
      <c r="AI3">
        <v>3.0809049128777621</v>
      </c>
      <c r="AJ3">
        <v>0</v>
      </c>
      <c r="AK3">
        <v>0</v>
      </c>
    </row>
    <row r="4" spans="1:41" hidden="1" x14ac:dyDescent="0.3">
      <c r="A4" t="s">
        <v>43</v>
      </c>
      <c r="B4" t="s">
        <v>44</v>
      </c>
      <c r="C4" t="s">
        <v>44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9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6.7</v>
      </c>
      <c r="AE4">
        <v>5</v>
      </c>
      <c r="AF4">
        <v>21.106374905361495</v>
      </c>
      <c r="AG4">
        <v>25.578363368918374</v>
      </c>
      <c r="AH4">
        <v>24.141181765339653</v>
      </c>
      <c r="AI4">
        <v>5.3957075375534309</v>
      </c>
      <c r="AJ4">
        <v>0</v>
      </c>
      <c r="AK4">
        <v>0</v>
      </c>
      <c r="AM4" t="s">
        <v>45</v>
      </c>
      <c r="AN4">
        <f>SUMPRODUCT(Table1[Selected],Table1[Cost])</f>
        <v>96.300000000000011</v>
      </c>
      <c r="AO4">
        <v>98.5</v>
      </c>
    </row>
    <row r="5" spans="1:41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</v>
      </c>
      <c r="AE5">
        <v>8</v>
      </c>
      <c r="AF5">
        <v>23.724137914204938</v>
      </c>
      <c r="AG5">
        <v>22.857397304569481</v>
      </c>
      <c r="AH5">
        <v>23.819978590924215</v>
      </c>
      <c r="AI5">
        <v>5.0917628595532634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6.4</v>
      </c>
      <c r="AE6">
        <v>9</v>
      </c>
      <c r="AF6">
        <v>12.561128028310552</v>
      </c>
      <c r="AG6">
        <v>18.962393456078285</v>
      </c>
      <c r="AH6">
        <v>16.471116798766452</v>
      </c>
      <c r="AI6">
        <v>3.7925996634223091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8.6</v>
      </c>
      <c r="AE7">
        <v>11</v>
      </c>
      <c r="AF7">
        <v>20.7689303258188</v>
      </c>
      <c r="AG7">
        <v>25.441989823432827</v>
      </c>
      <c r="AH7">
        <v>23.908552688523201</v>
      </c>
      <c r="AI7">
        <v>5.3510812513973507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x14ac:dyDescent="0.3">
      <c r="A8" t="s">
        <v>75</v>
      </c>
      <c r="B8" t="s">
        <v>76</v>
      </c>
      <c r="C8" s="1" t="s">
        <v>76</v>
      </c>
      <c r="D8" t="s">
        <v>7</v>
      </c>
      <c r="E8">
        <v>0</v>
      </c>
      <c r="F8">
        <v>0</v>
      </c>
      <c r="G8">
        <v>0</v>
      </c>
      <c r="H8">
        <v>1</v>
      </c>
      <c r="I8" t="s">
        <v>10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7.7</v>
      </c>
      <c r="AE8">
        <v>46</v>
      </c>
      <c r="AF8">
        <v>23.894736907678233</v>
      </c>
      <c r="AG8">
        <v>27.326958125670412</v>
      </c>
      <c r="AH8">
        <v>37.866347202513012</v>
      </c>
      <c r="AI8">
        <v>7.2029722508750513</v>
      </c>
      <c r="AJ8">
        <v>1</v>
      </c>
      <c r="AK8">
        <v>1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54</v>
      </c>
      <c r="B9" t="s">
        <v>55</v>
      </c>
      <c r="C9" t="s">
        <v>54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5.3</v>
      </c>
      <c r="AE9">
        <v>14</v>
      </c>
      <c r="AF9">
        <v>36.910003288114027</v>
      </c>
      <c r="AG9">
        <v>19.654286230485617</v>
      </c>
      <c r="AH9">
        <v>28.110370543816991</v>
      </c>
      <c r="AI9">
        <v>4.6118523845608141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">
      <c r="A10" t="s">
        <v>54</v>
      </c>
      <c r="B10" t="s">
        <v>56</v>
      </c>
      <c r="C10" t="s">
        <v>57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6.9</v>
      </c>
      <c r="AE10">
        <v>16</v>
      </c>
      <c r="AF10">
        <v>22.717711643839237</v>
      </c>
      <c r="AG10">
        <v>28.97077972938704</v>
      </c>
      <c r="AH10">
        <v>26.794105106775071</v>
      </c>
      <c r="AI10">
        <v>5.512267750122775</v>
      </c>
      <c r="AJ10">
        <v>0</v>
      </c>
      <c r="AK10">
        <v>0</v>
      </c>
    </row>
    <row r="11" spans="1:41" hidden="1" x14ac:dyDescent="0.3">
      <c r="A11" t="s">
        <v>58</v>
      </c>
      <c r="B11" t="s">
        <v>59</v>
      </c>
      <c r="C11" t="s">
        <v>59</v>
      </c>
      <c r="D11" t="s">
        <v>5</v>
      </c>
      <c r="E11">
        <v>0</v>
      </c>
      <c r="F11">
        <v>1</v>
      </c>
      <c r="G11">
        <v>0</v>
      </c>
      <c r="H11">
        <v>0</v>
      </c>
      <c r="I11" t="s">
        <v>9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22</v>
      </c>
      <c r="AF11">
        <v>21.15051614639496</v>
      </c>
      <c r="AG11">
        <v>21.596150514063226</v>
      </c>
      <c r="AH11">
        <v>21.921352061595016</v>
      </c>
      <c r="AI11">
        <v>4.841018265751007</v>
      </c>
      <c r="AJ11">
        <v>0</v>
      </c>
      <c r="AK11">
        <v>0</v>
      </c>
      <c r="AM11" t="s">
        <v>60</v>
      </c>
      <c r="AN11">
        <f>SUMPRODUCT(Table1[Selected], -- (Table1[PREV] = 0))</f>
        <v>4</v>
      </c>
    </row>
    <row r="12" spans="1:41" hidden="1" x14ac:dyDescent="0.3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6.7</v>
      </c>
      <c r="AE12">
        <v>25</v>
      </c>
      <c r="AF12">
        <v>19.426085387454503</v>
      </c>
      <c r="AG12">
        <v>20.642319617221847</v>
      </c>
      <c r="AH12">
        <v>20.588020382393687</v>
      </c>
      <c r="AI12">
        <v>4.399265386673787</v>
      </c>
      <c r="AJ12">
        <v>0</v>
      </c>
      <c r="AK12">
        <v>0</v>
      </c>
      <c r="AM12" t="s">
        <v>63</v>
      </c>
      <c r="AN12">
        <v>1</v>
      </c>
    </row>
    <row r="13" spans="1:41" hidden="1" x14ac:dyDescent="0.3">
      <c r="A13" t="s">
        <v>64</v>
      </c>
      <c r="B13" t="s">
        <v>65</v>
      </c>
      <c r="C13" t="s">
        <v>66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5.7</v>
      </c>
      <c r="AE13">
        <v>26</v>
      </c>
      <c r="AF13">
        <v>15.095271608577956</v>
      </c>
      <c r="AG13">
        <v>13.467323406988175</v>
      </c>
      <c r="AH13">
        <v>14.550685005833333</v>
      </c>
      <c r="AI13">
        <v>3.2930703747922054</v>
      </c>
      <c r="AJ13">
        <v>0</v>
      </c>
      <c r="AK13">
        <v>0</v>
      </c>
    </row>
    <row r="14" spans="1:41" hidden="1" x14ac:dyDescent="0.3">
      <c r="A14" t="s">
        <v>67</v>
      </c>
      <c r="B14" t="s">
        <v>68</v>
      </c>
      <c r="C14" t="s">
        <v>69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</v>
      </c>
      <c r="AE14">
        <v>37</v>
      </c>
      <c r="AF14">
        <v>22.55312133219109</v>
      </c>
      <c r="AG14">
        <v>23.035434317063316</v>
      </c>
      <c r="AH14">
        <v>33.508076277823385</v>
      </c>
      <c r="AI14">
        <v>6.1917850561275749</v>
      </c>
      <c r="AJ14">
        <v>0</v>
      </c>
      <c r="AK14">
        <v>0</v>
      </c>
      <c r="AM14" t="s">
        <v>29</v>
      </c>
      <c r="AN14">
        <f>((AN11-AN12)+((AN11-AN12)))/2*4</f>
        <v>12</v>
      </c>
    </row>
    <row r="15" spans="1:41" hidden="1" x14ac:dyDescent="0.3">
      <c r="A15" t="s">
        <v>70</v>
      </c>
      <c r="B15" t="s">
        <v>71</v>
      </c>
      <c r="C15" t="s">
        <v>71</v>
      </c>
      <c r="D15" t="s">
        <v>6</v>
      </c>
      <c r="E15">
        <v>0</v>
      </c>
      <c r="F15">
        <v>0</v>
      </c>
      <c r="G15">
        <v>1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5.0999999999999996</v>
      </c>
      <c r="AE15">
        <v>43</v>
      </c>
      <c r="AF15">
        <v>14.974786874730592</v>
      </c>
      <c r="AG15">
        <v>15.908158375647487</v>
      </c>
      <c r="AH15">
        <v>22.745019858040997</v>
      </c>
      <c r="AI15">
        <v>4.6042789502903263</v>
      </c>
      <c r="AJ15">
        <v>0</v>
      </c>
      <c r="AK15">
        <v>0</v>
      </c>
    </row>
    <row r="16" spans="1:41" hidden="1" x14ac:dyDescent="0.3">
      <c r="A16" t="s">
        <v>72</v>
      </c>
      <c r="B16" t="s">
        <v>73</v>
      </c>
      <c r="C16" t="s">
        <v>73</v>
      </c>
      <c r="D16" t="s">
        <v>5</v>
      </c>
      <c r="E16">
        <v>0</v>
      </c>
      <c r="F16">
        <v>1</v>
      </c>
      <c r="G16">
        <v>0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4.5999999999999996</v>
      </c>
      <c r="AE16">
        <v>45</v>
      </c>
      <c r="AF16">
        <v>13.045835199633125</v>
      </c>
      <c r="AG16">
        <v>19.256682030009461</v>
      </c>
      <c r="AH16">
        <v>24.185070800980508</v>
      </c>
      <c r="AI16">
        <v>4.7028851013588326</v>
      </c>
      <c r="AJ16">
        <v>0</v>
      </c>
      <c r="AK16">
        <v>0</v>
      </c>
      <c r="AM16" t="s">
        <v>74</v>
      </c>
      <c r="AN16">
        <f>AN2-AN14*5</f>
        <v>424.85178507382471</v>
      </c>
    </row>
    <row r="17" spans="1:41" x14ac:dyDescent="0.3">
      <c r="A17" t="s">
        <v>322</v>
      </c>
      <c r="B17" t="s">
        <v>323</v>
      </c>
      <c r="C17" s="1" t="s">
        <v>323</v>
      </c>
      <c r="D17" t="s">
        <v>7</v>
      </c>
      <c r="E17">
        <v>0</v>
      </c>
      <c r="F17">
        <v>0</v>
      </c>
      <c r="G17">
        <v>0</v>
      </c>
      <c r="H17">
        <v>1</v>
      </c>
      <c r="I17" t="s">
        <v>26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11.7</v>
      </c>
      <c r="AE17">
        <v>657</v>
      </c>
      <c r="AF17">
        <v>68.688926777963587</v>
      </c>
      <c r="AG17">
        <v>32.356701057926088</v>
      </c>
      <c r="AH17">
        <v>46.267084737546476</v>
      </c>
      <c r="AI17">
        <v>5.4420351585625291</v>
      </c>
      <c r="AJ17">
        <v>0</v>
      </c>
      <c r="AK17">
        <v>1</v>
      </c>
    </row>
    <row r="18" spans="1:41" hidden="1" x14ac:dyDescent="0.3">
      <c r="A18" t="s">
        <v>67</v>
      </c>
      <c r="B18" t="s">
        <v>77</v>
      </c>
      <c r="C18" t="s">
        <v>78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5.7</v>
      </c>
      <c r="AE18">
        <v>48</v>
      </c>
      <c r="AF18">
        <v>17.245901639344261</v>
      </c>
      <c r="AG18">
        <v>17.694608450088634</v>
      </c>
      <c r="AH18">
        <v>25.687606888563867</v>
      </c>
      <c r="AI18">
        <v>4.8435484342257871</v>
      </c>
      <c r="AJ18">
        <v>0</v>
      </c>
      <c r="AK18">
        <v>0</v>
      </c>
      <c r="AM18" t="s">
        <v>9</v>
      </c>
      <c r="AN18">
        <f>SUMPRODUCT(Table1[Selected],Table1[ARS])</f>
        <v>1</v>
      </c>
      <c r="AO18">
        <v>3</v>
      </c>
    </row>
    <row r="19" spans="1:41" hidden="1" x14ac:dyDescent="0.3">
      <c r="A19" t="s">
        <v>79</v>
      </c>
      <c r="B19" t="s">
        <v>80</v>
      </c>
      <c r="C19" t="s">
        <v>80</v>
      </c>
      <c r="D19" t="s">
        <v>5</v>
      </c>
      <c r="E19">
        <v>0</v>
      </c>
      <c r="F19">
        <v>1</v>
      </c>
      <c r="G19">
        <v>0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4.5999999999999996</v>
      </c>
      <c r="AE19">
        <v>49</v>
      </c>
      <c r="AF19">
        <v>10.397748687687145</v>
      </c>
      <c r="AG19">
        <v>20.058407568196575</v>
      </c>
      <c r="AH19">
        <v>23.089472849352592</v>
      </c>
      <c r="AI19">
        <v>4.571448801324153</v>
      </c>
      <c r="AJ19">
        <v>0</v>
      </c>
      <c r="AK19">
        <v>0</v>
      </c>
      <c r="AM19" t="s">
        <v>10</v>
      </c>
      <c r="AN19">
        <f>SUMPRODUCT(Table1[Selected],Table1[AVL])</f>
        <v>3</v>
      </c>
      <c r="AO19">
        <v>3</v>
      </c>
    </row>
    <row r="20" spans="1:41" x14ac:dyDescent="0.3">
      <c r="A20" t="s">
        <v>81</v>
      </c>
      <c r="B20" t="s">
        <v>82</v>
      </c>
      <c r="C20" s="1" t="s">
        <v>83</v>
      </c>
      <c r="D20" t="s">
        <v>5</v>
      </c>
      <c r="E20">
        <v>0</v>
      </c>
      <c r="F20">
        <v>1</v>
      </c>
      <c r="G20">
        <v>0</v>
      </c>
      <c r="H20">
        <v>0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4.4000000000000004</v>
      </c>
      <c r="AE20">
        <v>50</v>
      </c>
      <c r="AF20">
        <v>27.027616066979398</v>
      </c>
      <c r="AG20">
        <v>17.150473222318418</v>
      </c>
      <c r="AH20">
        <v>31.691663596778746</v>
      </c>
      <c r="AI20">
        <v>4.7893158169913619</v>
      </c>
      <c r="AJ20">
        <v>0</v>
      </c>
      <c r="AK20">
        <v>1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84</v>
      </c>
      <c r="B21" t="s">
        <v>85</v>
      </c>
      <c r="C21" t="s">
        <v>85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4.4000000000000004</v>
      </c>
      <c r="AE21">
        <v>51</v>
      </c>
      <c r="AF21">
        <v>16.695652147849021</v>
      </c>
      <c r="AG21">
        <v>16.084785481873624</v>
      </c>
      <c r="AH21">
        <v>24.021789144620826</v>
      </c>
      <c r="AI21">
        <v>4.4383387512464392</v>
      </c>
      <c r="AJ21">
        <v>0</v>
      </c>
      <c r="AK21">
        <v>0</v>
      </c>
      <c r="AM21" t="s">
        <v>12</v>
      </c>
      <c r="AN21">
        <f>SUMPRODUCT(Table1[Selected],Table1[BRE])</f>
        <v>2</v>
      </c>
      <c r="AO21">
        <v>3</v>
      </c>
    </row>
    <row r="22" spans="1:41" hidden="1" x14ac:dyDescent="0.3">
      <c r="A22" t="s">
        <v>86</v>
      </c>
      <c r="B22" t="s">
        <v>87</v>
      </c>
      <c r="C22" t="s">
        <v>86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4.8</v>
      </c>
      <c r="AE22">
        <v>52</v>
      </c>
      <c r="AF22">
        <v>12.81222263407977</v>
      </c>
      <c r="AG22">
        <v>16.697790602147776</v>
      </c>
      <c r="AH22">
        <v>21.95951265015065</v>
      </c>
      <c r="AI22">
        <v>4.2164033500687896</v>
      </c>
      <c r="AJ22">
        <v>0</v>
      </c>
      <c r="AK22">
        <v>0</v>
      </c>
      <c r="AM22" t="s">
        <v>13</v>
      </c>
      <c r="AN22">
        <f>SUMPRODUCT(Table1[Selected],Table1[BHA])</f>
        <v>3</v>
      </c>
      <c r="AO22">
        <v>3</v>
      </c>
    </row>
    <row r="23" spans="1:41" hidden="1" x14ac:dyDescent="0.3">
      <c r="A23" t="s">
        <v>88</v>
      </c>
      <c r="B23" t="s">
        <v>89</v>
      </c>
      <c r="C23" t="s">
        <v>89</v>
      </c>
      <c r="D23" t="s">
        <v>6</v>
      </c>
      <c r="E23">
        <v>0</v>
      </c>
      <c r="F23">
        <v>0</v>
      </c>
      <c r="G23">
        <v>1</v>
      </c>
      <c r="H23">
        <v>0</v>
      </c>
      <c r="I23" t="s">
        <v>10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5.2</v>
      </c>
      <c r="AE23">
        <v>53</v>
      </c>
      <c r="AF23">
        <v>14.146946805161361</v>
      </c>
      <c r="AG23">
        <v>19.183739779071917</v>
      </c>
      <c r="AH23">
        <v>24.851473712145815</v>
      </c>
      <c r="AI23">
        <v>4.9630512030996821</v>
      </c>
      <c r="AJ23">
        <v>0</v>
      </c>
      <c r="AK23">
        <v>0</v>
      </c>
      <c r="AM23" t="s">
        <v>14</v>
      </c>
      <c r="AN23">
        <f>SUMPRODUCT(Table1[Selected],Table1[CHE])</f>
        <v>0</v>
      </c>
      <c r="AO23">
        <v>3</v>
      </c>
    </row>
    <row r="24" spans="1:41" x14ac:dyDescent="0.3">
      <c r="A24" t="s">
        <v>248</v>
      </c>
      <c r="B24" t="s">
        <v>249</v>
      </c>
      <c r="C24" s="1" t="s">
        <v>249</v>
      </c>
      <c r="D24" t="s">
        <v>5</v>
      </c>
      <c r="E24">
        <v>0</v>
      </c>
      <c r="F24">
        <v>1</v>
      </c>
      <c r="G24">
        <v>0</v>
      </c>
      <c r="H24">
        <v>0</v>
      </c>
      <c r="I24" t="s">
        <v>20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6.8</v>
      </c>
      <c r="AE24">
        <v>437</v>
      </c>
      <c r="AF24">
        <v>30.025505059689458</v>
      </c>
      <c r="AG24">
        <v>26.820477833666111</v>
      </c>
      <c r="AH24">
        <v>25.99759680012718</v>
      </c>
      <c r="AI24">
        <v>4.5372993572978295</v>
      </c>
      <c r="AJ24">
        <v>1</v>
      </c>
      <c r="AK24">
        <v>1</v>
      </c>
      <c r="AM24" t="s">
        <v>15</v>
      </c>
      <c r="AN24">
        <f>SUMPRODUCT(Table1[Selected],Table1[CRY])</f>
        <v>1</v>
      </c>
      <c r="AO24">
        <v>3</v>
      </c>
    </row>
    <row r="25" spans="1:41" hidden="1" x14ac:dyDescent="0.3">
      <c r="A25" t="s">
        <v>92</v>
      </c>
      <c r="B25" t="s">
        <v>93</v>
      </c>
      <c r="C25" t="s">
        <v>93</v>
      </c>
      <c r="D25" t="s">
        <v>5</v>
      </c>
      <c r="E25">
        <v>0</v>
      </c>
      <c r="F25">
        <v>1</v>
      </c>
      <c r="G25">
        <v>0</v>
      </c>
      <c r="H25">
        <v>0</v>
      </c>
      <c r="I25" t="s">
        <v>11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4.3</v>
      </c>
      <c r="AE25">
        <v>77</v>
      </c>
      <c r="AF25">
        <v>11.73076918313437</v>
      </c>
      <c r="AG25">
        <v>13.924342655476405</v>
      </c>
      <c r="AH25">
        <v>17.836322185772751</v>
      </c>
      <c r="AI25">
        <v>3.7204189247536665</v>
      </c>
      <c r="AJ25">
        <v>0</v>
      </c>
      <c r="AK25">
        <v>0</v>
      </c>
      <c r="AM25" t="s">
        <v>16</v>
      </c>
      <c r="AN25">
        <f>SUMPRODUCT(Table1[Selected],Table1[EVE])</f>
        <v>0</v>
      </c>
      <c r="AO25">
        <v>3</v>
      </c>
    </row>
    <row r="26" spans="1:41" hidden="1" x14ac:dyDescent="0.3">
      <c r="A26" t="s">
        <v>94</v>
      </c>
      <c r="B26" t="s">
        <v>95</v>
      </c>
      <c r="C26" t="s">
        <v>96</v>
      </c>
      <c r="D26" t="s">
        <v>6</v>
      </c>
      <c r="E26">
        <v>0</v>
      </c>
      <c r="F26">
        <v>0</v>
      </c>
      <c r="G26">
        <v>1</v>
      </c>
      <c r="H26">
        <v>0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4.7</v>
      </c>
      <c r="AE26">
        <v>84</v>
      </c>
      <c r="AF26">
        <v>11.757680791954602</v>
      </c>
      <c r="AG26">
        <v>17.841631832984426</v>
      </c>
      <c r="AH26">
        <v>20.823338350998608</v>
      </c>
      <c r="AI26">
        <v>4.2868057055668221</v>
      </c>
      <c r="AJ26">
        <v>0</v>
      </c>
      <c r="AK26">
        <v>0</v>
      </c>
      <c r="AM26" t="s">
        <v>17</v>
      </c>
      <c r="AN26">
        <f>SUMPRODUCT(Table1[Selected],Table1[FUL])</f>
        <v>0</v>
      </c>
      <c r="AO26">
        <v>3</v>
      </c>
    </row>
    <row r="27" spans="1:41" hidden="1" x14ac:dyDescent="0.3">
      <c r="A27" t="s">
        <v>97</v>
      </c>
      <c r="B27" t="s">
        <v>98</v>
      </c>
      <c r="C27" t="s">
        <v>98</v>
      </c>
      <c r="D27" t="s">
        <v>7</v>
      </c>
      <c r="E27">
        <v>0</v>
      </c>
      <c r="F27">
        <v>0</v>
      </c>
      <c r="G27">
        <v>0</v>
      </c>
      <c r="H27">
        <v>1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5.5</v>
      </c>
      <c r="AE27">
        <v>86</v>
      </c>
      <c r="AF27">
        <v>13.453727676940801</v>
      </c>
      <c r="AG27">
        <v>21.103601405557125</v>
      </c>
      <c r="AH27">
        <v>24.349026174228687</v>
      </c>
      <c r="AI27">
        <v>5.1168284958052741</v>
      </c>
      <c r="AJ27">
        <v>0</v>
      </c>
      <c r="AK27">
        <v>0</v>
      </c>
      <c r="AM27" t="s">
        <v>18</v>
      </c>
      <c r="AN27">
        <f>SUMPRODUCT(Table1[Selected],Table1[LEE])</f>
        <v>0</v>
      </c>
      <c r="AO27">
        <v>3</v>
      </c>
    </row>
    <row r="28" spans="1:41" hidden="1" x14ac:dyDescent="0.3">
      <c r="A28" t="s">
        <v>99</v>
      </c>
      <c r="B28" t="s">
        <v>100</v>
      </c>
      <c r="C28" t="s">
        <v>100</v>
      </c>
      <c r="D28" t="s">
        <v>6</v>
      </c>
      <c r="E28">
        <v>0</v>
      </c>
      <c r="F28">
        <v>0</v>
      </c>
      <c r="G28">
        <v>1</v>
      </c>
      <c r="H28">
        <v>0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4.9000000000000004</v>
      </c>
      <c r="AE28">
        <v>87</v>
      </c>
      <c r="AF28">
        <v>8.2659731149793298</v>
      </c>
      <c r="AG28">
        <v>11.940792863249783</v>
      </c>
      <c r="AH28">
        <v>14.182631001524769</v>
      </c>
      <c r="AI28">
        <v>2.9332816942507121</v>
      </c>
      <c r="AJ28">
        <v>0</v>
      </c>
      <c r="AK28">
        <v>0</v>
      </c>
      <c r="AM28" t="s">
        <v>19</v>
      </c>
      <c r="AN28">
        <f>SUMPRODUCT(Table1[Selected],Table1[LEI])</f>
        <v>0</v>
      </c>
      <c r="AO28">
        <v>3</v>
      </c>
    </row>
    <row r="29" spans="1:41" hidden="1" x14ac:dyDescent="0.3">
      <c r="A29" t="s">
        <v>101</v>
      </c>
      <c r="B29" t="s">
        <v>102</v>
      </c>
      <c r="C29" t="s">
        <v>102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5.2</v>
      </c>
      <c r="AE29">
        <v>90</v>
      </c>
      <c r="AF29">
        <v>12.733493664492133</v>
      </c>
      <c r="AG29">
        <v>20.728728504623174</v>
      </c>
      <c r="AH29">
        <v>23.617924108589079</v>
      </c>
      <c r="AI29">
        <v>4.6718807201332497</v>
      </c>
      <c r="AJ29">
        <v>0</v>
      </c>
      <c r="AK29">
        <v>0</v>
      </c>
      <c r="AM29" t="s">
        <v>20</v>
      </c>
      <c r="AN29">
        <f>SUMPRODUCT(Table1[Selected],Table1[LIV])</f>
        <v>1</v>
      </c>
      <c r="AO29">
        <v>3</v>
      </c>
    </row>
    <row r="30" spans="1:41" hidden="1" x14ac:dyDescent="0.3">
      <c r="A30" t="s">
        <v>103</v>
      </c>
      <c r="B30" t="s">
        <v>104</v>
      </c>
      <c r="C30" t="s">
        <v>104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11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5.2</v>
      </c>
      <c r="AE30">
        <v>95</v>
      </c>
      <c r="AF30">
        <v>14.074193557405657</v>
      </c>
      <c r="AG30">
        <v>18.024778264234111</v>
      </c>
      <c r="AH30">
        <v>22.399433688527473</v>
      </c>
      <c r="AI30">
        <v>4.9017675846887041</v>
      </c>
      <c r="AJ30">
        <v>0</v>
      </c>
      <c r="AK30">
        <v>0</v>
      </c>
      <c r="AM30" t="s">
        <v>21</v>
      </c>
      <c r="AN30">
        <f>SUMPRODUCT(Table1[Selected],Table1[MCI])</f>
        <v>3</v>
      </c>
      <c r="AO30">
        <v>3</v>
      </c>
    </row>
    <row r="31" spans="1:41" hidden="1" x14ac:dyDescent="0.3">
      <c r="A31" t="s">
        <v>105</v>
      </c>
      <c r="B31" t="s">
        <v>106</v>
      </c>
      <c r="C31" t="s">
        <v>106</v>
      </c>
      <c r="D31" t="s">
        <v>5</v>
      </c>
      <c r="E31">
        <v>0</v>
      </c>
      <c r="F31">
        <v>1</v>
      </c>
      <c r="G31">
        <v>0</v>
      </c>
      <c r="H31">
        <v>0</v>
      </c>
      <c r="I31" t="s">
        <v>11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4.4000000000000004</v>
      </c>
      <c r="AE31">
        <v>104</v>
      </c>
      <c r="AF31">
        <v>20.399999999999999</v>
      </c>
      <c r="AG31">
        <v>20.466847594165024</v>
      </c>
      <c r="AH31">
        <v>28.175844372572747</v>
      </c>
      <c r="AI31">
        <v>4.7600288924084788</v>
      </c>
      <c r="AJ31">
        <v>0</v>
      </c>
      <c r="AK31">
        <v>0</v>
      </c>
      <c r="AM31" t="s">
        <v>22</v>
      </c>
      <c r="AN31">
        <f>SUMPRODUCT(Table1[Selected],Table1[MUN])</f>
        <v>0</v>
      </c>
      <c r="AO31">
        <v>3</v>
      </c>
    </row>
    <row r="32" spans="1:41" hidden="1" x14ac:dyDescent="0.3">
      <c r="A32" t="s">
        <v>107</v>
      </c>
      <c r="B32" t="s">
        <v>108</v>
      </c>
      <c r="C32" s="1" t="s">
        <v>108</v>
      </c>
      <c r="D32" t="s">
        <v>7</v>
      </c>
      <c r="E32">
        <v>0</v>
      </c>
      <c r="F32">
        <v>0</v>
      </c>
      <c r="G32">
        <v>0</v>
      </c>
      <c r="H32">
        <v>1</v>
      </c>
      <c r="I32" t="s">
        <v>12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7.7</v>
      </c>
      <c r="AE32">
        <v>121</v>
      </c>
      <c r="AF32">
        <v>25.13557894424288</v>
      </c>
      <c r="AG32">
        <v>25.962432295265245</v>
      </c>
      <c r="AH32">
        <v>19.117514813645869</v>
      </c>
      <c r="AI32">
        <v>4.022366495858023</v>
      </c>
      <c r="AJ32">
        <v>1</v>
      </c>
      <c r="AK32">
        <v>0</v>
      </c>
      <c r="AM32" t="s">
        <v>23</v>
      </c>
      <c r="AN32">
        <f>SUMPRODUCT(Table1[Selected],Table1[NEW])</f>
        <v>0</v>
      </c>
      <c r="AO32">
        <v>3</v>
      </c>
    </row>
    <row r="33" spans="1:41" x14ac:dyDescent="0.3">
      <c r="A33" t="s">
        <v>52</v>
      </c>
      <c r="B33" t="s">
        <v>53</v>
      </c>
      <c r="C33" s="1" t="s">
        <v>53</v>
      </c>
      <c r="D33" t="s">
        <v>4</v>
      </c>
      <c r="E33">
        <v>1</v>
      </c>
      <c r="F33">
        <v>0</v>
      </c>
      <c r="G33">
        <v>0</v>
      </c>
      <c r="H33">
        <v>0</v>
      </c>
      <c r="I33" t="s">
        <v>9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4.9000000000000004</v>
      </c>
      <c r="AE33">
        <v>13</v>
      </c>
      <c r="AF33">
        <v>20.916666707146348</v>
      </c>
      <c r="AG33">
        <v>17.218544624446849</v>
      </c>
      <c r="AH33">
        <v>19.350649635784851</v>
      </c>
      <c r="AI33">
        <v>4.1224008112427537</v>
      </c>
      <c r="AJ33">
        <v>1</v>
      </c>
      <c r="AK33">
        <v>1</v>
      </c>
      <c r="AM33" t="s">
        <v>24</v>
      </c>
      <c r="AN33">
        <f>SUMPRODUCT(Table1[Selected],Table1[NFO])</f>
        <v>0</v>
      </c>
      <c r="AO33">
        <v>3</v>
      </c>
    </row>
    <row r="34" spans="1:41" hidden="1" x14ac:dyDescent="0.3">
      <c r="A34" t="s">
        <v>112</v>
      </c>
      <c r="B34" t="s">
        <v>113</v>
      </c>
      <c r="C34" t="s">
        <v>113</v>
      </c>
      <c r="D34" t="s">
        <v>6</v>
      </c>
      <c r="E34">
        <v>0</v>
      </c>
      <c r="F34">
        <v>0</v>
      </c>
      <c r="G34">
        <v>1</v>
      </c>
      <c r="H34">
        <v>0</v>
      </c>
      <c r="I34" t="s">
        <v>12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4.0999999999999996</v>
      </c>
      <c r="AE34">
        <v>124</v>
      </c>
      <c r="AF34">
        <v>16.638587442386054</v>
      </c>
      <c r="AG34">
        <v>14.913547015786751</v>
      </c>
      <c r="AH34">
        <v>11.793055545940042</v>
      </c>
      <c r="AI34">
        <v>2.4657285160428239</v>
      </c>
      <c r="AJ34">
        <v>0</v>
      </c>
      <c r="AK34">
        <v>0</v>
      </c>
      <c r="AM34" t="s">
        <v>25</v>
      </c>
      <c r="AN34">
        <f>SUMPRODUCT(Table1[Selected],Table1[SOU])</f>
        <v>0</v>
      </c>
      <c r="AO34">
        <v>3</v>
      </c>
    </row>
    <row r="35" spans="1:41" x14ac:dyDescent="0.3">
      <c r="A35" t="s">
        <v>90</v>
      </c>
      <c r="B35" t="s">
        <v>91</v>
      </c>
      <c r="C35" s="1" t="s">
        <v>91</v>
      </c>
      <c r="D35" t="s">
        <v>5</v>
      </c>
      <c r="E35">
        <v>0</v>
      </c>
      <c r="F35">
        <v>1</v>
      </c>
      <c r="G35">
        <v>0</v>
      </c>
      <c r="H35">
        <v>0</v>
      </c>
      <c r="I35" t="s">
        <v>10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4.3</v>
      </c>
      <c r="AE35">
        <v>65</v>
      </c>
      <c r="AF35">
        <v>12.380952293564565</v>
      </c>
      <c r="AG35">
        <v>14.030749748088951</v>
      </c>
      <c r="AH35">
        <v>19.516173360730065</v>
      </c>
      <c r="AI35">
        <v>3.8645961580956882</v>
      </c>
      <c r="AJ35">
        <v>1</v>
      </c>
      <c r="AK35">
        <v>1</v>
      </c>
      <c r="AM35" t="s">
        <v>26</v>
      </c>
      <c r="AN35">
        <f>SUMPRODUCT(Table1[Selected],Table1[TOT])</f>
        <v>1</v>
      </c>
      <c r="AO35">
        <v>3</v>
      </c>
    </row>
    <row r="36" spans="1:41" hidden="1" x14ac:dyDescent="0.3">
      <c r="A36" t="s">
        <v>116</v>
      </c>
      <c r="B36" t="s">
        <v>117</v>
      </c>
      <c r="C36" t="s">
        <v>117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5.5</v>
      </c>
      <c r="AE36">
        <v>127</v>
      </c>
      <c r="AF36">
        <v>17.758069970322776</v>
      </c>
      <c r="AG36">
        <v>14.545574943332506</v>
      </c>
      <c r="AH36">
        <v>12.066388009295206</v>
      </c>
      <c r="AI36">
        <v>2.8750166657785297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hidden="1" x14ac:dyDescent="0.3">
      <c r="A37" t="s">
        <v>118</v>
      </c>
      <c r="B37" t="s">
        <v>119</v>
      </c>
      <c r="C37" t="s">
        <v>119</v>
      </c>
      <c r="D37" t="s">
        <v>6</v>
      </c>
      <c r="E37">
        <v>0</v>
      </c>
      <c r="F37">
        <v>0</v>
      </c>
      <c r="G37">
        <v>1</v>
      </c>
      <c r="H37">
        <v>0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4.8</v>
      </c>
      <c r="AE37">
        <v>129</v>
      </c>
      <c r="AF37">
        <v>13.896340221271453</v>
      </c>
      <c r="AG37">
        <v>17.988331346196233</v>
      </c>
      <c r="AH37">
        <v>11.947826516469821</v>
      </c>
      <c r="AI37">
        <v>2.5521896699688229</v>
      </c>
      <c r="AJ37">
        <v>0</v>
      </c>
      <c r="AK37">
        <v>0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120</v>
      </c>
      <c r="B38" t="s">
        <v>121</v>
      </c>
      <c r="C38" t="s">
        <v>121</v>
      </c>
      <c r="D38" t="s">
        <v>6</v>
      </c>
      <c r="E38">
        <v>0</v>
      </c>
      <c r="F38">
        <v>0</v>
      </c>
      <c r="G38">
        <v>1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5.3</v>
      </c>
      <c r="AE38">
        <v>130</v>
      </c>
      <c r="AF38">
        <v>15.107142854575764</v>
      </c>
      <c r="AG38">
        <v>15.34656794584166</v>
      </c>
      <c r="AH38">
        <v>11.392451995026846</v>
      </c>
      <c r="AI38">
        <v>2.4059631705758404</v>
      </c>
      <c r="AJ38">
        <v>0</v>
      </c>
      <c r="AK38">
        <v>0</v>
      </c>
    </row>
    <row r="39" spans="1:41" hidden="1" x14ac:dyDescent="0.3">
      <c r="A39" t="s">
        <v>122</v>
      </c>
      <c r="B39" t="s">
        <v>123</v>
      </c>
      <c r="C39" t="s">
        <v>123</v>
      </c>
      <c r="D39" t="s">
        <v>7</v>
      </c>
      <c r="E39">
        <v>0</v>
      </c>
      <c r="F39">
        <v>0</v>
      </c>
      <c r="G39">
        <v>0</v>
      </c>
      <c r="H39">
        <v>1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5.8</v>
      </c>
      <c r="AE39">
        <v>136</v>
      </c>
      <c r="AF39">
        <v>19.618376673804903</v>
      </c>
      <c r="AG39">
        <v>17.109827488546113</v>
      </c>
      <c r="AH39">
        <v>13.725070160136335</v>
      </c>
      <c r="AI39">
        <v>3.0598990168548559</v>
      </c>
      <c r="AJ39">
        <v>0</v>
      </c>
      <c r="AK39">
        <v>0</v>
      </c>
    </row>
    <row r="40" spans="1:41" hidden="1" x14ac:dyDescent="0.3">
      <c r="A40" t="s">
        <v>124</v>
      </c>
      <c r="B40" t="s">
        <v>125</v>
      </c>
      <c r="C40" t="s">
        <v>125</v>
      </c>
      <c r="D40" t="s">
        <v>5</v>
      </c>
      <c r="E40">
        <v>0</v>
      </c>
      <c r="F40">
        <v>1</v>
      </c>
      <c r="G40">
        <v>0</v>
      </c>
      <c r="H40">
        <v>0</v>
      </c>
      <c r="I40" t="s">
        <v>12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5.0999999999999996</v>
      </c>
      <c r="AE40">
        <v>145</v>
      </c>
      <c r="AF40">
        <v>15.959410089860917</v>
      </c>
      <c r="AG40">
        <v>20.068900986824801</v>
      </c>
      <c r="AH40">
        <v>13.497845036900866</v>
      </c>
      <c r="AI40">
        <v>2.9786423669351674</v>
      </c>
      <c r="AJ40">
        <v>0</v>
      </c>
      <c r="AK40">
        <v>0</v>
      </c>
    </row>
    <row r="41" spans="1:41" hidden="1" x14ac:dyDescent="0.3">
      <c r="A41" t="s">
        <v>126</v>
      </c>
      <c r="B41" t="s">
        <v>127</v>
      </c>
      <c r="C41" t="s">
        <v>127</v>
      </c>
      <c r="D41" t="s">
        <v>6</v>
      </c>
      <c r="E41">
        <v>0</v>
      </c>
      <c r="F41">
        <v>0</v>
      </c>
      <c r="G41">
        <v>1</v>
      </c>
      <c r="H41">
        <v>0</v>
      </c>
      <c r="I41" t="s">
        <v>13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5.4</v>
      </c>
      <c r="AE41">
        <v>159</v>
      </c>
      <c r="AF41">
        <v>16.514075315934871</v>
      </c>
      <c r="AG41">
        <v>20.68157563070606</v>
      </c>
      <c r="AH41">
        <v>21.899390073128679</v>
      </c>
      <c r="AI41">
        <v>0</v>
      </c>
      <c r="AJ41">
        <v>0</v>
      </c>
      <c r="AK41">
        <v>0</v>
      </c>
    </row>
    <row r="42" spans="1:41" hidden="1" x14ac:dyDescent="0.3">
      <c r="A42" t="s">
        <v>99</v>
      </c>
      <c r="B42" t="s">
        <v>128</v>
      </c>
      <c r="C42" t="s">
        <v>128</v>
      </c>
      <c r="D42" t="s">
        <v>5</v>
      </c>
      <c r="E42">
        <v>0</v>
      </c>
      <c r="F42">
        <v>1</v>
      </c>
      <c r="G42">
        <v>0</v>
      </c>
      <c r="H42">
        <v>0</v>
      </c>
      <c r="I42" t="s">
        <v>13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4.7</v>
      </c>
      <c r="AE42">
        <v>160</v>
      </c>
      <c r="AF42">
        <v>18.666666646714837</v>
      </c>
      <c r="AG42">
        <v>19.004334478436206</v>
      </c>
      <c r="AH42">
        <v>22.100247497128599</v>
      </c>
      <c r="AI42">
        <v>0</v>
      </c>
      <c r="AJ42">
        <v>0</v>
      </c>
      <c r="AK42">
        <v>0</v>
      </c>
    </row>
    <row r="43" spans="1:41" x14ac:dyDescent="0.3">
      <c r="A43" t="s">
        <v>109</v>
      </c>
      <c r="B43" t="s">
        <v>110</v>
      </c>
      <c r="C43" s="1" t="s">
        <v>111</v>
      </c>
      <c r="D43" t="s">
        <v>4</v>
      </c>
      <c r="E43">
        <v>1</v>
      </c>
      <c r="F43">
        <v>0</v>
      </c>
      <c r="G43">
        <v>0</v>
      </c>
      <c r="H43">
        <v>0</v>
      </c>
      <c r="I43" t="s">
        <v>12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4.9000000000000004</v>
      </c>
      <c r="AE43">
        <v>122</v>
      </c>
      <c r="AF43">
        <v>32.033316999175199</v>
      </c>
      <c r="AG43">
        <v>21.999115362693203</v>
      </c>
      <c r="AH43">
        <v>20.158400867779498</v>
      </c>
      <c r="AI43">
        <v>3.4341512553671758</v>
      </c>
      <c r="AJ43">
        <v>1</v>
      </c>
      <c r="AK43">
        <v>1</v>
      </c>
    </row>
    <row r="44" spans="1:41" hidden="1" x14ac:dyDescent="0.3">
      <c r="A44" t="s">
        <v>92</v>
      </c>
      <c r="B44" t="s">
        <v>131</v>
      </c>
      <c r="C44" t="s">
        <v>131</v>
      </c>
      <c r="D44" t="s">
        <v>5</v>
      </c>
      <c r="E44">
        <v>0</v>
      </c>
      <c r="F44">
        <v>1</v>
      </c>
      <c r="G44">
        <v>0</v>
      </c>
      <c r="H44">
        <v>0</v>
      </c>
      <c r="I44" t="s">
        <v>13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4.5</v>
      </c>
      <c r="AE44">
        <v>162</v>
      </c>
      <c r="AF44">
        <v>20.69999995921215</v>
      </c>
      <c r="AG44">
        <v>15.346269405855441</v>
      </c>
      <c r="AH44">
        <v>21.031565963798293</v>
      </c>
      <c r="AI44">
        <v>0</v>
      </c>
      <c r="AJ44">
        <v>0</v>
      </c>
      <c r="AK44">
        <v>0</v>
      </c>
    </row>
    <row r="45" spans="1:41" hidden="1" x14ac:dyDescent="0.3">
      <c r="A45" t="s">
        <v>132</v>
      </c>
      <c r="B45" t="s">
        <v>133</v>
      </c>
      <c r="C45" s="1" t="s">
        <v>133</v>
      </c>
      <c r="D45" t="s">
        <v>5</v>
      </c>
      <c r="E45">
        <v>0</v>
      </c>
      <c r="F45">
        <v>1</v>
      </c>
      <c r="G45">
        <v>0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4.5999999999999996</v>
      </c>
      <c r="AE45">
        <v>163</v>
      </c>
      <c r="AF45">
        <v>15.487804850706395</v>
      </c>
      <c r="AG45">
        <v>17.741747719783</v>
      </c>
      <c r="AH45">
        <f>19.5344075396991*0.25</f>
        <v>4.8836018849247749</v>
      </c>
      <c r="AI45">
        <v>0</v>
      </c>
      <c r="AJ45">
        <v>1</v>
      </c>
      <c r="AK45">
        <v>0</v>
      </c>
    </row>
    <row r="46" spans="1:41" hidden="1" x14ac:dyDescent="0.3">
      <c r="A46" t="s">
        <v>134</v>
      </c>
      <c r="B46" t="s">
        <v>135</v>
      </c>
      <c r="C46" t="s">
        <v>135</v>
      </c>
      <c r="D46" t="s">
        <v>4</v>
      </c>
      <c r="E46">
        <v>1</v>
      </c>
      <c r="F46">
        <v>0</v>
      </c>
      <c r="G46">
        <v>0</v>
      </c>
      <c r="H46">
        <v>0</v>
      </c>
      <c r="I46" t="s">
        <v>13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4.5</v>
      </c>
      <c r="AE46">
        <v>164</v>
      </c>
      <c r="AF46">
        <v>20.777777777777779</v>
      </c>
      <c r="AG46">
        <v>18.970720423284821</v>
      </c>
      <c r="AH46">
        <v>23.275023300522008</v>
      </c>
      <c r="AI46">
        <v>0</v>
      </c>
      <c r="AJ46">
        <v>0</v>
      </c>
      <c r="AK46">
        <v>0</v>
      </c>
    </row>
    <row r="47" spans="1:41" x14ac:dyDescent="0.3">
      <c r="A47" t="s">
        <v>114</v>
      </c>
      <c r="B47" t="s">
        <v>115</v>
      </c>
      <c r="C47" s="1" t="s">
        <v>115</v>
      </c>
      <c r="D47" t="s">
        <v>5</v>
      </c>
      <c r="E47">
        <v>0</v>
      </c>
      <c r="F47">
        <v>1</v>
      </c>
      <c r="G47">
        <v>0</v>
      </c>
      <c r="H47">
        <v>0</v>
      </c>
      <c r="I47" t="s">
        <v>12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4.5999999999999996</v>
      </c>
      <c r="AE47">
        <v>126</v>
      </c>
      <c r="AF47">
        <v>20.4015615871729</v>
      </c>
      <c r="AG47">
        <v>17.576764203269462</v>
      </c>
      <c r="AH47">
        <v>14.191025839503702</v>
      </c>
      <c r="AI47">
        <v>2.7299350711209436</v>
      </c>
      <c r="AJ47">
        <v>1</v>
      </c>
      <c r="AK47">
        <v>1</v>
      </c>
    </row>
    <row r="48" spans="1:41" hidden="1" x14ac:dyDescent="0.3">
      <c r="A48" t="s">
        <v>138</v>
      </c>
      <c r="B48" t="s">
        <v>139</v>
      </c>
      <c r="C48" t="s">
        <v>140</v>
      </c>
      <c r="D48" t="s">
        <v>6</v>
      </c>
      <c r="E48">
        <v>0</v>
      </c>
      <c r="F48">
        <v>0</v>
      </c>
      <c r="G48">
        <v>1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</v>
      </c>
      <c r="AE48">
        <v>171</v>
      </c>
      <c r="AF48">
        <v>11.605826226553045</v>
      </c>
      <c r="AG48">
        <v>16.542366664448686</v>
      </c>
      <c r="AH48">
        <v>16.608863665675859</v>
      </c>
      <c r="AI48">
        <v>0</v>
      </c>
      <c r="AJ48">
        <v>0</v>
      </c>
      <c r="AK48">
        <v>0</v>
      </c>
    </row>
    <row r="49" spans="1:37" x14ac:dyDescent="0.3">
      <c r="A49" t="s">
        <v>163</v>
      </c>
      <c r="B49" t="s">
        <v>164</v>
      </c>
      <c r="C49" s="1" t="s">
        <v>164</v>
      </c>
      <c r="D49" t="s">
        <v>5</v>
      </c>
      <c r="E49">
        <v>0</v>
      </c>
      <c r="F49">
        <v>1</v>
      </c>
      <c r="G49">
        <v>0</v>
      </c>
      <c r="H49">
        <v>0</v>
      </c>
      <c r="I49" t="s">
        <v>15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4.5</v>
      </c>
      <c r="AE49">
        <v>248</v>
      </c>
      <c r="AF49">
        <v>28.410859477942779</v>
      </c>
      <c r="AG49">
        <v>16.942078801926794</v>
      </c>
      <c r="AH49">
        <v>19.396399970824774</v>
      </c>
      <c r="AI49">
        <v>2.6884268369506916</v>
      </c>
      <c r="AJ49">
        <v>1</v>
      </c>
      <c r="AK49">
        <v>1</v>
      </c>
    </row>
    <row r="50" spans="1:37" hidden="1" x14ac:dyDescent="0.3">
      <c r="A50" t="s">
        <v>143</v>
      </c>
      <c r="B50" t="s">
        <v>144</v>
      </c>
      <c r="C50" t="s">
        <v>144</v>
      </c>
      <c r="D50" t="s">
        <v>5</v>
      </c>
      <c r="E50">
        <v>0</v>
      </c>
      <c r="F50">
        <v>1</v>
      </c>
      <c r="G50">
        <v>0</v>
      </c>
      <c r="H50">
        <v>0</v>
      </c>
      <c r="I50" t="s">
        <v>13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4.8</v>
      </c>
      <c r="AE50">
        <v>183</v>
      </c>
      <c r="AF50">
        <v>15.704787098901313</v>
      </c>
      <c r="AG50">
        <v>24.920078699711024</v>
      </c>
      <c r="AH50">
        <v>24.013273351530568</v>
      </c>
      <c r="AI50">
        <v>0</v>
      </c>
      <c r="AJ50">
        <v>0</v>
      </c>
      <c r="AK50">
        <v>0</v>
      </c>
    </row>
    <row r="51" spans="1:37" hidden="1" x14ac:dyDescent="0.3">
      <c r="A51" t="s">
        <v>145</v>
      </c>
      <c r="B51" t="s">
        <v>146</v>
      </c>
      <c r="C51" t="s">
        <v>147</v>
      </c>
      <c r="D51" t="s">
        <v>5</v>
      </c>
      <c r="E51">
        <v>0</v>
      </c>
      <c r="F51">
        <v>1</v>
      </c>
      <c r="G51">
        <v>0</v>
      </c>
      <c r="H51">
        <v>0</v>
      </c>
      <c r="I51" t="s">
        <v>14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4.9000000000000004</v>
      </c>
      <c r="AE51">
        <v>194</v>
      </c>
      <c r="AF51">
        <v>10.483132236768711</v>
      </c>
      <c r="AG51">
        <v>16.65610045751275</v>
      </c>
      <c r="AH51">
        <v>15.385265184585695</v>
      </c>
      <c r="AI51">
        <v>0</v>
      </c>
      <c r="AJ51">
        <v>0</v>
      </c>
      <c r="AK51">
        <v>0</v>
      </c>
    </row>
    <row r="52" spans="1:37" hidden="1" x14ac:dyDescent="0.3">
      <c r="A52" t="s">
        <v>148</v>
      </c>
      <c r="B52" t="s">
        <v>149</v>
      </c>
      <c r="C52" t="s">
        <v>149</v>
      </c>
      <c r="D52" t="s">
        <v>6</v>
      </c>
      <c r="E52">
        <v>0</v>
      </c>
      <c r="F52">
        <v>0</v>
      </c>
      <c r="G52">
        <v>1</v>
      </c>
      <c r="H52">
        <v>0</v>
      </c>
      <c r="I52" t="s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7.2</v>
      </c>
      <c r="AE52">
        <v>209</v>
      </c>
      <c r="AF52">
        <v>16.721311474390617</v>
      </c>
      <c r="AG52">
        <v>16.054011169226726</v>
      </c>
      <c r="AH52">
        <v>17.785559480024194</v>
      </c>
      <c r="AI52">
        <v>0</v>
      </c>
      <c r="AJ52">
        <v>0</v>
      </c>
      <c r="AK52">
        <v>0</v>
      </c>
    </row>
    <row r="53" spans="1:37" hidden="1" x14ac:dyDescent="0.3">
      <c r="A53" t="s">
        <v>150</v>
      </c>
      <c r="B53" t="s">
        <v>151</v>
      </c>
      <c r="C53" t="s">
        <v>151</v>
      </c>
      <c r="D53" t="s">
        <v>7</v>
      </c>
      <c r="E53">
        <v>0</v>
      </c>
      <c r="F53">
        <v>0</v>
      </c>
      <c r="G53">
        <v>0</v>
      </c>
      <c r="H53">
        <v>1</v>
      </c>
      <c r="I53" t="s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7.4</v>
      </c>
      <c r="AE53">
        <v>212</v>
      </c>
      <c r="AF53">
        <v>13.569620268679138</v>
      </c>
      <c r="AG53">
        <v>14.505004785794259</v>
      </c>
      <c r="AH53">
        <v>15.382189146365132</v>
      </c>
      <c r="AI53">
        <v>0</v>
      </c>
      <c r="AJ53">
        <v>0</v>
      </c>
      <c r="AK53">
        <v>0</v>
      </c>
    </row>
    <row r="54" spans="1:37" hidden="1" x14ac:dyDescent="0.3">
      <c r="A54" t="s">
        <v>152</v>
      </c>
      <c r="B54" t="s">
        <v>153</v>
      </c>
      <c r="C54" t="s">
        <v>153</v>
      </c>
      <c r="D54" t="s">
        <v>6</v>
      </c>
      <c r="E54">
        <v>0</v>
      </c>
      <c r="F54">
        <v>0</v>
      </c>
      <c r="G54">
        <v>1</v>
      </c>
      <c r="H54">
        <v>0</v>
      </c>
      <c r="I54" t="s">
        <v>14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9.6999999999999993</v>
      </c>
      <c r="AE54">
        <v>219</v>
      </c>
      <c r="AF54">
        <v>21.535796850663189</v>
      </c>
      <c r="AG54">
        <v>15.812273798388741</v>
      </c>
      <c r="AH54">
        <v>19.781292070944666</v>
      </c>
      <c r="AI54">
        <v>0</v>
      </c>
      <c r="AJ54">
        <v>0</v>
      </c>
      <c r="AK54">
        <v>0</v>
      </c>
    </row>
    <row r="55" spans="1:37" hidden="1" x14ac:dyDescent="0.3">
      <c r="A55" t="s">
        <v>154</v>
      </c>
      <c r="B55" t="s">
        <v>155</v>
      </c>
      <c r="C55" t="s">
        <v>155</v>
      </c>
      <c r="D55" t="s">
        <v>4</v>
      </c>
      <c r="E55">
        <v>1</v>
      </c>
      <c r="F55">
        <v>0</v>
      </c>
      <c r="G55">
        <v>0</v>
      </c>
      <c r="H55">
        <v>0</v>
      </c>
      <c r="I55" t="s">
        <v>15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4.4000000000000004</v>
      </c>
      <c r="AE55">
        <v>236</v>
      </c>
      <c r="AF55">
        <v>17.656031270051649</v>
      </c>
      <c r="AG55">
        <v>21.370877731374755</v>
      </c>
      <c r="AH55">
        <v>15.52037289558546</v>
      </c>
      <c r="AI55">
        <v>2.96476183690827</v>
      </c>
      <c r="AJ55">
        <v>0</v>
      </c>
      <c r="AK55">
        <v>0</v>
      </c>
    </row>
    <row r="56" spans="1:37" hidden="1" x14ac:dyDescent="0.3">
      <c r="A56" t="s">
        <v>156</v>
      </c>
      <c r="B56" t="s">
        <v>157</v>
      </c>
      <c r="C56" t="s">
        <v>158</v>
      </c>
      <c r="D56" t="s">
        <v>6</v>
      </c>
      <c r="E56">
        <v>0</v>
      </c>
      <c r="F56">
        <v>0</v>
      </c>
      <c r="G56">
        <v>1</v>
      </c>
      <c r="H56">
        <v>0</v>
      </c>
      <c r="I56" t="s">
        <v>15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5.2</v>
      </c>
      <c r="AE56">
        <v>243</v>
      </c>
      <c r="AF56">
        <v>41.513719504485302</v>
      </c>
      <c r="AG56">
        <v>16.032095171629702</v>
      </c>
      <c r="AH56">
        <v>25.552812282136955</v>
      </c>
      <c r="AI56">
        <v>2.4543559566334743</v>
      </c>
      <c r="AJ56">
        <v>0</v>
      </c>
      <c r="AK56">
        <v>0</v>
      </c>
    </row>
    <row r="57" spans="1:37" hidden="1" x14ac:dyDescent="0.3">
      <c r="A57" t="s">
        <v>159</v>
      </c>
      <c r="B57" t="s">
        <v>160</v>
      </c>
      <c r="C57" t="s">
        <v>160</v>
      </c>
      <c r="D57" t="s">
        <v>6</v>
      </c>
      <c r="E57">
        <v>0</v>
      </c>
      <c r="F57">
        <v>0</v>
      </c>
      <c r="G57">
        <v>1</v>
      </c>
      <c r="H57">
        <v>0</v>
      </c>
      <c r="I57" t="s">
        <v>15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7.2</v>
      </c>
      <c r="AE57">
        <v>244</v>
      </c>
      <c r="AF57">
        <v>20.033112582781456</v>
      </c>
      <c r="AG57">
        <v>20.782338032636581</v>
      </c>
      <c r="AH57">
        <v>16.501865962235048</v>
      </c>
      <c r="AI57">
        <v>3.4208741235074864</v>
      </c>
      <c r="AJ57">
        <v>0</v>
      </c>
      <c r="AK57">
        <v>0</v>
      </c>
    </row>
    <row r="58" spans="1:37" hidden="1" x14ac:dyDescent="0.3">
      <c r="A58" t="s">
        <v>161</v>
      </c>
      <c r="B58" t="s">
        <v>162</v>
      </c>
      <c r="C58" t="s">
        <v>162</v>
      </c>
      <c r="D58" t="s">
        <v>6</v>
      </c>
      <c r="E58">
        <v>0</v>
      </c>
      <c r="F58">
        <v>0</v>
      </c>
      <c r="G58">
        <v>1</v>
      </c>
      <c r="H58">
        <v>0</v>
      </c>
      <c r="I58" t="s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4.7</v>
      </c>
      <c r="AE58">
        <v>245</v>
      </c>
      <c r="AF58">
        <v>13.415892597211798</v>
      </c>
      <c r="AG58">
        <v>16.264656821617034</v>
      </c>
      <c r="AH58">
        <v>11.801445434830022</v>
      </c>
      <c r="AI58">
        <v>2.4761737970155839</v>
      </c>
      <c r="AJ58">
        <v>0</v>
      </c>
      <c r="AK58">
        <v>0</v>
      </c>
    </row>
    <row r="59" spans="1:37" x14ac:dyDescent="0.3">
      <c r="A59" t="s">
        <v>129</v>
      </c>
      <c r="B59" t="s">
        <v>130</v>
      </c>
      <c r="C59" s="1" t="s">
        <v>130</v>
      </c>
      <c r="D59" t="s">
        <v>6</v>
      </c>
      <c r="E59">
        <v>0</v>
      </c>
      <c r="F59">
        <v>0</v>
      </c>
      <c r="G59">
        <v>1</v>
      </c>
      <c r="H59">
        <v>0</v>
      </c>
      <c r="I59" t="s">
        <v>13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5.2</v>
      </c>
      <c r="AE59">
        <v>161</v>
      </c>
      <c r="AF59">
        <v>34.13840895944891</v>
      </c>
      <c r="AG59">
        <v>29.245606767552133</v>
      </c>
      <c r="AH59">
        <v>37.074050069940448</v>
      </c>
      <c r="AI59">
        <v>0</v>
      </c>
      <c r="AJ59">
        <v>1</v>
      </c>
      <c r="AK59">
        <v>1</v>
      </c>
    </row>
    <row r="60" spans="1:37" hidden="1" x14ac:dyDescent="0.3">
      <c r="A60" t="s">
        <v>165</v>
      </c>
      <c r="B60" t="s">
        <v>166</v>
      </c>
      <c r="C60" t="s">
        <v>166</v>
      </c>
      <c r="D60" t="s">
        <v>7</v>
      </c>
      <c r="E60">
        <v>0</v>
      </c>
      <c r="F60">
        <v>0</v>
      </c>
      <c r="G60">
        <v>0</v>
      </c>
      <c r="H60">
        <v>1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</v>
      </c>
      <c r="AE60">
        <v>249</v>
      </c>
      <c r="AF60">
        <v>14.150564457011992</v>
      </c>
      <c r="AG60">
        <v>15.402764167057004</v>
      </c>
      <c r="AH60">
        <v>11.88738488061869</v>
      </c>
      <c r="AI60">
        <v>2.4647119322067317</v>
      </c>
      <c r="AJ60">
        <v>0</v>
      </c>
      <c r="AK60">
        <v>0</v>
      </c>
    </row>
    <row r="61" spans="1:37" hidden="1" x14ac:dyDescent="0.3">
      <c r="A61" t="s">
        <v>145</v>
      </c>
      <c r="B61" t="s">
        <v>167</v>
      </c>
      <c r="C61" t="s">
        <v>167</v>
      </c>
      <c r="D61" t="s">
        <v>5</v>
      </c>
      <c r="E61">
        <v>0</v>
      </c>
      <c r="F61">
        <v>1</v>
      </c>
      <c r="G61">
        <v>0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4.4000000000000004</v>
      </c>
      <c r="AE61">
        <v>250</v>
      </c>
      <c r="AF61">
        <v>14.777684986947579</v>
      </c>
      <c r="AG61">
        <v>17.162676573953505</v>
      </c>
      <c r="AH61">
        <v>12.758635410239805</v>
      </c>
      <c r="AI61">
        <v>2.6405104302267457</v>
      </c>
      <c r="AJ61">
        <v>0</v>
      </c>
      <c r="AK61">
        <v>0</v>
      </c>
    </row>
    <row r="62" spans="1:37" hidden="1" x14ac:dyDescent="0.3">
      <c r="A62" t="s">
        <v>168</v>
      </c>
      <c r="B62" t="s">
        <v>169</v>
      </c>
      <c r="C62" t="s">
        <v>169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5.5</v>
      </c>
      <c r="AE62">
        <v>252</v>
      </c>
      <c r="AF62">
        <v>11.609224603704337</v>
      </c>
      <c r="AG62">
        <v>21.899633293019829</v>
      </c>
      <c r="AH62">
        <v>12.714053408680947</v>
      </c>
      <c r="AI62">
        <v>2.4163789867714214</v>
      </c>
      <c r="AJ62">
        <v>0</v>
      </c>
      <c r="AK62">
        <v>0</v>
      </c>
    </row>
    <row r="63" spans="1:37" hidden="1" x14ac:dyDescent="0.3">
      <c r="A63" t="s">
        <v>170</v>
      </c>
      <c r="B63" t="s">
        <v>171</v>
      </c>
      <c r="C63" t="s">
        <v>171</v>
      </c>
      <c r="D63" t="s">
        <v>5</v>
      </c>
      <c r="E63">
        <v>0</v>
      </c>
      <c r="F63">
        <v>1</v>
      </c>
      <c r="G63">
        <v>0</v>
      </c>
      <c r="H63">
        <v>0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4.4000000000000004</v>
      </c>
      <c r="AE63">
        <v>253</v>
      </c>
      <c r="AF63">
        <v>15.930874477195896</v>
      </c>
      <c r="AG63">
        <v>16.138564485869143</v>
      </c>
      <c r="AH63">
        <v>12.998645096836714</v>
      </c>
      <c r="AI63">
        <v>2.8014878734707604</v>
      </c>
      <c r="AJ63">
        <v>0</v>
      </c>
      <c r="AK63">
        <v>0</v>
      </c>
    </row>
    <row r="64" spans="1:37" hidden="1" x14ac:dyDescent="0.3">
      <c r="A64" t="s">
        <v>172</v>
      </c>
      <c r="B64" t="s">
        <v>173</v>
      </c>
      <c r="C64" s="1" t="s">
        <v>173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5.5</v>
      </c>
      <c r="AE64">
        <v>254</v>
      </c>
      <c r="AF64">
        <v>26.039190767292837</v>
      </c>
      <c r="AG64">
        <v>21.190935901526256</v>
      </c>
      <c r="AH64">
        <v>19.587831405249165</v>
      </c>
      <c r="AI64">
        <v>3.0899417179951145</v>
      </c>
      <c r="AJ64">
        <v>1</v>
      </c>
      <c r="AK64">
        <v>0</v>
      </c>
    </row>
    <row r="65" spans="1:37" hidden="1" x14ac:dyDescent="0.3">
      <c r="A65" t="s">
        <v>174</v>
      </c>
      <c r="B65" t="s">
        <v>175</v>
      </c>
      <c r="C65" t="s">
        <v>176</v>
      </c>
      <c r="D65" t="s">
        <v>6</v>
      </c>
      <c r="E65">
        <v>0</v>
      </c>
      <c r="F65">
        <v>0</v>
      </c>
      <c r="G65">
        <v>1</v>
      </c>
      <c r="H65">
        <v>0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</v>
      </c>
      <c r="AE65">
        <v>261</v>
      </c>
      <c r="AF65">
        <v>9.9259258662581402</v>
      </c>
      <c r="AG65">
        <v>17.331292908584626</v>
      </c>
      <c r="AH65">
        <v>10.425204735555933</v>
      </c>
      <c r="AI65">
        <v>2.3303402735855268</v>
      </c>
      <c r="AJ65">
        <v>0</v>
      </c>
      <c r="AK65">
        <v>0</v>
      </c>
    </row>
    <row r="66" spans="1:37" hidden="1" x14ac:dyDescent="0.3">
      <c r="A66" t="s">
        <v>156</v>
      </c>
      <c r="B66" t="s">
        <v>177</v>
      </c>
      <c r="C66" t="s">
        <v>177</v>
      </c>
      <c r="D66" t="s">
        <v>4</v>
      </c>
      <c r="E66">
        <v>1</v>
      </c>
      <c r="F66">
        <v>0</v>
      </c>
      <c r="G66">
        <v>0</v>
      </c>
      <c r="H66">
        <v>0</v>
      </c>
      <c r="I66" t="s">
        <v>16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4.4000000000000004</v>
      </c>
      <c r="AE66">
        <v>279</v>
      </c>
      <c r="AF66">
        <v>20.743174401494969</v>
      </c>
      <c r="AG66">
        <v>17.174412668703635</v>
      </c>
      <c r="AH66">
        <v>17.408542087651639</v>
      </c>
      <c r="AI66">
        <v>3.4815596962420501</v>
      </c>
      <c r="AJ66">
        <v>0</v>
      </c>
      <c r="AK66">
        <v>0</v>
      </c>
    </row>
    <row r="67" spans="1:37" hidden="1" x14ac:dyDescent="0.3">
      <c r="A67" t="s">
        <v>178</v>
      </c>
      <c r="B67" t="s">
        <v>179</v>
      </c>
      <c r="C67" t="s">
        <v>179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</v>
      </c>
      <c r="AE67">
        <v>283</v>
      </c>
      <c r="AF67">
        <v>13.051113448729089</v>
      </c>
      <c r="AG67">
        <v>15.346045909682427</v>
      </c>
      <c r="AH67">
        <v>12.742603612885576</v>
      </c>
      <c r="AI67">
        <v>2.8414965471564413</v>
      </c>
      <c r="AJ67">
        <v>0</v>
      </c>
      <c r="AK67">
        <v>0</v>
      </c>
    </row>
    <row r="68" spans="1:37" hidden="1" x14ac:dyDescent="0.3">
      <c r="A68" t="s">
        <v>180</v>
      </c>
      <c r="B68" t="s">
        <v>181</v>
      </c>
      <c r="C68" t="s">
        <v>181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5.2</v>
      </c>
      <c r="AE68">
        <v>286</v>
      </c>
      <c r="AF68">
        <v>13.248211066579934</v>
      </c>
      <c r="AG68">
        <v>14.48970845267317</v>
      </c>
      <c r="AH68">
        <v>12.506170832690096</v>
      </c>
      <c r="AI68">
        <v>2.6616915680196986</v>
      </c>
      <c r="AJ68">
        <v>0</v>
      </c>
      <c r="AK68">
        <v>0</v>
      </c>
    </row>
    <row r="69" spans="1:37" hidden="1" x14ac:dyDescent="0.3">
      <c r="A69" t="s">
        <v>182</v>
      </c>
      <c r="B69" t="s">
        <v>183</v>
      </c>
      <c r="C69" t="s">
        <v>183</v>
      </c>
      <c r="D69" t="s">
        <v>5</v>
      </c>
      <c r="E69">
        <v>0</v>
      </c>
      <c r="F69">
        <v>1</v>
      </c>
      <c r="G69">
        <v>0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4.0999999999999996</v>
      </c>
      <c r="AE69">
        <v>291</v>
      </c>
      <c r="AF69">
        <v>11.449576062716858</v>
      </c>
      <c r="AG69">
        <v>13.338807578090751</v>
      </c>
      <c r="AH69">
        <v>11.130016826305916</v>
      </c>
      <c r="AI69">
        <v>2.2749979554559476</v>
      </c>
      <c r="AJ69">
        <v>0</v>
      </c>
      <c r="AK69">
        <v>0</v>
      </c>
    </row>
    <row r="70" spans="1:37" hidden="1" x14ac:dyDescent="0.3">
      <c r="A70" t="s">
        <v>184</v>
      </c>
      <c r="B70" t="s">
        <v>185</v>
      </c>
      <c r="C70" t="s">
        <v>185</v>
      </c>
      <c r="D70" t="s">
        <v>5</v>
      </c>
      <c r="E70">
        <v>0</v>
      </c>
      <c r="F70">
        <v>1</v>
      </c>
      <c r="G70">
        <v>0</v>
      </c>
      <c r="H70">
        <v>0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4.2</v>
      </c>
      <c r="AE70">
        <v>295</v>
      </c>
      <c r="AF70">
        <v>15.964703772488679</v>
      </c>
      <c r="AG70">
        <v>15.01904542667622</v>
      </c>
      <c r="AH70">
        <v>14.108108646806681</v>
      </c>
      <c r="AI70">
        <v>3.2660395964049025</v>
      </c>
      <c r="AJ70">
        <v>0</v>
      </c>
      <c r="AK70">
        <v>0</v>
      </c>
    </row>
    <row r="71" spans="1:37" hidden="1" x14ac:dyDescent="0.3">
      <c r="A71" t="s">
        <v>186</v>
      </c>
      <c r="B71" t="s">
        <v>187</v>
      </c>
      <c r="C71" t="s">
        <v>187</v>
      </c>
      <c r="D71" t="s">
        <v>5</v>
      </c>
      <c r="E71">
        <v>0</v>
      </c>
      <c r="F71">
        <v>1</v>
      </c>
      <c r="G71">
        <v>0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4.8</v>
      </c>
      <c r="AE71">
        <v>296</v>
      </c>
      <c r="AF71">
        <v>18.425825615497438</v>
      </c>
      <c r="AG71">
        <v>16.807599505468776</v>
      </c>
      <c r="AH71">
        <v>16.075385451346317</v>
      </c>
      <c r="AI71">
        <v>3.2192415581150025</v>
      </c>
      <c r="AJ71">
        <v>0</v>
      </c>
      <c r="AK71">
        <v>0</v>
      </c>
    </row>
    <row r="72" spans="1:37" hidden="1" x14ac:dyDescent="0.3">
      <c r="A72" t="s">
        <v>188</v>
      </c>
      <c r="B72" t="s">
        <v>189</v>
      </c>
      <c r="C72" t="s">
        <v>189</v>
      </c>
      <c r="D72" t="s">
        <v>6</v>
      </c>
      <c r="E72">
        <v>0</v>
      </c>
      <c r="F72">
        <v>0</v>
      </c>
      <c r="G72">
        <v>1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5.0999999999999996</v>
      </c>
      <c r="AE72">
        <v>298</v>
      </c>
      <c r="AF72">
        <v>17.06666670668027</v>
      </c>
      <c r="AG72">
        <v>15.159586976787786</v>
      </c>
      <c r="AH72">
        <v>14.728704203220099</v>
      </c>
      <c r="AI72">
        <v>2.9956362274540509</v>
      </c>
      <c r="AJ72">
        <v>0</v>
      </c>
      <c r="AK72">
        <v>0</v>
      </c>
    </row>
    <row r="73" spans="1:37" hidden="1" x14ac:dyDescent="0.3">
      <c r="A73" t="s">
        <v>190</v>
      </c>
      <c r="B73" t="s">
        <v>191</v>
      </c>
      <c r="C73" t="s">
        <v>191</v>
      </c>
      <c r="D73" t="s">
        <v>6</v>
      </c>
      <c r="E73">
        <v>0</v>
      </c>
      <c r="F73">
        <v>0</v>
      </c>
      <c r="G73">
        <v>1</v>
      </c>
      <c r="H73">
        <v>0</v>
      </c>
      <c r="I73" t="s">
        <v>16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4.8</v>
      </c>
      <c r="AE73">
        <v>302</v>
      </c>
      <c r="AF73">
        <v>14.184458089948059</v>
      </c>
      <c r="AG73">
        <v>16.240933059793306</v>
      </c>
      <c r="AH73">
        <v>13.676619872210194</v>
      </c>
      <c r="AI73">
        <v>3.2861228725431988</v>
      </c>
      <c r="AJ73">
        <v>0</v>
      </c>
      <c r="AK73">
        <v>0</v>
      </c>
    </row>
    <row r="74" spans="1:37" hidden="1" x14ac:dyDescent="0.3">
      <c r="A74" t="s">
        <v>192</v>
      </c>
      <c r="B74" t="s">
        <v>193</v>
      </c>
      <c r="C74" t="s">
        <v>193</v>
      </c>
      <c r="D74" t="s">
        <v>6</v>
      </c>
      <c r="E74">
        <v>0</v>
      </c>
      <c r="F74">
        <v>0</v>
      </c>
      <c r="G74">
        <v>1</v>
      </c>
      <c r="H74">
        <v>0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4.8</v>
      </c>
      <c r="AE74">
        <v>304</v>
      </c>
      <c r="AF74">
        <v>65.836803337423333</v>
      </c>
      <c r="AG74">
        <v>12.062486728729798</v>
      </c>
      <c r="AH74">
        <v>38.522381373749766</v>
      </c>
      <c r="AI74">
        <v>2.358508282823359</v>
      </c>
      <c r="AJ74">
        <v>0</v>
      </c>
      <c r="AK74">
        <v>0</v>
      </c>
    </row>
    <row r="75" spans="1:37" hidden="1" x14ac:dyDescent="0.3">
      <c r="A75" t="s">
        <v>194</v>
      </c>
      <c r="B75" t="s">
        <v>195</v>
      </c>
      <c r="C75" t="s">
        <v>195</v>
      </c>
      <c r="D75" t="s">
        <v>4</v>
      </c>
      <c r="E75">
        <v>1</v>
      </c>
      <c r="F75">
        <v>0</v>
      </c>
      <c r="G75">
        <v>0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4.5999999999999996</v>
      </c>
      <c r="AE75">
        <v>312</v>
      </c>
      <c r="AF75">
        <v>21.096448939044244</v>
      </c>
      <c r="AG75">
        <v>22.484530051767202</v>
      </c>
      <c r="AH75">
        <v>18.220116038122789</v>
      </c>
      <c r="AI75">
        <v>3.1981645355678889</v>
      </c>
      <c r="AJ75">
        <v>0</v>
      </c>
      <c r="AK75">
        <v>0</v>
      </c>
    </row>
    <row r="76" spans="1:37" hidden="1" x14ac:dyDescent="0.3">
      <c r="A76" t="s">
        <v>196</v>
      </c>
      <c r="B76" t="s">
        <v>197</v>
      </c>
      <c r="C76" t="s">
        <v>197</v>
      </c>
      <c r="D76" t="s">
        <v>5</v>
      </c>
      <c r="E76">
        <v>0</v>
      </c>
      <c r="F76">
        <v>1</v>
      </c>
      <c r="G76">
        <v>0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4.5999999999999996</v>
      </c>
      <c r="AE76">
        <v>315</v>
      </c>
      <c r="AF76">
        <v>16.935483908602265</v>
      </c>
      <c r="AG76">
        <v>17.123436008483583</v>
      </c>
      <c r="AH76">
        <v>14.29231874446609</v>
      </c>
      <c r="AI76">
        <v>2.8548066356080066</v>
      </c>
      <c r="AJ76">
        <v>0</v>
      </c>
      <c r="AK76">
        <v>0</v>
      </c>
    </row>
    <row r="77" spans="1:37" hidden="1" x14ac:dyDescent="0.3">
      <c r="A77" t="s">
        <v>198</v>
      </c>
      <c r="B77" t="s">
        <v>199</v>
      </c>
      <c r="C77" t="s">
        <v>199</v>
      </c>
      <c r="D77" t="s">
        <v>6</v>
      </c>
      <c r="E77">
        <v>0</v>
      </c>
      <c r="F77">
        <v>0</v>
      </c>
      <c r="G77">
        <v>1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5.4</v>
      </c>
      <c r="AE77">
        <v>319</v>
      </c>
      <c r="AF77">
        <v>19.50001690620995</v>
      </c>
      <c r="AG77">
        <v>19.604023373657874</v>
      </c>
      <c r="AH77">
        <v>16.416051657113197</v>
      </c>
      <c r="AI77">
        <v>2.7532942358606336</v>
      </c>
      <c r="AJ77">
        <v>0</v>
      </c>
      <c r="AK77">
        <v>0</v>
      </c>
    </row>
    <row r="78" spans="1:37" hidden="1" x14ac:dyDescent="0.3">
      <c r="A78" t="s">
        <v>200</v>
      </c>
      <c r="B78" t="s">
        <v>201</v>
      </c>
      <c r="C78" t="s">
        <v>201</v>
      </c>
      <c r="D78" t="s">
        <v>6</v>
      </c>
      <c r="E78">
        <v>0</v>
      </c>
      <c r="F78">
        <v>0</v>
      </c>
      <c r="G78">
        <v>1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4.3</v>
      </c>
      <c r="AE78">
        <v>325</v>
      </c>
      <c r="AF78">
        <v>31.265991163974654</v>
      </c>
      <c r="AG78">
        <v>18.214743066314078</v>
      </c>
      <c r="AH78">
        <v>21.553304807752866</v>
      </c>
      <c r="AI78">
        <v>2.543801148501919</v>
      </c>
      <c r="AJ78">
        <v>0</v>
      </c>
      <c r="AK78">
        <v>0</v>
      </c>
    </row>
    <row r="79" spans="1:37" hidden="1" x14ac:dyDescent="0.3">
      <c r="A79" t="s">
        <v>202</v>
      </c>
      <c r="B79" t="s">
        <v>203</v>
      </c>
      <c r="C79" t="s">
        <v>203</v>
      </c>
      <c r="D79" t="s">
        <v>5</v>
      </c>
      <c r="E79">
        <v>0</v>
      </c>
      <c r="F79">
        <v>1</v>
      </c>
      <c r="G79">
        <v>0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4.4000000000000004</v>
      </c>
      <c r="AE79">
        <v>329</v>
      </c>
      <c r="AF79">
        <v>14.572543591547035</v>
      </c>
      <c r="AG79">
        <v>17.267915454561695</v>
      </c>
      <c r="AH79">
        <v>13.212087285816732</v>
      </c>
      <c r="AI79">
        <v>2.4387241765543393</v>
      </c>
      <c r="AJ79">
        <v>0</v>
      </c>
      <c r="AK79">
        <v>0</v>
      </c>
    </row>
    <row r="80" spans="1:37" hidden="1" x14ac:dyDescent="0.3">
      <c r="A80" t="s">
        <v>204</v>
      </c>
      <c r="B80" t="s">
        <v>205</v>
      </c>
      <c r="C80" t="s">
        <v>205</v>
      </c>
      <c r="D80" t="s">
        <v>5</v>
      </c>
      <c r="E80">
        <v>0</v>
      </c>
      <c r="F80">
        <v>1</v>
      </c>
      <c r="G80">
        <v>0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4.4000000000000004</v>
      </c>
      <c r="AE80">
        <v>331</v>
      </c>
      <c r="AF80">
        <v>17.35079755145582</v>
      </c>
      <c r="AG80">
        <v>16.657107426073694</v>
      </c>
      <c r="AH80">
        <v>14.323130793946202</v>
      </c>
      <c r="AI80">
        <v>2.3761654852850396</v>
      </c>
      <c r="AJ80">
        <v>0</v>
      </c>
      <c r="AK80">
        <v>0</v>
      </c>
    </row>
    <row r="81" spans="1:37" hidden="1" x14ac:dyDescent="0.3">
      <c r="A81" t="s">
        <v>206</v>
      </c>
      <c r="B81" t="s">
        <v>207</v>
      </c>
      <c r="C81" t="s">
        <v>208</v>
      </c>
      <c r="D81" t="s">
        <v>6</v>
      </c>
      <c r="E81">
        <v>0</v>
      </c>
      <c r="F81">
        <v>0</v>
      </c>
      <c r="G81">
        <v>1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4.9000000000000004</v>
      </c>
      <c r="AE81">
        <v>334</v>
      </c>
      <c r="AF81">
        <v>19.54778800263454</v>
      </c>
      <c r="AG81">
        <v>20.415516402367921</v>
      </c>
      <c r="AH81">
        <v>16.731660268785014</v>
      </c>
      <c r="AI81">
        <v>3.2949848479333981</v>
      </c>
      <c r="AJ81">
        <v>0</v>
      </c>
      <c r="AK81">
        <v>0</v>
      </c>
    </row>
    <row r="82" spans="1:37" hidden="1" x14ac:dyDescent="0.3">
      <c r="A82" t="s">
        <v>209</v>
      </c>
      <c r="B82" t="s">
        <v>210</v>
      </c>
      <c r="C82" t="s">
        <v>209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4.3</v>
      </c>
      <c r="AE82">
        <v>336</v>
      </c>
      <c r="AF82">
        <v>23.436766150761166</v>
      </c>
      <c r="AG82">
        <v>24.822005662147106</v>
      </c>
      <c r="AH82">
        <v>20.18477998433778</v>
      </c>
      <c r="AI82">
        <v>3.9040207298093792</v>
      </c>
      <c r="AJ82">
        <v>0</v>
      </c>
      <c r="AK82">
        <v>0</v>
      </c>
    </row>
    <row r="83" spans="1:37" hidden="1" x14ac:dyDescent="0.3">
      <c r="A83" t="s">
        <v>211</v>
      </c>
      <c r="B83" t="s">
        <v>212</v>
      </c>
      <c r="C83" t="s">
        <v>212</v>
      </c>
      <c r="D83" t="s">
        <v>4</v>
      </c>
      <c r="E83">
        <v>1</v>
      </c>
      <c r="F83">
        <v>0</v>
      </c>
      <c r="G83">
        <v>0</v>
      </c>
      <c r="H83">
        <v>0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3.9</v>
      </c>
      <c r="AE83">
        <v>358</v>
      </c>
      <c r="AF83">
        <v>19.489966255801981</v>
      </c>
      <c r="AG83">
        <v>20.2263697859464</v>
      </c>
      <c r="AH83">
        <v>15.000291085184962</v>
      </c>
      <c r="AI83">
        <v>3.1727013771521273</v>
      </c>
      <c r="AJ83">
        <v>0</v>
      </c>
      <c r="AK83">
        <v>0</v>
      </c>
    </row>
    <row r="84" spans="1:37" hidden="1" x14ac:dyDescent="0.3">
      <c r="A84" t="s">
        <v>213</v>
      </c>
      <c r="B84" t="s">
        <v>214</v>
      </c>
      <c r="C84" t="s">
        <v>214</v>
      </c>
      <c r="D84" t="s">
        <v>7</v>
      </c>
      <c r="E84">
        <v>0</v>
      </c>
      <c r="F84">
        <v>0</v>
      </c>
      <c r="G84">
        <v>0</v>
      </c>
      <c r="H84">
        <v>1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9.1</v>
      </c>
      <c r="AE84">
        <v>359</v>
      </c>
      <c r="AF84">
        <v>9.6686625583267354</v>
      </c>
      <c r="AG84">
        <v>15.169202428700713</v>
      </c>
      <c r="AH84">
        <v>9.464684473815927</v>
      </c>
      <c r="AI84">
        <v>2.022524023909718</v>
      </c>
      <c r="AJ84">
        <v>0</v>
      </c>
      <c r="AK84">
        <v>0</v>
      </c>
    </row>
    <row r="85" spans="1:37" hidden="1" x14ac:dyDescent="0.3">
      <c r="A85" t="s">
        <v>215</v>
      </c>
      <c r="B85" t="s">
        <v>216</v>
      </c>
      <c r="C85" t="s">
        <v>216</v>
      </c>
      <c r="D85" t="s">
        <v>5</v>
      </c>
      <c r="E85">
        <v>0</v>
      </c>
      <c r="F85">
        <v>1</v>
      </c>
      <c r="G85">
        <v>0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4.3</v>
      </c>
      <c r="AE85">
        <v>362</v>
      </c>
      <c r="AF85">
        <v>15.079818839833061</v>
      </c>
      <c r="AG85">
        <v>16.420002633030592</v>
      </c>
      <c r="AH85">
        <v>11.909600166350899</v>
      </c>
      <c r="AI85">
        <v>2.403912269549155</v>
      </c>
      <c r="AJ85">
        <v>0</v>
      </c>
      <c r="AK85">
        <v>0</v>
      </c>
    </row>
    <row r="86" spans="1:37" hidden="1" x14ac:dyDescent="0.3">
      <c r="A86" t="s">
        <v>217</v>
      </c>
      <c r="B86" t="s">
        <v>218</v>
      </c>
      <c r="C86" t="s">
        <v>218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6.1</v>
      </c>
      <c r="AE86">
        <v>363</v>
      </c>
      <c r="AF86">
        <v>20.772888110711555</v>
      </c>
      <c r="AG86">
        <v>17.433905401932012</v>
      </c>
      <c r="AH86">
        <v>14.362879662125259</v>
      </c>
      <c r="AI86">
        <v>2.7479578946225858</v>
      </c>
      <c r="AJ86">
        <v>0</v>
      </c>
      <c r="AK86">
        <v>0</v>
      </c>
    </row>
    <row r="87" spans="1:37" hidden="1" x14ac:dyDescent="0.3">
      <c r="A87" t="s">
        <v>184</v>
      </c>
      <c r="B87" t="s">
        <v>219</v>
      </c>
      <c r="C87" t="s">
        <v>219</v>
      </c>
      <c r="D87" t="s">
        <v>6</v>
      </c>
      <c r="E87">
        <v>0</v>
      </c>
      <c r="F87">
        <v>0</v>
      </c>
      <c r="G87">
        <v>1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8.1</v>
      </c>
      <c r="AE87">
        <v>365</v>
      </c>
      <c r="AF87">
        <v>19.93498898935891</v>
      </c>
      <c r="AG87">
        <v>24.921164424477375</v>
      </c>
      <c r="AH87">
        <v>17.0105851777349</v>
      </c>
      <c r="AI87">
        <v>3.4610081618627184</v>
      </c>
      <c r="AJ87">
        <v>0</v>
      </c>
      <c r="AK87">
        <v>0</v>
      </c>
    </row>
    <row r="88" spans="1:37" hidden="1" x14ac:dyDescent="0.3">
      <c r="A88" t="s">
        <v>220</v>
      </c>
      <c r="B88" t="s">
        <v>221</v>
      </c>
      <c r="C88" t="s">
        <v>221</v>
      </c>
      <c r="D88" t="s">
        <v>7</v>
      </c>
      <c r="E88">
        <v>0</v>
      </c>
      <c r="F88">
        <v>0</v>
      </c>
      <c r="G88">
        <v>0</v>
      </c>
      <c r="H88">
        <v>1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5.9</v>
      </c>
      <c r="AE88">
        <v>366</v>
      </c>
      <c r="AF88">
        <v>16.127282017686131</v>
      </c>
      <c r="AG88">
        <v>17.885786338065152</v>
      </c>
      <c r="AH88">
        <v>12.864996527297434</v>
      </c>
      <c r="AI88">
        <v>2.8771210472677744</v>
      </c>
      <c r="AJ88">
        <v>0</v>
      </c>
      <c r="AK88">
        <v>0</v>
      </c>
    </row>
    <row r="89" spans="1:37" hidden="1" x14ac:dyDescent="0.3">
      <c r="A89" t="s">
        <v>222</v>
      </c>
      <c r="B89" t="s">
        <v>223</v>
      </c>
      <c r="C89" t="s">
        <v>223</v>
      </c>
      <c r="D89" t="s">
        <v>6</v>
      </c>
      <c r="E89">
        <v>0</v>
      </c>
      <c r="F89">
        <v>0</v>
      </c>
      <c r="G89">
        <v>1</v>
      </c>
      <c r="H89">
        <v>0</v>
      </c>
      <c r="I89" t="s">
        <v>19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6.7</v>
      </c>
      <c r="AE89">
        <v>368</v>
      </c>
      <c r="AF89">
        <v>42.475276313465216</v>
      </c>
      <c r="AG89">
        <v>22.643405484830758</v>
      </c>
      <c r="AH89">
        <v>24.244662687285572</v>
      </c>
      <c r="AI89">
        <v>3.3364760243141593</v>
      </c>
      <c r="AJ89">
        <v>0</v>
      </c>
      <c r="AK89">
        <v>0</v>
      </c>
    </row>
    <row r="90" spans="1:37" hidden="1" x14ac:dyDescent="0.3">
      <c r="A90" t="s">
        <v>224</v>
      </c>
      <c r="B90" t="s">
        <v>225</v>
      </c>
      <c r="C90" t="s">
        <v>225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4.9000000000000004</v>
      </c>
      <c r="AE90">
        <v>370</v>
      </c>
      <c r="AF90">
        <v>14.828036875102317</v>
      </c>
      <c r="AG90">
        <v>15.940959387360651</v>
      </c>
      <c r="AH90">
        <v>11.630025498529934</v>
      </c>
      <c r="AI90">
        <v>2.4649290666694519</v>
      </c>
      <c r="AJ90">
        <v>0</v>
      </c>
      <c r="AK90">
        <v>0</v>
      </c>
    </row>
    <row r="91" spans="1:37" hidden="1" x14ac:dyDescent="0.3">
      <c r="A91" t="s">
        <v>226</v>
      </c>
      <c r="B91" t="s">
        <v>227</v>
      </c>
      <c r="C91" t="s">
        <v>227</v>
      </c>
      <c r="D91" t="s">
        <v>7</v>
      </c>
      <c r="E91">
        <v>0</v>
      </c>
      <c r="F91">
        <v>0</v>
      </c>
      <c r="G91">
        <v>0</v>
      </c>
      <c r="H91">
        <v>1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5.6</v>
      </c>
      <c r="AE91">
        <v>375</v>
      </c>
      <c r="AF91">
        <v>13.000000025829527</v>
      </c>
      <c r="AG91">
        <v>15.924892443305533</v>
      </c>
      <c r="AH91">
        <v>10.964222201455783</v>
      </c>
      <c r="AI91">
        <v>2.386883561885047</v>
      </c>
      <c r="AJ91">
        <v>0</v>
      </c>
      <c r="AK91">
        <v>0</v>
      </c>
    </row>
    <row r="92" spans="1:37" hidden="1" x14ac:dyDescent="0.3">
      <c r="A92" t="s">
        <v>228</v>
      </c>
      <c r="B92" t="s">
        <v>229</v>
      </c>
      <c r="C92" t="s">
        <v>229</v>
      </c>
      <c r="D92" t="s">
        <v>5</v>
      </c>
      <c r="E92">
        <v>0</v>
      </c>
      <c r="F92">
        <v>1</v>
      </c>
      <c r="G92">
        <v>0</v>
      </c>
      <c r="H92">
        <v>0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4.2</v>
      </c>
      <c r="AE92">
        <v>380</v>
      </c>
      <c r="AF92">
        <v>10.721830609746439</v>
      </c>
      <c r="AG92">
        <v>17.735556501605146</v>
      </c>
      <c r="AH92">
        <v>10.855763843460686</v>
      </c>
      <c r="AI92">
        <v>2.2201243730914815</v>
      </c>
      <c r="AJ92">
        <v>0</v>
      </c>
      <c r="AK92">
        <v>0</v>
      </c>
    </row>
    <row r="93" spans="1:37" hidden="1" x14ac:dyDescent="0.3">
      <c r="A93" t="s">
        <v>230</v>
      </c>
      <c r="B93" t="s">
        <v>231</v>
      </c>
      <c r="C93" t="s">
        <v>230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18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6.3</v>
      </c>
      <c r="AE93">
        <v>392</v>
      </c>
      <c r="AF93">
        <v>16.062411241700627</v>
      </c>
      <c r="AG93">
        <v>18.257337262873278</v>
      </c>
      <c r="AH93">
        <v>17.745836815471232</v>
      </c>
      <c r="AI93">
        <v>3.3623314031493203</v>
      </c>
      <c r="AJ93">
        <v>0</v>
      </c>
      <c r="AK93">
        <v>0</v>
      </c>
    </row>
    <row r="94" spans="1:37" hidden="1" x14ac:dyDescent="0.3">
      <c r="A94" t="s">
        <v>232</v>
      </c>
      <c r="B94" t="s">
        <v>200</v>
      </c>
      <c r="C94" t="s">
        <v>200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18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5.7</v>
      </c>
      <c r="AE94">
        <v>399</v>
      </c>
      <c r="AF94">
        <v>19.515282748484214</v>
      </c>
      <c r="AG94">
        <v>20.229471038720984</v>
      </c>
      <c r="AH94">
        <v>20.469622648624046</v>
      </c>
      <c r="AI94">
        <v>4.4642821785400457</v>
      </c>
      <c r="AJ94">
        <v>0</v>
      </c>
      <c r="AK94">
        <v>0</v>
      </c>
    </row>
    <row r="95" spans="1:37" hidden="1" x14ac:dyDescent="0.3">
      <c r="A95" t="s">
        <v>126</v>
      </c>
      <c r="B95" t="s">
        <v>233</v>
      </c>
      <c r="C95" t="s">
        <v>233</v>
      </c>
      <c r="D95" t="s">
        <v>5</v>
      </c>
      <c r="E95">
        <v>0</v>
      </c>
      <c r="F95">
        <v>1</v>
      </c>
      <c r="G95">
        <v>0</v>
      </c>
      <c r="H95">
        <v>0</v>
      </c>
      <c r="I95" t="s">
        <v>18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4.5</v>
      </c>
      <c r="AE95">
        <v>401</v>
      </c>
      <c r="AF95">
        <v>26.892086848899268</v>
      </c>
      <c r="AG95">
        <v>12.682818561581694</v>
      </c>
      <c r="AH95">
        <v>19.718115526534955</v>
      </c>
      <c r="AI95">
        <v>2.809349926258585</v>
      </c>
      <c r="AJ95">
        <v>0</v>
      </c>
      <c r="AK95">
        <v>0</v>
      </c>
    </row>
    <row r="96" spans="1:37" hidden="1" x14ac:dyDescent="0.3">
      <c r="A96" t="s">
        <v>234</v>
      </c>
      <c r="B96" t="s">
        <v>235</v>
      </c>
      <c r="C96" t="s">
        <v>235</v>
      </c>
      <c r="D96" t="s">
        <v>4</v>
      </c>
      <c r="E96">
        <v>1</v>
      </c>
      <c r="F96">
        <v>0</v>
      </c>
      <c r="G96">
        <v>0</v>
      </c>
      <c r="H96">
        <v>0</v>
      </c>
      <c r="I96" t="s">
        <v>18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4.5</v>
      </c>
      <c r="AE96">
        <v>404</v>
      </c>
      <c r="AF96">
        <v>17.010550308910172</v>
      </c>
      <c r="AG96">
        <v>14.714099628995983</v>
      </c>
      <c r="AH96">
        <v>16.211478140303029</v>
      </c>
      <c r="AI96">
        <v>3.5981532303660284</v>
      </c>
      <c r="AJ96">
        <v>0</v>
      </c>
      <c r="AK96">
        <v>0</v>
      </c>
    </row>
    <row r="97" spans="1:37" hidden="1" x14ac:dyDescent="0.3">
      <c r="A97" t="s">
        <v>145</v>
      </c>
      <c r="B97" t="s">
        <v>236</v>
      </c>
      <c r="C97" t="s">
        <v>237</v>
      </c>
      <c r="D97" t="s">
        <v>6</v>
      </c>
      <c r="E97">
        <v>0</v>
      </c>
      <c r="F97">
        <v>0</v>
      </c>
      <c r="G97">
        <v>1</v>
      </c>
      <c r="H97">
        <v>0</v>
      </c>
      <c r="I97" t="s">
        <v>18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4.8</v>
      </c>
      <c r="AE97">
        <v>411</v>
      </c>
      <c r="AF97">
        <v>8.6813753080578735</v>
      </c>
      <c r="AG97">
        <v>16.306148730300357</v>
      </c>
      <c r="AH97">
        <v>13.188606775344425</v>
      </c>
      <c r="AI97">
        <v>2.8213936406204723</v>
      </c>
      <c r="AJ97">
        <v>0</v>
      </c>
      <c r="AK97">
        <v>0</v>
      </c>
    </row>
    <row r="98" spans="1:37" hidden="1" x14ac:dyDescent="0.3">
      <c r="A98" t="s">
        <v>238</v>
      </c>
      <c r="B98" t="s">
        <v>239</v>
      </c>
      <c r="C98" t="s">
        <v>239</v>
      </c>
      <c r="D98" t="s">
        <v>6</v>
      </c>
      <c r="E98">
        <v>0</v>
      </c>
      <c r="F98">
        <v>0</v>
      </c>
      <c r="G98">
        <v>1</v>
      </c>
      <c r="H98">
        <v>0</v>
      </c>
      <c r="I98" t="s">
        <v>18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5.3</v>
      </c>
      <c r="AE98">
        <v>412</v>
      </c>
      <c r="AF98">
        <v>18.758620689655174</v>
      </c>
      <c r="AG98">
        <v>15.756330427667352</v>
      </c>
      <c r="AH98">
        <v>17.61491391094566</v>
      </c>
      <c r="AI98">
        <v>3.3243246492404914</v>
      </c>
      <c r="AJ98">
        <v>0</v>
      </c>
      <c r="AK98">
        <v>0</v>
      </c>
    </row>
    <row r="99" spans="1:37" hidden="1" x14ac:dyDescent="0.3">
      <c r="A99" t="s">
        <v>156</v>
      </c>
      <c r="B99" t="s">
        <v>240</v>
      </c>
      <c r="C99" t="s">
        <v>240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5.3</v>
      </c>
      <c r="AE99">
        <v>428</v>
      </c>
      <c r="AF99">
        <v>28.414017345339381</v>
      </c>
      <c r="AG99">
        <v>16.940839835185201</v>
      </c>
      <c r="AH99">
        <v>20.727049901850215</v>
      </c>
      <c r="AI99">
        <v>2.7815031781139945</v>
      </c>
      <c r="AJ99">
        <v>0</v>
      </c>
      <c r="AK99">
        <v>0</v>
      </c>
    </row>
    <row r="100" spans="1:37" hidden="1" x14ac:dyDescent="0.3">
      <c r="A100" t="s">
        <v>241</v>
      </c>
      <c r="B100" t="s">
        <v>242</v>
      </c>
      <c r="C100" t="s">
        <v>243</v>
      </c>
      <c r="D100" t="s">
        <v>5</v>
      </c>
      <c r="E100">
        <v>0</v>
      </c>
      <c r="F100">
        <v>1</v>
      </c>
      <c r="G100">
        <v>0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6.6</v>
      </c>
      <c r="AE100">
        <v>433</v>
      </c>
      <c r="AF100">
        <v>29.377777831206071</v>
      </c>
      <c r="AG100">
        <v>26.815459266415601</v>
      </c>
      <c r="AH100">
        <v>25.700111376698239</v>
      </c>
      <c r="AI100">
        <v>4.4662238452140368</v>
      </c>
      <c r="AJ100">
        <v>0</v>
      </c>
      <c r="AK100">
        <v>0</v>
      </c>
    </row>
    <row r="101" spans="1:37" hidden="1" x14ac:dyDescent="0.3">
      <c r="A101" t="s">
        <v>244</v>
      </c>
      <c r="B101" t="s">
        <v>245</v>
      </c>
      <c r="C101" t="s">
        <v>244</v>
      </c>
      <c r="D101" t="s">
        <v>4</v>
      </c>
      <c r="E101">
        <v>1</v>
      </c>
      <c r="F101">
        <v>0</v>
      </c>
      <c r="G101">
        <v>0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5.4</v>
      </c>
      <c r="AE101">
        <v>434</v>
      </c>
      <c r="AF101">
        <v>26.181860295943132</v>
      </c>
      <c r="AG101">
        <v>28.560931067557743</v>
      </c>
      <c r="AH101">
        <v>25.04509350907832</v>
      </c>
      <c r="AI101">
        <v>4.2915082187412921</v>
      </c>
      <c r="AJ101">
        <v>0</v>
      </c>
      <c r="AK101">
        <v>0</v>
      </c>
    </row>
    <row r="102" spans="1:37" hidden="1" x14ac:dyDescent="0.3">
      <c r="A102" t="s">
        <v>246</v>
      </c>
      <c r="B102" t="s">
        <v>247</v>
      </c>
      <c r="C102" s="1" t="s">
        <v>247</v>
      </c>
      <c r="D102" t="s">
        <v>6</v>
      </c>
      <c r="E102">
        <v>0</v>
      </c>
      <c r="F102">
        <v>0</v>
      </c>
      <c r="G102">
        <v>1</v>
      </c>
      <c r="H102">
        <v>0</v>
      </c>
      <c r="I102" t="s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12.8</v>
      </c>
      <c r="AE102">
        <v>436</v>
      </c>
      <c r="AF102">
        <v>40.932515337423311</v>
      </c>
      <c r="AG102">
        <v>25.508932170266522</v>
      </c>
      <c r="AH102">
        <v>30.365935111577457</v>
      </c>
      <c r="AI102">
        <v>5.2728246865719353</v>
      </c>
      <c r="AJ102">
        <v>1</v>
      </c>
      <c r="AK102">
        <v>0</v>
      </c>
    </row>
    <row r="103" spans="1:37" x14ac:dyDescent="0.3">
      <c r="A103" t="s">
        <v>136</v>
      </c>
      <c r="B103" t="s">
        <v>137</v>
      </c>
      <c r="C103" s="1" t="s">
        <v>137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13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5.5</v>
      </c>
      <c r="AE103">
        <v>167</v>
      </c>
      <c r="AF103">
        <v>95.506172839506178</v>
      </c>
      <c r="AG103">
        <v>18.531562826231045</v>
      </c>
      <c r="AH103">
        <v>65.31488620238035</v>
      </c>
      <c r="AI103">
        <v>0</v>
      </c>
      <c r="AJ103">
        <v>0</v>
      </c>
      <c r="AK103">
        <v>1</v>
      </c>
    </row>
    <row r="104" spans="1:37" hidden="1" x14ac:dyDescent="0.3">
      <c r="A104" t="s">
        <v>250</v>
      </c>
      <c r="B104" t="s">
        <v>251</v>
      </c>
      <c r="C104" t="s">
        <v>251</v>
      </c>
      <c r="D104" t="s">
        <v>5</v>
      </c>
      <c r="E104">
        <v>0</v>
      </c>
      <c r="F104">
        <v>1</v>
      </c>
      <c r="G104">
        <v>0</v>
      </c>
      <c r="H104">
        <v>0</v>
      </c>
      <c r="I104" t="s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7.4</v>
      </c>
      <c r="AE104">
        <v>438</v>
      </c>
      <c r="AF104">
        <v>32.496605050722209</v>
      </c>
      <c r="AG104">
        <v>28.849504299605123</v>
      </c>
      <c r="AH104">
        <v>28.055334841613842</v>
      </c>
      <c r="AI104">
        <v>5.0856109536004528</v>
      </c>
      <c r="AJ104">
        <v>0</v>
      </c>
      <c r="AK104">
        <v>0</v>
      </c>
    </row>
    <row r="105" spans="1:37" hidden="1" x14ac:dyDescent="0.3">
      <c r="A105" t="s">
        <v>222</v>
      </c>
      <c r="B105" t="s">
        <v>252</v>
      </c>
      <c r="C105" t="s">
        <v>252</v>
      </c>
      <c r="D105" t="s">
        <v>6</v>
      </c>
      <c r="E105">
        <v>0</v>
      </c>
      <c r="F105">
        <v>0</v>
      </c>
      <c r="G105">
        <v>1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4.8</v>
      </c>
      <c r="AE105">
        <v>447</v>
      </c>
      <c r="AF105">
        <v>11.904910017974302</v>
      </c>
      <c r="AG105">
        <v>16.254990249023518</v>
      </c>
      <c r="AH105">
        <v>12.888643964983668</v>
      </c>
      <c r="AI105">
        <v>2.3250685579601811</v>
      </c>
      <c r="AJ105">
        <v>0</v>
      </c>
      <c r="AK105">
        <v>0</v>
      </c>
    </row>
    <row r="106" spans="1:37" hidden="1" x14ac:dyDescent="0.3">
      <c r="A106" t="s">
        <v>253</v>
      </c>
      <c r="B106" t="s">
        <v>254</v>
      </c>
      <c r="C106" t="s">
        <v>253</v>
      </c>
      <c r="D106" t="s">
        <v>7</v>
      </c>
      <c r="E106">
        <v>0</v>
      </c>
      <c r="F106">
        <v>0</v>
      </c>
      <c r="G106">
        <v>0</v>
      </c>
      <c r="H106">
        <v>1</v>
      </c>
      <c r="I106" t="s">
        <v>20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8.6999999999999993</v>
      </c>
      <c r="AE106">
        <v>449</v>
      </c>
      <c r="AF106">
        <v>31.217391304347828</v>
      </c>
      <c r="AG106">
        <v>28.467315950725922</v>
      </c>
      <c r="AH106">
        <v>27.296894719997653</v>
      </c>
      <c r="AI106">
        <v>4.2002978452246573</v>
      </c>
      <c r="AJ106">
        <v>0</v>
      </c>
      <c r="AK106">
        <v>0</v>
      </c>
    </row>
    <row r="107" spans="1:37" hidden="1" x14ac:dyDescent="0.3">
      <c r="A107" t="s">
        <v>255</v>
      </c>
      <c r="B107" t="s">
        <v>256</v>
      </c>
      <c r="C107" t="s">
        <v>256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7.3</v>
      </c>
      <c r="AE107">
        <v>464</v>
      </c>
      <c r="AF107">
        <v>20.630757143028873</v>
      </c>
      <c r="AG107">
        <v>20.74295291624917</v>
      </c>
      <c r="AH107">
        <v>23.0961423983412</v>
      </c>
      <c r="AI107">
        <v>0</v>
      </c>
      <c r="AJ107">
        <v>0</v>
      </c>
      <c r="AK107">
        <v>0</v>
      </c>
    </row>
    <row r="108" spans="1:37" hidden="1" x14ac:dyDescent="0.3">
      <c r="A108" t="s">
        <v>257</v>
      </c>
      <c r="B108" t="s">
        <v>258</v>
      </c>
      <c r="C108" t="s">
        <v>258</v>
      </c>
      <c r="D108" t="s">
        <v>6</v>
      </c>
      <c r="E108">
        <v>0</v>
      </c>
      <c r="F108">
        <v>0</v>
      </c>
      <c r="G108">
        <v>1</v>
      </c>
      <c r="H108">
        <v>0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12.1</v>
      </c>
      <c r="AE108">
        <v>465</v>
      </c>
      <c r="AF108">
        <v>28.08195582972769</v>
      </c>
      <c r="AG108">
        <v>15.825007058354434</v>
      </c>
      <c r="AH108">
        <v>24.325536480742208</v>
      </c>
      <c r="AI108">
        <v>0</v>
      </c>
      <c r="AJ108">
        <v>0</v>
      </c>
      <c r="AK108">
        <v>0</v>
      </c>
    </row>
    <row r="109" spans="1:37" x14ac:dyDescent="0.3">
      <c r="A109" t="s">
        <v>141</v>
      </c>
      <c r="B109" t="s">
        <v>142</v>
      </c>
      <c r="C109" s="1" t="s">
        <v>142</v>
      </c>
      <c r="D109" t="s">
        <v>6</v>
      </c>
      <c r="E109">
        <v>0</v>
      </c>
      <c r="F109">
        <v>0</v>
      </c>
      <c r="G109">
        <v>1</v>
      </c>
      <c r="H109">
        <v>0</v>
      </c>
      <c r="I109" t="s">
        <v>13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5.7</v>
      </c>
      <c r="AE109">
        <v>175</v>
      </c>
      <c r="AF109">
        <v>20.161559500488899</v>
      </c>
      <c r="AG109">
        <v>29.772585698015273</v>
      </c>
      <c r="AH109">
        <v>29.481053468194276</v>
      </c>
      <c r="AI109">
        <v>0</v>
      </c>
      <c r="AJ109">
        <v>1</v>
      </c>
      <c r="AK109">
        <v>1</v>
      </c>
    </row>
    <row r="110" spans="1:37" hidden="1" x14ac:dyDescent="0.3">
      <c r="A110" t="s">
        <v>260</v>
      </c>
      <c r="B110" t="s">
        <v>261</v>
      </c>
      <c r="C110" t="s">
        <v>260</v>
      </c>
      <c r="D110" t="s">
        <v>4</v>
      </c>
      <c r="E110">
        <v>1</v>
      </c>
      <c r="F110">
        <v>0</v>
      </c>
      <c r="G110">
        <v>0</v>
      </c>
      <c r="H110">
        <v>0</v>
      </c>
      <c r="I110" t="s">
        <v>21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5.4</v>
      </c>
      <c r="AE110">
        <v>470</v>
      </c>
      <c r="AF110">
        <v>20.061349723148979</v>
      </c>
      <c r="AG110">
        <v>20.237800216772197</v>
      </c>
      <c r="AH110">
        <v>22.497290899705519</v>
      </c>
      <c r="AI110">
        <v>0</v>
      </c>
      <c r="AJ110">
        <v>0</v>
      </c>
      <c r="AK110">
        <v>0</v>
      </c>
    </row>
    <row r="111" spans="1:37" x14ac:dyDescent="0.3">
      <c r="A111" t="s">
        <v>232</v>
      </c>
      <c r="B111" t="s">
        <v>259</v>
      </c>
      <c r="C111" s="1" t="s">
        <v>259</v>
      </c>
      <c r="D111" t="s">
        <v>6</v>
      </c>
      <c r="E111">
        <v>0</v>
      </c>
      <c r="F111">
        <v>0</v>
      </c>
      <c r="G111">
        <v>1</v>
      </c>
      <c r="H111">
        <v>0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7.2</v>
      </c>
      <c r="AE111">
        <v>468</v>
      </c>
      <c r="AF111">
        <v>51.261806978930814</v>
      </c>
      <c r="AG111">
        <v>24.87794382095581</v>
      </c>
      <c r="AH111">
        <v>42.106728790454333</v>
      </c>
      <c r="AI111">
        <v>0</v>
      </c>
      <c r="AJ111">
        <v>0</v>
      </c>
      <c r="AK111">
        <v>1</v>
      </c>
    </row>
    <row r="112" spans="1:37" hidden="1" x14ac:dyDescent="0.3">
      <c r="A112" t="s">
        <v>264</v>
      </c>
      <c r="B112" t="s">
        <v>265</v>
      </c>
      <c r="C112" t="s">
        <v>265</v>
      </c>
      <c r="D112" t="s">
        <v>6</v>
      </c>
      <c r="E112">
        <v>0</v>
      </c>
      <c r="F112">
        <v>0</v>
      </c>
      <c r="G112">
        <v>1</v>
      </c>
      <c r="H112">
        <v>0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8</v>
      </c>
      <c r="AE112">
        <v>476</v>
      </c>
      <c r="AF112">
        <v>20.395162959054268</v>
      </c>
      <c r="AG112">
        <v>24.657271335368257</v>
      </c>
      <c r="AH112">
        <v>25.211526293561082</v>
      </c>
      <c r="AI112">
        <v>0</v>
      </c>
      <c r="AJ112">
        <v>0</v>
      </c>
      <c r="AK112">
        <v>0</v>
      </c>
    </row>
    <row r="113" spans="1:37" hidden="1" x14ac:dyDescent="0.3">
      <c r="A113" t="s">
        <v>230</v>
      </c>
      <c r="B113" t="s">
        <v>266</v>
      </c>
      <c r="C113" t="s">
        <v>267</v>
      </c>
      <c r="D113" t="s">
        <v>6</v>
      </c>
      <c r="E113">
        <v>0</v>
      </c>
      <c r="F113">
        <v>0</v>
      </c>
      <c r="G113">
        <v>1</v>
      </c>
      <c r="H113">
        <v>0</v>
      </c>
      <c r="I113" t="s">
        <v>21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5.6</v>
      </c>
      <c r="AE113">
        <v>477</v>
      </c>
      <c r="AF113">
        <v>17.875072029344061</v>
      </c>
      <c r="AG113">
        <v>17.89840720765045</v>
      </c>
      <c r="AH113">
        <v>19.968812711609736</v>
      </c>
      <c r="AI113">
        <v>0</v>
      </c>
      <c r="AJ113">
        <v>0</v>
      </c>
      <c r="AK113">
        <v>0</v>
      </c>
    </row>
    <row r="114" spans="1:37" x14ac:dyDescent="0.3">
      <c r="A114" t="s">
        <v>262</v>
      </c>
      <c r="B114" s="2" t="s">
        <v>263</v>
      </c>
      <c r="C114" s="1" t="s">
        <v>262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21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6.7</v>
      </c>
      <c r="AE114">
        <v>474</v>
      </c>
      <c r="AF114">
        <v>17.069346326945901</v>
      </c>
      <c r="AG114">
        <v>21.022949395175214</v>
      </c>
      <c r="AH114">
        <v>21.32182832801983</v>
      </c>
      <c r="AI114">
        <v>0</v>
      </c>
      <c r="AJ114">
        <v>1</v>
      </c>
      <c r="AK114">
        <v>1</v>
      </c>
    </row>
    <row r="115" spans="1:37" hidden="1" x14ac:dyDescent="0.3">
      <c r="A115" t="s">
        <v>270</v>
      </c>
      <c r="B115" t="s">
        <v>271</v>
      </c>
      <c r="C115" t="s">
        <v>271</v>
      </c>
      <c r="D115" t="s">
        <v>7</v>
      </c>
      <c r="E115">
        <v>0</v>
      </c>
      <c r="F115">
        <v>0</v>
      </c>
      <c r="G115">
        <v>0</v>
      </c>
      <c r="H115">
        <v>1</v>
      </c>
      <c r="I115" t="s">
        <v>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</v>
      </c>
      <c r="AE115">
        <v>481</v>
      </c>
      <c r="AF115">
        <v>11.476947032861018</v>
      </c>
      <c r="AG115">
        <v>22.964772177373639</v>
      </c>
      <c r="AH115">
        <v>19.396577400067301</v>
      </c>
      <c r="AI115">
        <v>0</v>
      </c>
      <c r="AJ115">
        <v>0</v>
      </c>
      <c r="AK115">
        <v>0</v>
      </c>
    </row>
    <row r="116" spans="1:37" hidden="1" x14ac:dyDescent="0.3">
      <c r="A116" t="s">
        <v>109</v>
      </c>
      <c r="B116" t="s">
        <v>272</v>
      </c>
      <c r="C116" t="s">
        <v>273</v>
      </c>
      <c r="D116" t="s">
        <v>4</v>
      </c>
      <c r="E116">
        <v>1</v>
      </c>
      <c r="F116">
        <v>0</v>
      </c>
      <c r="G116">
        <v>0</v>
      </c>
      <c r="H116">
        <v>0</v>
      </c>
      <c r="I116" t="s">
        <v>22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</v>
      </c>
      <c r="AE116">
        <v>496</v>
      </c>
      <c r="AF116">
        <v>19.645399235410569</v>
      </c>
      <c r="AG116">
        <v>26.385017565975662</v>
      </c>
      <c r="AH116">
        <v>24.792873839019585</v>
      </c>
      <c r="AI116">
        <v>0</v>
      </c>
      <c r="AJ116">
        <v>0</v>
      </c>
      <c r="AK116">
        <v>0</v>
      </c>
    </row>
    <row r="117" spans="1:37" hidden="1" x14ac:dyDescent="0.3">
      <c r="A117" t="s">
        <v>274</v>
      </c>
      <c r="B117" t="s">
        <v>275</v>
      </c>
      <c r="C117" t="s">
        <v>276</v>
      </c>
      <c r="D117" t="s">
        <v>6</v>
      </c>
      <c r="E117">
        <v>0</v>
      </c>
      <c r="F117">
        <v>0</v>
      </c>
      <c r="G117">
        <v>1</v>
      </c>
      <c r="H117">
        <v>0</v>
      </c>
      <c r="I117" t="s">
        <v>22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9.5</v>
      </c>
      <c r="AE117">
        <v>502</v>
      </c>
      <c r="AF117">
        <v>22.53129841385562</v>
      </c>
      <c r="AG117">
        <v>23.828775346993602</v>
      </c>
      <c r="AH117">
        <v>24.668905366029421</v>
      </c>
      <c r="AI117">
        <v>0</v>
      </c>
      <c r="AJ117">
        <v>0</v>
      </c>
      <c r="AK117">
        <v>0</v>
      </c>
    </row>
    <row r="118" spans="1:37" hidden="1" x14ac:dyDescent="0.3">
      <c r="A118" t="s">
        <v>277</v>
      </c>
      <c r="B118" t="s">
        <v>278</v>
      </c>
      <c r="C118" t="s">
        <v>278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22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7.1</v>
      </c>
      <c r="AE118">
        <v>504</v>
      </c>
      <c r="AF118">
        <v>25.954668560798023</v>
      </c>
      <c r="AG118">
        <v>28.314741082913912</v>
      </c>
      <c r="AH118">
        <v>28.923784110583821</v>
      </c>
      <c r="AI118">
        <v>0</v>
      </c>
      <c r="AJ118">
        <v>0</v>
      </c>
      <c r="AK118">
        <v>0</v>
      </c>
    </row>
    <row r="119" spans="1:37" hidden="1" x14ac:dyDescent="0.3">
      <c r="A119" t="s">
        <v>279</v>
      </c>
      <c r="B119" t="s">
        <v>69</v>
      </c>
      <c r="C119" t="s">
        <v>69</v>
      </c>
      <c r="D119" t="s">
        <v>5</v>
      </c>
      <c r="E119">
        <v>0</v>
      </c>
      <c r="F119">
        <v>1</v>
      </c>
      <c r="G119">
        <v>0</v>
      </c>
      <c r="H119">
        <v>0</v>
      </c>
      <c r="I119" t="s">
        <v>22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4.5</v>
      </c>
      <c r="AE119">
        <v>519</v>
      </c>
      <c r="AF119">
        <v>8.4854271957642453</v>
      </c>
      <c r="AG119">
        <v>22.266166118661118</v>
      </c>
      <c r="AH119">
        <v>17.072953379146512</v>
      </c>
      <c r="AI119">
        <v>0</v>
      </c>
      <c r="AJ119">
        <v>0</v>
      </c>
      <c r="AK119">
        <v>0</v>
      </c>
    </row>
    <row r="120" spans="1:37" hidden="1" x14ac:dyDescent="0.3">
      <c r="A120" t="s">
        <v>104</v>
      </c>
      <c r="B120" t="s">
        <v>280</v>
      </c>
      <c r="C120" t="s">
        <v>280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5.0999999999999996</v>
      </c>
      <c r="AE120">
        <v>533</v>
      </c>
      <c r="AF120">
        <v>11.737094114548263</v>
      </c>
      <c r="AG120">
        <v>13.475449073600799</v>
      </c>
      <c r="AH120">
        <v>10.152113130277591</v>
      </c>
      <c r="AI120">
        <v>1.9368315161416361</v>
      </c>
      <c r="AJ120">
        <v>0</v>
      </c>
      <c r="AK120">
        <v>0</v>
      </c>
    </row>
    <row r="121" spans="1:37" hidden="1" x14ac:dyDescent="0.3">
      <c r="A121" t="s">
        <v>281</v>
      </c>
      <c r="B121" t="s">
        <v>282</v>
      </c>
      <c r="C121" t="s">
        <v>282</v>
      </c>
      <c r="D121" t="s">
        <v>7</v>
      </c>
      <c r="E121">
        <v>0</v>
      </c>
      <c r="F121">
        <v>0</v>
      </c>
      <c r="G121">
        <v>0</v>
      </c>
      <c r="H121">
        <v>1</v>
      </c>
      <c r="I121" t="s">
        <v>23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6.9</v>
      </c>
      <c r="AE121">
        <v>539</v>
      </c>
      <c r="AF121">
        <v>21.971073217542784</v>
      </c>
      <c r="AG121">
        <v>21.929162102715011</v>
      </c>
      <c r="AH121">
        <v>17.647383099796848</v>
      </c>
      <c r="AI121">
        <v>3.4781891526655602</v>
      </c>
      <c r="AJ121">
        <v>0</v>
      </c>
      <c r="AK121">
        <v>0</v>
      </c>
    </row>
    <row r="122" spans="1:37" hidden="1" x14ac:dyDescent="0.3">
      <c r="A122" t="s">
        <v>283</v>
      </c>
      <c r="B122" t="s">
        <v>284</v>
      </c>
      <c r="C122" t="s">
        <v>284</v>
      </c>
      <c r="D122" t="s">
        <v>5</v>
      </c>
      <c r="E122">
        <v>0</v>
      </c>
      <c r="F122">
        <v>1</v>
      </c>
      <c r="G122">
        <v>0</v>
      </c>
      <c r="H122">
        <v>0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6.2</v>
      </c>
      <c r="AE122">
        <v>540</v>
      </c>
      <c r="AF122">
        <v>23.655556757772814</v>
      </c>
      <c r="AG122">
        <v>25.093104718929091</v>
      </c>
      <c r="AH122">
        <v>19.610679269517064</v>
      </c>
      <c r="AI122">
        <v>3.5330677019199186</v>
      </c>
      <c r="AJ122">
        <v>0</v>
      </c>
      <c r="AK122">
        <v>0</v>
      </c>
    </row>
    <row r="123" spans="1:37" hidden="1" x14ac:dyDescent="0.3">
      <c r="A123" t="s">
        <v>285</v>
      </c>
      <c r="B123" t="s">
        <v>286</v>
      </c>
      <c r="C123" t="s">
        <v>286</v>
      </c>
      <c r="D123" t="s">
        <v>5</v>
      </c>
      <c r="E123">
        <v>0</v>
      </c>
      <c r="F123">
        <v>1</v>
      </c>
      <c r="G123">
        <v>0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4.5</v>
      </c>
      <c r="AE123">
        <v>541</v>
      </c>
      <c r="AF123">
        <v>15.622364640623912</v>
      </c>
      <c r="AG123">
        <v>18.412006924473435</v>
      </c>
      <c r="AH123">
        <v>13.708585768928081</v>
      </c>
      <c r="AI123">
        <v>2.6758779170189291</v>
      </c>
      <c r="AJ123">
        <v>0</v>
      </c>
      <c r="AK123">
        <v>0</v>
      </c>
    </row>
    <row r="124" spans="1:37" hidden="1" x14ac:dyDescent="0.3">
      <c r="A124" t="s">
        <v>287</v>
      </c>
      <c r="B124" t="s">
        <v>288</v>
      </c>
      <c r="C124" t="s">
        <v>288</v>
      </c>
      <c r="D124" t="s">
        <v>5</v>
      </c>
      <c r="E124">
        <v>0</v>
      </c>
      <c r="F124">
        <v>1</v>
      </c>
      <c r="G124">
        <v>0</v>
      </c>
      <c r="H124">
        <v>0</v>
      </c>
      <c r="I124" t="s">
        <v>23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5.0999999999999996</v>
      </c>
      <c r="AE124">
        <v>549</v>
      </c>
      <c r="AF124">
        <v>16.1061946028615</v>
      </c>
      <c r="AG124">
        <v>19.914140817435282</v>
      </c>
      <c r="AH124">
        <v>14.516740211370234</v>
      </c>
      <c r="AI124">
        <v>2.9391532550833346</v>
      </c>
      <c r="AJ124">
        <v>0</v>
      </c>
      <c r="AK124">
        <v>0</v>
      </c>
    </row>
    <row r="125" spans="1:37" hidden="1" x14ac:dyDescent="0.3">
      <c r="A125" t="s">
        <v>289</v>
      </c>
      <c r="B125" t="s">
        <v>290</v>
      </c>
      <c r="C125" t="s">
        <v>291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5.4</v>
      </c>
      <c r="AE125">
        <v>552</v>
      </c>
      <c r="AF125">
        <v>40.346153846153847</v>
      </c>
      <c r="AG125">
        <v>28.64312032025466</v>
      </c>
      <c r="AH125">
        <v>27.620868785785838</v>
      </c>
      <c r="AI125">
        <v>4.3626666955903097</v>
      </c>
      <c r="AJ125">
        <v>0</v>
      </c>
      <c r="AK125">
        <v>0</v>
      </c>
    </row>
    <row r="126" spans="1:37" hidden="1" x14ac:dyDescent="0.3">
      <c r="A126" t="s">
        <v>292</v>
      </c>
      <c r="B126" t="s">
        <v>293</v>
      </c>
      <c r="C126" t="s">
        <v>294</v>
      </c>
      <c r="D126" t="s">
        <v>6</v>
      </c>
      <c r="E126">
        <v>0</v>
      </c>
      <c r="F126">
        <v>0</v>
      </c>
      <c r="G126">
        <v>1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4.3</v>
      </c>
      <c r="AE126">
        <v>553</v>
      </c>
      <c r="AF126">
        <v>11.125810374414934</v>
      </c>
      <c r="AG126">
        <v>14.529906083758496</v>
      </c>
      <c r="AH126">
        <v>10.346301571466601</v>
      </c>
      <c r="AI126">
        <v>2.0213318016016144</v>
      </c>
      <c r="AJ126">
        <v>0</v>
      </c>
      <c r="AK126">
        <v>0</v>
      </c>
    </row>
    <row r="127" spans="1:37" hidden="1" x14ac:dyDescent="0.3">
      <c r="A127" t="s">
        <v>295</v>
      </c>
      <c r="B127" t="s">
        <v>296</v>
      </c>
      <c r="C127" t="s">
        <v>297</v>
      </c>
      <c r="D127" t="s">
        <v>6</v>
      </c>
      <c r="E127">
        <v>0</v>
      </c>
      <c r="F127">
        <v>0</v>
      </c>
      <c r="G127">
        <v>1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5.9</v>
      </c>
      <c r="AE127">
        <v>554</v>
      </c>
      <c r="AF127">
        <v>14.70748928948338</v>
      </c>
      <c r="AG127">
        <v>19.26313412520971</v>
      </c>
      <c r="AH127">
        <v>13.699958134505199</v>
      </c>
      <c r="AI127">
        <v>2.5548051840862591</v>
      </c>
      <c r="AJ127">
        <v>0</v>
      </c>
      <c r="AK127">
        <v>0</v>
      </c>
    </row>
    <row r="128" spans="1:37" hidden="1" x14ac:dyDescent="0.3">
      <c r="A128" t="s">
        <v>298</v>
      </c>
      <c r="B128" t="s">
        <v>299</v>
      </c>
      <c r="C128" t="s">
        <v>299</v>
      </c>
      <c r="D128" t="s">
        <v>6</v>
      </c>
      <c r="E128">
        <v>0</v>
      </c>
      <c r="F128">
        <v>0</v>
      </c>
      <c r="G128">
        <v>1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4.7</v>
      </c>
      <c r="AE128">
        <v>556</v>
      </c>
      <c r="AF128">
        <v>16.218013090478948</v>
      </c>
      <c r="AG128">
        <v>20.197688890959711</v>
      </c>
      <c r="AH128">
        <v>14.677329608647042</v>
      </c>
      <c r="AI128">
        <v>2.8991348929708565</v>
      </c>
      <c r="AJ128">
        <v>0</v>
      </c>
      <c r="AK128">
        <v>0</v>
      </c>
    </row>
    <row r="129" spans="1:37" hidden="1" x14ac:dyDescent="0.3">
      <c r="A129" t="s">
        <v>274</v>
      </c>
      <c r="B129" t="s">
        <v>300</v>
      </c>
      <c r="C129" t="s">
        <v>301</v>
      </c>
      <c r="D129" t="s">
        <v>6</v>
      </c>
      <c r="E129">
        <v>0</v>
      </c>
      <c r="F129">
        <v>0</v>
      </c>
      <c r="G129">
        <v>1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5.5</v>
      </c>
      <c r="AE129">
        <v>557</v>
      </c>
      <c r="AF129">
        <v>21.08226423380782</v>
      </c>
      <c r="AG129">
        <v>19.778771537472203</v>
      </c>
      <c r="AH129">
        <v>16.413488789981329</v>
      </c>
      <c r="AI129">
        <v>2.9856072493716335</v>
      </c>
      <c r="AJ129">
        <v>0</v>
      </c>
      <c r="AK129">
        <v>0</v>
      </c>
    </row>
    <row r="130" spans="1:37" hidden="1" x14ac:dyDescent="0.3">
      <c r="A130" t="s">
        <v>302</v>
      </c>
      <c r="B130" t="s">
        <v>303</v>
      </c>
      <c r="C130" t="s">
        <v>303</v>
      </c>
      <c r="D130" t="s">
        <v>4</v>
      </c>
      <c r="E130">
        <v>1</v>
      </c>
      <c r="F130">
        <v>0</v>
      </c>
      <c r="G130">
        <v>0</v>
      </c>
      <c r="H130">
        <v>0</v>
      </c>
      <c r="I130" t="s">
        <v>23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5.4</v>
      </c>
      <c r="AE130">
        <v>559</v>
      </c>
      <c r="AF130">
        <v>29.16</v>
      </c>
      <c r="AG130">
        <v>21.916652352979515</v>
      </c>
      <c r="AH130">
        <v>20.462966398197665</v>
      </c>
      <c r="AI130">
        <v>3.4572212476853181</v>
      </c>
      <c r="AJ130">
        <v>0</v>
      </c>
      <c r="AK130">
        <v>0</v>
      </c>
    </row>
    <row r="131" spans="1:37" hidden="1" x14ac:dyDescent="0.3">
      <c r="A131" t="s">
        <v>304</v>
      </c>
      <c r="B131" t="s">
        <v>305</v>
      </c>
      <c r="C131" t="s">
        <v>305</v>
      </c>
      <c r="D131" t="s">
        <v>5</v>
      </c>
      <c r="E131">
        <v>0</v>
      </c>
      <c r="F131">
        <v>1</v>
      </c>
      <c r="G131">
        <v>0</v>
      </c>
      <c r="H131">
        <v>0</v>
      </c>
      <c r="I131" t="s">
        <v>23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4.5</v>
      </c>
      <c r="AE131">
        <v>560</v>
      </c>
      <c r="AF131">
        <v>19.122008350849907</v>
      </c>
      <c r="AG131">
        <v>20.606904333947401</v>
      </c>
      <c r="AH131">
        <v>15.985218217156429</v>
      </c>
      <c r="AI131">
        <v>3.074442667959163</v>
      </c>
      <c r="AJ131">
        <v>0</v>
      </c>
      <c r="AK131">
        <v>0</v>
      </c>
    </row>
    <row r="132" spans="1:37" hidden="1" x14ac:dyDescent="0.3">
      <c r="A132" t="s">
        <v>306</v>
      </c>
      <c r="B132" t="s">
        <v>307</v>
      </c>
      <c r="C132" t="s">
        <v>307</v>
      </c>
      <c r="D132" t="s">
        <v>7</v>
      </c>
      <c r="E132">
        <v>0</v>
      </c>
      <c r="F132">
        <v>0</v>
      </c>
      <c r="G132">
        <v>0</v>
      </c>
      <c r="H132">
        <v>1</v>
      </c>
      <c r="I132" t="s">
        <v>24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5.6</v>
      </c>
      <c r="AE132">
        <v>569</v>
      </c>
      <c r="AF132">
        <v>16.837841984555833</v>
      </c>
      <c r="AG132">
        <v>13.914695842321464</v>
      </c>
      <c r="AH132">
        <v>12.276770483542652</v>
      </c>
      <c r="AI132">
        <v>2.2796382713200298</v>
      </c>
      <c r="AJ132">
        <v>0</v>
      </c>
      <c r="AK132">
        <v>0</v>
      </c>
    </row>
    <row r="133" spans="1:37" hidden="1" x14ac:dyDescent="0.3">
      <c r="A133" t="s">
        <v>298</v>
      </c>
      <c r="B133" t="s">
        <v>308</v>
      </c>
      <c r="C133" t="s">
        <v>308</v>
      </c>
      <c r="D133" t="s">
        <v>5</v>
      </c>
      <c r="E133">
        <v>0</v>
      </c>
      <c r="F133">
        <v>1</v>
      </c>
      <c r="G133">
        <v>0</v>
      </c>
      <c r="H133">
        <v>0</v>
      </c>
      <c r="I133" t="s">
        <v>24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4.2</v>
      </c>
      <c r="AE133">
        <v>580</v>
      </c>
      <c r="AF133">
        <v>12.217391304347828</v>
      </c>
      <c r="AG133">
        <v>16.306530824132462</v>
      </c>
      <c r="AH133">
        <v>11.636399447242656</v>
      </c>
      <c r="AI133">
        <v>2.0904617687187512</v>
      </c>
      <c r="AJ133">
        <v>0</v>
      </c>
      <c r="AK133">
        <v>0</v>
      </c>
    </row>
    <row r="134" spans="1:37" hidden="1" x14ac:dyDescent="0.3">
      <c r="A134" t="s">
        <v>309</v>
      </c>
      <c r="B134" t="s">
        <v>310</v>
      </c>
      <c r="C134" t="s">
        <v>310</v>
      </c>
      <c r="D134" t="s">
        <v>7</v>
      </c>
      <c r="E134">
        <v>0</v>
      </c>
      <c r="F134">
        <v>0</v>
      </c>
      <c r="G134">
        <v>0</v>
      </c>
      <c r="H134">
        <v>1</v>
      </c>
      <c r="I134" t="s">
        <v>24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5.7</v>
      </c>
      <c r="AE134">
        <v>586</v>
      </c>
      <c r="AF134">
        <v>18.666666666666668</v>
      </c>
      <c r="AG134">
        <v>19.185177942717917</v>
      </c>
      <c r="AH134">
        <v>15.261814563795124</v>
      </c>
      <c r="AI134">
        <v>2.7835145675535236</v>
      </c>
      <c r="AJ134">
        <v>0</v>
      </c>
      <c r="AK134">
        <v>0</v>
      </c>
    </row>
    <row r="135" spans="1:37" hidden="1" x14ac:dyDescent="0.3">
      <c r="A135" t="s">
        <v>311</v>
      </c>
      <c r="B135" t="s">
        <v>312</v>
      </c>
      <c r="C135" t="s">
        <v>312</v>
      </c>
      <c r="D135" t="s">
        <v>6</v>
      </c>
      <c r="E135">
        <v>0</v>
      </c>
      <c r="F135">
        <v>0</v>
      </c>
      <c r="G135">
        <v>1</v>
      </c>
      <c r="H135">
        <v>0</v>
      </c>
      <c r="I135" t="s">
        <v>24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5.5</v>
      </c>
      <c r="AE135">
        <v>593</v>
      </c>
      <c r="AF135">
        <v>11.011225069542379</v>
      </c>
      <c r="AG135">
        <v>14.394291000446554</v>
      </c>
      <c r="AH135">
        <v>10.354742183466707</v>
      </c>
      <c r="AI135">
        <v>1.9659736849992961</v>
      </c>
      <c r="AJ135">
        <v>0</v>
      </c>
      <c r="AK135">
        <v>0</v>
      </c>
    </row>
    <row r="136" spans="1:37" hidden="1" x14ac:dyDescent="0.3">
      <c r="A136" t="s">
        <v>184</v>
      </c>
      <c r="B136" t="s">
        <v>313</v>
      </c>
      <c r="C136" t="s">
        <v>313</v>
      </c>
      <c r="D136" t="s">
        <v>6</v>
      </c>
      <c r="E136">
        <v>0</v>
      </c>
      <c r="F136">
        <v>0</v>
      </c>
      <c r="G136">
        <v>1</v>
      </c>
      <c r="H136">
        <v>0</v>
      </c>
      <c r="I136" t="s">
        <v>25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6.3</v>
      </c>
      <c r="AE136">
        <v>624</v>
      </c>
      <c r="AF136">
        <v>18.634814243446108</v>
      </c>
      <c r="AG136">
        <v>19.919454096610139</v>
      </c>
      <c r="AH136">
        <v>18.033455191192154</v>
      </c>
      <c r="AI136">
        <v>3.3197304524354023</v>
      </c>
      <c r="AJ136">
        <v>0</v>
      </c>
      <c r="AK136">
        <v>0</v>
      </c>
    </row>
    <row r="137" spans="1:37" hidden="1" x14ac:dyDescent="0.3">
      <c r="A137" t="s">
        <v>314</v>
      </c>
      <c r="B137" t="s">
        <v>315</v>
      </c>
      <c r="C137" t="s">
        <v>315</v>
      </c>
      <c r="D137" t="s">
        <v>7</v>
      </c>
      <c r="E137">
        <v>0</v>
      </c>
      <c r="F137">
        <v>0</v>
      </c>
      <c r="G137">
        <v>0</v>
      </c>
      <c r="H137">
        <v>1</v>
      </c>
      <c r="I137" t="s">
        <v>25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6</v>
      </c>
      <c r="AE137">
        <v>628</v>
      </c>
      <c r="AF137">
        <v>17.866712783385367</v>
      </c>
      <c r="AG137">
        <v>19.33727150534326</v>
      </c>
      <c r="AH137">
        <v>17.405694917925317</v>
      </c>
      <c r="AI137">
        <v>3.2922842863651813</v>
      </c>
      <c r="AJ137">
        <v>0</v>
      </c>
      <c r="AK137">
        <v>0</v>
      </c>
    </row>
    <row r="138" spans="1:37" hidden="1" x14ac:dyDescent="0.3">
      <c r="A138" t="s">
        <v>316</v>
      </c>
      <c r="B138" t="s">
        <v>317</v>
      </c>
      <c r="C138" t="s">
        <v>317</v>
      </c>
      <c r="D138" t="s">
        <v>5</v>
      </c>
      <c r="E138">
        <v>0</v>
      </c>
      <c r="F138">
        <v>1</v>
      </c>
      <c r="G138">
        <v>0</v>
      </c>
      <c r="H138">
        <v>0</v>
      </c>
      <c r="I138" t="s">
        <v>25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4.0999999999999996</v>
      </c>
      <c r="AE138">
        <v>634</v>
      </c>
      <c r="AF138">
        <v>10.242836951472034</v>
      </c>
      <c r="AG138">
        <v>12.973937861709768</v>
      </c>
      <c r="AH138">
        <v>10.891884665832627</v>
      </c>
      <c r="AI138">
        <v>1.8508434623650225</v>
      </c>
      <c r="AJ138">
        <v>0</v>
      </c>
      <c r="AK138">
        <v>0</v>
      </c>
    </row>
    <row r="139" spans="1:37" hidden="1" x14ac:dyDescent="0.3">
      <c r="A139" t="s">
        <v>318</v>
      </c>
      <c r="B139" t="s">
        <v>319</v>
      </c>
      <c r="C139" t="s">
        <v>319</v>
      </c>
      <c r="D139" t="s">
        <v>4</v>
      </c>
      <c r="E139">
        <v>1</v>
      </c>
      <c r="F139">
        <v>0</v>
      </c>
      <c r="G139">
        <v>0</v>
      </c>
      <c r="H139">
        <v>0</v>
      </c>
      <c r="I139" t="s">
        <v>25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4.5</v>
      </c>
      <c r="AE139">
        <v>639</v>
      </c>
      <c r="AF139">
        <v>14.185230327150107</v>
      </c>
      <c r="AG139">
        <v>16.680586741353011</v>
      </c>
      <c r="AH139">
        <v>14.461538144383962</v>
      </c>
      <c r="AI139">
        <v>2.6821509364013219</v>
      </c>
      <c r="AJ139">
        <v>0</v>
      </c>
      <c r="AK139">
        <v>0</v>
      </c>
    </row>
    <row r="140" spans="1:37" hidden="1" x14ac:dyDescent="0.3">
      <c r="A140" t="s">
        <v>320</v>
      </c>
      <c r="B140" t="s">
        <v>321</v>
      </c>
      <c r="C140" t="s">
        <v>321</v>
      </c>
      <c r="D140" t="s">
        <v>4</v>
      </c>
      <c r="E140">
        <v>1</v>
      </c>
      <c r="F140">
        <v>0</v>
      </c>
      <c r="G140">
        <v>0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5.4</v>
      </c>
      <c r="AE140">
        <v>655</v>
      </c>
      <c r="AF140">
        <v>23.547446309726453</v>
      </c>
      <c r="AG140">
        <v>20.534955787755699</v>
      </c>
      <c r="AH140">
        <v>19.74121582317407</v>
      </c>
      <c r="AI140">
        <v>3.5382752861715585</v>
      </c>
      <c r="AJ140">
        <v>0</v>
      </c>
      <c r="AK140">
        <v>0</v>
      </c>
    </row>
    <row r="141" spans="1:37" x14ac:dyDescent="0.3">
      <c r="A141" t="s">
        <v>268</v>
      </c>
      <c r="B141" t="s">
        <v>269</v>
      </c>
      <c r="C141" s="1" t="s">
        <v>269</v>
      </c>
      <c r="D141" t="s">
        <v>7</v>
      </c>
      <c r="E141">
        <v>0</v>
      </c>
      <c r="F141">
        <v>0</v>
      </c>
      <c r="G141">
        <v>0</v>
      </c>
      <c r="H141">
        <v>1</v>
      </c>
      <c r="I141" t="s">
        <v>21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12.2</v>
      </c>
      <c r="AE141">
        <v>480</v>
      </c>
      <c r="AF141">
        <v>42.243764846470825</v>
      </c>
      <c r="AG141">
        <v>56.128549654800487</v>
      </c>
      <c r="AH141">
        <v>55.117896203247128</v>
      </c>
      <c r="AI141">
        <v>0</v>
      </c>
      <c r="AJ141">
        <v>1</v>
      </c>
      <c r="AK141">
        <v>1</v>
      </c>
    </row>
    <row r="142" spans="1:37" hidden="1" x14ac:dyDescent="0.3">
      <c r="A142" t="s">
        <v>324</v>
      </c>
      <c r="B142" t="s">
        <v>325</v>
      </c>
      <c r="C142" t="s">
        <v>324</v>
      </c>
      <c r="D142" t="s">
        <v>6</v>
      </c>
      <c r="E142">
        <v>0</v>
      </c>
      <c r="F142">
        <v>0</v>
      </c>
      <c r="G142">
        <v>1</v>
      </c>
      <c r="H142">
        <v>0</v>
      </c>
      <c r="I142" t="s">
        <v>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11.6</v>
      </c>
      <c r="AE142">
        <v>658</v>
      </c>
      <c r="AF142">
        <v>39.249999986434815</v>
      </c>
      <c r="AG142">
        <v>23.752805642267244</v>
      </c>
      <c r="AH142">
        <v>28.600770316310943</v>
      </c>
      <c r="AI142">
        <v>3.765576369457698</v>
      </c>
      <c r="AJ142">
        <v>0</v>
      </c>
      <c r="AK142">
        <v>0</v>
      </c>
    </row>
    <row r="143" spans="1:37" hidden="1" x14ac:dyDescent="0.3">
      <c r="A143" t="s">
        <v>326</v>
      </c>
      <c r="B143" t="s">
        <v>327</v>
      </c>
      <c r="C143" t="s">
        <v>327</v>
      </c>
      <c r="D143" t="s">
        <v>5</v>
      </c>
      <c r="E143">
        <v>0</v>
      </c>
      <c r="F143">
        <v>1</v>
      </c>
      <c r="G143">
        <v>0</v>
      </c>
      <c r="H143">
        <v>0</v>
      </c>
      <c r="I143" t="s">
        <v>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5.0999999999999996</v>
      </c>
      <c r="AE143">
        <v>660</v>
      </c>
      <c r="AF143">
        <v>17.941437265718498</v>
      </c>
      <c r="AG143">
        <v>17.421245496010879</v>
      </c>
      <c r="AH143">
        <v>15.770809987216829</v>
      </c>
      <c r="AI143">
        <v>2.7977370276733202</v>
      </c>
      <c r="AJ143">
        <v>0</v>
      </c>
      <c r="AK143">
        <v>0</v>
      </c>
    </row>
    <row r="144" spans="1:37" hidden="1" x14ac:dyDescent="0.3">
      <c r="A144" t="s">
        <v>124</v>
      </c>
      <c r="B144" t="s">
        <v>328</v>
      </c>
      <c r="C144" t="s">
        <v>328</v>
      </c>
      <c r="D144" t="s">
        <v>5</v>
      </c>
      <c r="E144">
        <v>0</v>
      </c>
      <c r="F144">
        <v>1</v>
      </c>
      <c r="G144">
        <v>0</v>
      </c>
      <c r="H144">
        <v>0</v>
      </c>
      <c r="I144" t="s">
        <v>26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4.7</v>
      </c>
      <c r="AE144">
        <v>662</v>
      </c>
      <c r="AF144">
        <v>15.029207131276197</v>
      </c>
      <c r="AG144">
        <v>18.039572509506801</v>
      </c>
      <c r="AH144">
        <v>14.62702425497023</v>
      </c>
      <c r="AI144">
        <v>2.7690921421225299</v>
      </c>
      <c r="AJ144">
        <v>0</v>
      </c>
      <c r="AK144">
        <v>0</v>
      </c>
    </row>
    <row r="145" spans="1:37" hidden="1" x14ac:dyDescent="0.3">
      <c r="A145" t="s">
        <v>329</v>
      </c>
      <c r="B145" t="s">
        <v>330</v>
      </c>
      <c r="C145" t="s">
        <v>330</v>
      </c>
      <c r="D145" t="s">
        <v>6</v>
      </c>
      <c r="E145">
        <v>0</v>
      </c>
      <c r="F145">
        <v>0</v>
      </c>
      <c r="G145">
        <v>1</v>
      </c>
      <c r="H145">
        <v>0</v>
      </c>
      <c r="I145" t="s">
        <v>26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5.4</v>
      </c>
      <c r="AE145">
        <v>663</v>
      </c>
      <c r="AF145">
        <v>14.47494250173169</v>
      </c>
      <c r="AG145">
        <v>16.699534970546431</v>
      </c>
      <c r="AH145">
        <v>13.810316099889311</v>
      </c>
      <c r="AI145">
        <v>2.4318738558870443</v>
      </c>
      <c r="AJ145">
        <v>0</v>
      </c>
      <c r="AK145">
        <v>0</v>
      </c>
    </row>
    <row r="146" spans="1:37" hidden="1" x14ac:dyDescent="0.3">
      <c r="A146" t="s">
        <v>331</v>
      </c>
      <c r="B146" t="s">
        <v>332</v>
      </c>
      <c r="C146" t="s">
        <v>333</v>
      </c>
      <c r="D146" t="s">
        <v>5</v>
      </c>
      <c r="E146">
        <v>0</v>
      </c>
      <c r="F146">
        <v>1</v>
      </c>
      <c r="G146">
        <v>0</v>
      </c>
      <c r="H146">
        <v>0</v>
      </c>
      <c r="I146" t="s">
        <v>26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4.8</v>
      </c>
      <c r="AE146">
        <v>675</v>
      </c>
      <c r="AF146">
        <v>20.57369152451038</v>
      </c>
      <c r="AG146">
        <v>22.621080620216588</v>
      </c>
      <c r="AH146">
        <v>19.171058998330167</v>
      </c>
      <c r="AI146">
        <v>3.3398636206307337</v>
      </c>
      <c r="AJ146">
        <v>0</v>
      </c>
      <c r="AK146">
        <v>0</v>
      </c>
    </row>
    <row r="147" spans="1:37" hidden="1" x14ac:dyDescent="0.3">
      <c r="A147" t="s">
        <v>334</v>
      </c>
      <c r="B147" t="s">
        <v>335</v>
      </c>
      <c r="C147" t="s">
        <v>335</v>
      </c>
      <c r="D147" t="s">
        <v>6</v>
      </c>
      <c r="E147">
        <v>0</v>
      </c>
      <c r="F147">
        <v>0</v>
      </c>
      <c r="G147">
        <v>1</v>
      </c>
      <c r="H147">
        <v>0</v>
      </c>
      <c r="I147" t="s">
        <v>26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7.8</v>
      </c>
      <c r="AE147">
        <v>676</v>
      </c>
      <c r="AF147">
        <v>20.050233375492621</v>
      </c>
      <c r="AG147">
        <v>19.251457337351809</v>
      </c>
      <c r="AH147">
        <v>17.535122173593251</v>
      </c>
      <c r="AI147">
        <v>3.4193800311532461</v>
      </c>
      <c r="AJ147">
        <v>0</v>
      </c>
      <c r="AK147">
        <v>0</v>
      </c>
    </row>
    <row r="148" spans="1:37" hidden="1" x14ac:dyDescent="0.3">
      <c r="A148" t="s">
        <v>107</v>
      </c>
      <c r="B148" t="s">
        <v>336</v>
      </c>
      <c r="C148" t="s">
        <v>336</v>
      </c>
      <c r="D148" t="s">
        <v>5</v>
      </c>
      <c r="E148">
        <v>0</v>
      </c>
      <c r="F148">
        <v>1</v>
      </c>
      <c r="G148">
        <v>0</v>
      </c>
      <c r="H148">
        <v>0</v>
      </c>
      <c r="I148" t="s">
        <v>26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5.3</v>
      </c>
      <c r="AE148">
        <v>678</v>
      </c>
      <c r="AF148">
        <v>16.535714242114611</v>
      </c>
      <c r="AG148">
        <v>18.297391049894383</v>
      </c>
      <c r="AH148">
        <v>15.456094784300539</v>
      </c>
      <c r="AI148">
        <v>2.835562770847166</v>
      </c>
      <c r="AJ148">
        <v>0</v>
      </c>
      <c r="AK148">
        <v>0</v>
      </c>
    </row>
    <row r="149" spans="1:37" hidden="1" x14ac:dyDescent="0.3">
      <c r="A149" t="s">
        <v>211</v>
      </c>
      <c r="B149" t="s">
        <v>337</v>
      </c>
      <c r="C149" t="s">
        <v>337</v>
      </c>
      <c r="D149" t="s">
        <v>7</v>
      </c>
      <c r="E149">
        <v>0</v>
      </c>
      <c r="F149">
        <v>0</v>
      </c>
      <c r="G149">
        <v>0</v>
      </c>
      <c r="H149">
        <v>1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6.4</v>
      </c>
      <c r="AE149">
        <v>692</v>
      </c>
      <c r="AF149">
        <v>19.246448891543103</v>
      </c>
      <c r="AG149">
        <v>19.431216408724584</v>
      </c>
      <c r="AH149">
        <v>17.384253739592786</v>
      </c>
      <c r="AI149">
        <v>3.2289011700582524</v>
      </c>
      <c r="AJ149">
        <v>0</v>
      </c>
      <c r="AK149">
        <v>0</v>
      </c>
    </row>
    <row r="150" spans="1:37" hidden="1" x14ac:dyDescent="0.3">
      <c r="A150" t="s">
        <v>338</v>
      </c>
      <c r="B150" t="s">
        <v>339</v>
      </c>
      <c r="C150" t="s">
        <v>339</v>
      </c>
      <c r="D150" t="s">
        <v>4</v>
      </c>
      <c r="E150">
        <v>1</v>
      </c>
      <c r="F150">
        <v>0</v>
      </c>
      <c r="G150">
        <v>0</v>
      </c>
      <c r="H150">
        <v>0</v>
      </c>
      <c r="I150" t="s">
        <v>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4.9000000000000004</v>
      </c>
      <c r="AE150">
        <v>693</v>
      </c>
      <c r="AF150">
        <v>23.93121383849536</v>
      </c>
      <c r="AG150">
        <v>22.656402889376626</v>
      </c>
      <c r="AH150">
        <v>20.939155519354891</v>
      </c>
      <c r="AI150">
        <v>3.7484322521837514</v>
      </c>
      <c r="AJ150">
        <v>0</v>
      </c>
      <c r="AK150">
        <v>0</v>
      </c>
    </row>
    <row r="151" spans="1:37" hidden="1" x14ac:dyDescent="0.3">
      <c r="A151" t="s">
        <v>52</v>
      </c>
      <c r="B151" t="s">
        <v>340</v>
      </c>
      <c r="C151" t="s">
        <v>340</v>
      </c>
      <c r="D151" t="s">
        <v>5</v>
      </c>
      <c r="E151">
        <v>0</v>
      </c>
      <c r="F151">
        <v>1</v>
      </c>
      <c r="G151">
        <v>0</v>
      </c>
      <c r="H151">
        <v>0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4.7</v>
      </c>
      <c r="AE151">
        <v>695</v>
      </c>
      <c r="AF151">
        <v>17.598574821565865</v>
      </c>
      <c r="AG151">
        <v>17.198965556260649</v>
      </c>
      <c r="AH151">
        <v>15.640143742841378</v>
      </c>
      <c r="AI151">
        <v>2.2596119745544865</v>
      </c>
      <c r="AJ151">
        <v>0</v>
      </c>
      <c r="AK151">
        <v>0</v>
      </c>
    </row>
    <row r="152" spans="1:37" hidden="1" x14ac:dyDescent="0.3">
      <c r="A152" t="s">
        <v>341</v>
      </c>
      <c r="B152" t="s">
        <v>342</v>
      </c>
      <c r="C152" t="s">
        <v>342</v>
      </c>
      <c r="D152" t="s">
        <v>7</v>
      </c>
      <c r="E152">
        <v>0</v>
      </c>
      <c r="F152">
        <v>0</v>
      </c>
      <c r="G152">
        <v>0</v>
      </c>
      <c r="H152">
        <v>1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7</v>
      </c>
      <c r="AE152">
        <v>696</v>
      </c>
      <c r="AF152">
        <v>19.898616296789971</v>
      </c>
      <c r="AG152">
        <v>16.74454332639338</v>
      </c>
      <c r="AH152">
        <v>16.469050195763838</v>
      </c>
      <c r="AI152">
        <v>3.0110117513473655</v>
      </c>
      <c r="AJ152">
        <v>0</v>
      </c>
      <c r="AK152">
        <v>0</v>
      </c>
    </row>
    <row r="153" spans="1:37" hidden="1" x14ac:dyDescent="0.3">
      <c r="A153" t="s">
        <v>343</v>
      </c>
      <c r="B153" t="s">
        <v>344</v>
      </c>
      <c r="C153" t="s">
        <v>344</v>
      </c>
      <c r="D153" t="s">
        <v>6</v>
      </c>
      <c r="E153">
        <v>0</v>
      </c>
      <c r="F153">
        <v>0</v>
      </c>
      <c r="G153">
        <v>1</v>
      </c>
      <c r="H153">
        <v>0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5.5</v>
      </c>
      <c r="AE153">
        <v>701</v>
      </c>
      <c r="AF153">
        <v>20.958759420974676</v>
      </c>
      <c r="AG153">
        <v>21.964454286308573</v>
      </c>
      <c r="AH153">
        <v>19.29266270216845</v>
      </c>
      <c r="AI153">
        <v>3.4884096709723442</v>
      </c>
      <c r="AJ153">
        <v>0</v>
      </c>
      <c r="AK153">
        <v>0</v>
      </c>
    </row>
    <row r="154" spans="1:37" hidden="1" x14ac:dyDescent="0.3">
      <c r="A154" t="s">
        <v>345</v>
      </c>
      <c r="B154" t="s">
        <v>346</v>
      </c>
      <c r="C154" t="s">
        <v>346</v>
      </c>
      <c r="D154" t="s">
        <v>6</v>
      </c>
      <c r="E154">
        <v>0</v>
      </c>
      <c r="F154">
        <v>0</v>
      </c>
      <c r="G154">
        <v>1</v>
      </c>
      <c r="H154">
        <v>0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8</v>
      </c>
      <c r="AE154">
        <v>702</v>
      </c>
      <c r="AF154">
        <v>25.599956486261501</v>
      </c>
      <c r="AG154">
        <v>26.761924477651259</v>
      </c>
      <c r="AH154">
        <v>23.535038061450869</v>
      </c>
      <c r="AI154">
        <v>4.5183018625233</v>
      </c>
      <c r="AJ154">
        <v>0</v>
      </c>
      <c r="AK154">
        <v>0</v>
      </c>
    </row>
    <row r="155" spans="1:37" hidden="1" x14ac:dyDescent="0.3">
      <c r="A155" t="s">
        <v>347</v>
      </c>
      <c r="B155" t="s">
        <v>348</v>
      </c>
      <c r="C155" t="s">
        <v>348</v>
      </c>
      <c r="D155" t="s">
        <v>6</v>
      </c>
      <c r="E155">
        <v>0</v>
      </c>
      <c r="F155">
        <v>0</v>
      </c>
      <c r="G155">
        <v>1</v>
      </c>
      <c r="H155">
        <v>0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4.7</v>
      </c>
      <c r="AE155">
        <v>704</v>
      </c>
      <c r="AF155">
        <v>16.20731706648689</v>
      </c>
      <c r="AG155">
        <v>16.739604415021962</v>
      </c>
      <c r="AH155">
        <v>14.80857153150761</v>
      </c>
      <c r="AI155">
        <v>2.8058331700191732</v>
      </c>
      <c r="AJ155">
        <v>0</v>
      </c>
      <c r="AK155">
        <v>0</v>
      </c>
    </row>
    <row r="156" spans="1:37" hidden="1" x14ac:dyDescent="0.3">
      <c r="A156" t="s">
        <v>349</v>
      </c>
      <c r="B156" t="s">
        <v>350</v>
      </c>
      <c r="C156" t="s">
        <v>350</v>
      </c>
      <c r="D156" t="s">
        <v>6</v>
      </c>
      <c r="E156">
        <v>0</v>
      </c>
      <c r="F156">
        <v>0</v>
      </c>
      <c r="G156">
        <v>1</v>
      </c>
      <c r="H156">
        <v>0</v>
      </c>
      <c r="I156" t="s">
        <v>27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5</v>
      </c>
      <c r="AE156">
        <v>705</v>
      </c>
      <c r="AF156">
        <v>19.682222553968703</v>
      </c>
      <c r="AG156">
        <v>15.823145384523084</v>
      </c>
      <c r="AH156">
        <v>15.957492074501342</v>
      </c>
      <c r="AI156">
        <v>2.9880276054314248</v>
      </c>
      <c r="AJ156">
        <v>0</v>
      </c>
      <c r="AK156">
        <v>0</v>
      </c>
    </row>
    <row r="157" spans="1:37" hidden="1" x14ac:dyDescent="0.3">
      <c r="A157" t="s">
        <v>351</v>
      </c>
      <c r="B157" t="s">
        <v>352</v>
      </c>
      <c r="C157" t="s">
        <v>353</v>
      </c>
      <c r="D157" t="s">
        <v>4</v>
      </c>
      <c r="E157">
        <v>1</v>
      </c>
      <c r="F157">
        <v>0</v>
      </c>
      <c r="G157">
        <v>0</v>
      </c>
      <c r="H157">
        <v>0</v>
      </c>
      <c r="I157" t="s">
        <v>28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5</v>
      </c>
      <c r="AE157">
        <v>725</v>
      </c>
      <c r="AF157">
        <v>19.817209838935188</v>
      </c>
      <c r="AG157">
        <v>22.01038737510418</v>
      </c>
      <c r="AH157">
        <v>21.331864749707307</v>
      </c>
      <c r="AI157">
        <v>3.8380260802520683</v>
      </c>
      <c r="AJ157">
        <v>0</v>
      </c>
      <c r="AK157">
        <v>0</v>
      </c>
    </row>
    <row r="158" spans="1:37" hidden="1" x14ac:dyDescent="0.3">
      <c r="A158" t="s">
        <v>354</v>
      </c>
      <c r="B158" t="s">
        <v>355</v>
      </c>
      <c r="C158" t="s">
        <v>356</v>
      </c>
      <c r="D158" t="s">
        <v>6</v>
      </c>
      <c r="E158">
        <v>0</v>
      </c>
      <c r="F158">
        <v>0</v>
      </c>
      <c r="G158">
        <v>1</v>
      </c>
      <c r="H158">
        <v>0</v>
      </c>
      <c r="I158" t="s">
        <v>28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5.2</v>
      </c>
      <c r="AE158">
        <v>726</v>
      </c>
      <c r="AF158">
        <v>21.752010247779751</v>
      </c>
      <c r="AG158">
        <v>19.490963870379687</v>
      </c>
      <c r="AH158">
        <v>20.903768142733</v>
      </c>
      <c r="AI158">
        <v>4.5395755818831995</v>
      </c>
      <c r="AJ158">
        <v>0</v>
      </c>
      <c r="AK158">
        <v>0</v>
      </c>
    </row>
    <row r="159" spans="1:37" hidden="1" x14ac:dyDescent="0.3">
      <c r="A159" t="s">
        <v>357</v>
      </c>
      <c r="B159" t="s">
        <v>358</v>
      </c>
      <c r="C159" t="s">
        <v>359</v>
      </c>
      <c r="D159" t="s">
        <v>5</v>
      </c>
      <c r="E159">
        <v>0</v>
      </c>
      <c r="F159">
        <v>1</v>
      </c>
      <c r="G159">
        <v>0</v>
      </c>
      <c r="H159">
        <v>0</v>
      </c>
      <c r="I159" t="s">
        <v>28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5</v>
      </c>
      <c r="AE159">
        <v>728</v>
      </c>
      <c r="AF159">
        <v>31.053337054185242</v>
      </c>
      <c r="AG159">
        <v>15.335703556154609</v>
      </c>
      <c r="AH159">
        <v>23.125024688288807</v>
      </c>
      <c r="AI159">
        <v>3.0838117125731159</v>
      </c>
      <c r="AJ159">
        <v>0</v>
      </c>
      <c r="AK159">
        <v>0</v>
      </c>
    </row>
    <row r="160" spans="1:37" hidden="1" x14ac:dyDescent="0.3">
      <c r="A160" t="s">
        <v>360</v>
      </c>
      <c r="B160" t="s">
        <v>361</v>
      </c>
      <c r="C160" t="s">
        <v>362</v>
      </c>
      <c r="D160" t="s">
        <v>6</v>
      </c>
      <c r="E160">
        <v>0</v>
      </c>
      <c r="F160">
        <v>0</v>
      </c>
      <c r="G160">
        <v>1</v>
      </c>
      <c r="H160">
        <v>0</v>
      </c>
      <c r="I160" t="s">
        <v>28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5.2</v>
      </c>
      <c r="AE160">
        <v>729</v>
      </c>
      <c r="AF160">
        <v>23.748484723245021</v>
      </c>
      <c r="AG160">
        <v>15.967572482172574</v>
      </c>
      <c r="AH160">
        <v>19.96525468293494</v>
      </c>
      <c r="AI160">
        <v>3.1173085371598956</v>
      </c>
      <c r="AJ160">
        <v>0</v>
      </c>
      <c r="AK160">
        <v>0</v>
      </c>
    </row>
    <row r="161" spans="1:37" hidden="1" x14ac:dyDescent="0.3">
      <c r="A161" t="s">
        <v>363</v>
      </c>
      <c r="B161" t="s">
        <v>364</v>
      </c>
      <c r="C161" t="s">
        <v>364</v>
      </c>
      <c r="D161" t="s">
        <v>5</v>
      </c>
      <c r="E161">
        <v>0</v>
      </c>
      <c r="F161">
        <v>1</v>
      </c>
      <c r="G161">
        <v>0</v>
      </c>
      <c r="H161">
        <v>0</v>
      </c>
      <c r="I161" t="s">
        <v>28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4.3</v>
      </c>
      <c r="AE161">
        <v>730</v>
      </c>
      <c r="AF161">
        <v>16.111111105290533</v>
      </c>
      <c r="AG161">
        <v>18.68421333559612</v>
      </c>
      <c r="AH161">
        <v>17.767432494868896</v>
      </c>
      <c r="AI161">
        <v>3.6313867955399144</v>
      </c>
      <c r="AJ161">
        <v>0</v>
      </c>
      <c r="AK161">
        <v>0</v>
      </c>
    </row>
    <row r="162" spans="1:37" hidden="1" x14ac:dyDescent="0.3">
      <c r="A162" t="s">
        <v>365</v>
      </c>
      <c r="B162" t="s">
        <v>366</v>
      </c>
      <c r="C162" t="s">
        <v>365</v>
      </c>
      <c r="D162" t="s">
        <v>6</v>
      </c>
      <c r="E162">
        <v>0</v>
      </c>
      <c r="F162">
        <v>0</v>
      </c>
      <c r="G162">
        <v>1</v>
      </c>
      <c r="H162">
        <v>0</v>
      </c>
      <c r="I162" t="s">
        <v>28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5.4</v>
      </c>
      <c r="AE162">
        <v>737</v>
      </c>
      <c r="AF162">
        <v>10.200220761685552</v>
      </c>
      <c r="AG162">
        <v>15.62688464141074</v>
      </c>
      <c r="AH162">
        <v>13.291321913853039</v>
      </c>
      <c r="AI162">
        <v>2.6207520725986932</v>
      </c>
      <c r="AJ162">
        <v>0</v>
      </c>
      <c r="AK162">
        <v>0</v>
      </c>
    </row>
    <row r="163" spans="1:37" hidden="1" x14ac:dyDescent="0.3">
      <c r="A163" t="s">
        <v>367</v>
      </c>
      <c r="B163" t="s">
        <v>368</v>
      </c>
      <c r="C163" t="s">
        <v>369</v>
      </c>
      <c r="D163" t="s">
        <v>6</v>
      </c>
      <c r="E163">
        <v>0</v>
      </c>
      <c r="F163">
        <v>0</v>
      </c>
      <c r="G163">
        <v>1</v>
      </c>
      <c r="H163">
        <v>0</v>
      </c>
      <c r="I163" t="s">
        <v>28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4.8</v>
      </c>
      <c r="AE163">
        <v>748</v>
      </c>
      <c r="AF163">
        <v>23.076923076923077</v>
      </c>
      <c r="AG163">
        <v>18.695684531317134</v>
      </c>
      <c r="AH163">
        <v>21.110782451726482</v>
      </c>
      <c r="AI163">
        <v>3.2900632992737453</v>
      </c>
      <c r="AJ163">
        <v>0</v>
      </c>
      <c r="AK163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2023-04-20T17:31:27Z</dcterms:created>
  <dcterms:modified xsi:type="dcterms:W3CDTF">2023-04-20T17:36:17Z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cd933334-1456-4aa8-949b-343965f6d9f4</vt:lpwstr>
  </property>
</Properties>
</file>