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/>
  <xr:revisionPtr revIDLastSave="0" documentId="13_ncr:1_{BA7062F4-1FCD-4D3A-8F4E-7314B5CC8A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Sheet1!$AK$2:$AK$134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Sheet1!$AK$2:$AK$134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7" i="1" l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<sst xmlns="http://schemas.openxmlformats.org/spreadsheetml/2006/main" count="733" uniqueCount="323">
  <si>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</si>
  <si>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</si>
  <si>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</si>
  <si>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</si>
  <si>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</si>
  <si>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</si>
  <si>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</si>
  <si>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</si>
  <si>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</si>
  <si>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</si>
  <si>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</si>
  <si>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</si>
  <si>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</si>
  <si>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</si>
  <si>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</si>
  <si>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</si>
  <si>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</si>
  <si>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</si>
  <si>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</si>
  <si>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</si>
  <si>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</si>
  <si>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</si>
  <si>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</si>
  <si>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</si>
  <si>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</si>
  <si>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</si>
  <si>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</si>
  <si>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</si>
  <si>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</si>
  <si>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</si>
  <si>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</si>
  <si>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</si>
  <si>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</si>
  <si>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</si>
  <si>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</si>
  <si>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</si>
  <si>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</si>
  <si>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Gabriel</t>
  </si>
  <si>
    <t>dos Santos Magalhães</t>
  </si>
  <si>
    <t>Total Points</t>
  </si>
  <si>
    <t>MAX</t>
  </si>
  <si>
    <t>Kai</t>
  </si>
  <si>
    <t>Havertz</t>
  </si>
  <si>
    <t>Martinelli Silva</t>
  </si>
  <si>
    <t>Martinelli</t>
  </si>
  <si>
    <t>Total Cost</t>
  </si>
  <si>
    <t>Eddie</t>
  </si>
  <si>
    <t>Nketiah</t>
  </si>
  <si>
    <t>Martin</t>
  </si>
  <si>
    <t>Ødegaard</t>
  </si>
  <si>
    <t>Thomas</t>
  </si>
  <si>
    <t>Partey</t>
  </si>
  <si>
    <t>Aaron</t>
  </si>
  <si>
    <t>Ramsdale</t>
  </si>
  <si>
    <t>Bukayo</t>
  </si>
  <si>
    <t>Saka</t>
  </si>
  <si>
    <t>William</t>
  </si>
  <si>
    <t>Saliba</t>
  </si>
  <si>
    <t>Takehiro</t>
  </si>
  <si>
    <t>Tomiyasu</t>
  </si>
  <si>
    <t>Transfers</t>
  </si>
  <si>
    <t>Benjamin</t>
  </si>
  <si>
    <t>White</t>
  </si>
  <si>
    <t>Free</t>
  </si>
  <si>
    <t>Declan</t>
  </si>
  <si>
    <t>Rice</t>
  </si>
  <si>
    <t>Leon</t>
  </si>
  <si>
    <t>Bailey</t>
  </si>
  <si>
    <t>Matty</t>
  </si>
  <si>
    <t>Cash</t>
  </si>
  <si>
    <t>Lucas</t>
  </si>
  <si>
    <t>Digne</t>
  </si>
  <si>
    <t>Profit</t>
  </si>
  <si>
    <t>Douglas Luiz</t>
  </si>
  <si>
    <t>Soares de Paulo</t>
  </si>
  <si>
    <t>Boubacar</t>
  </si>
  <si>
    <t>Kamara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</si>
  <si>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</si>
  <si>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</si>
  <si>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</si>
  <si>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</si>
  <si>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</si>
  <si>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</si>
  <si>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</si>
  <si>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</si>
  <si>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Ollie</t>
  </si>
  <si>
    <t>Watkins</t>
  </si>
  <si>
    <t>Philip</t>
  </si>
  <si>
    <t>Billing</t>
  </si>
  <si>
    <t>Ryan</t>
  </si>
  <si>
    <t>Christie</t>
  </si>
  <si>
    <t>Norberto</t>
  </si>
  <si>
    <t>Murara Neto</t>
  </si>
  <si>
    <t>Neto</t>
  </si>
  <si>
    <t>Joe</t>
  </si>
  <si>
    <t>Rothwell</t>
  </si>
  <si>
    <t>Antoine</t>
  </si>
  <si>
    <t>Semenyo</t>
  </si>
  <si>
    <t>Dominic</t>
  </si>
  <si>
    <t>Solanke</t>
  </si>
  <si>
    <t>Kristoffer</t>
  </si>
  <si>
    <t>Ajer</t>
  </si>
  <si>
    <t>Nathan</t>
  </si>
  <si>
    <t>Collins</t>
  </si>
  <si>
    <t>Rico</t>
  </si>
  <si>
    <t>Henry</t>
  </si>
  <si>
    <t>Hickey</t>
  </si>
  <si>
    <t>Vitaly</t>
  </si>
  <si>
    <t>Janelt</t>
  </si>
  <si>
    <t>Mathias</t>
  </si>
  <si>
    <t>Jensen</t>
  </si>
  <si>
    <t>Bryan</t>
  </si>
  <si>
    <t>Mbeumo</t>
  </si>
  <si>
    <t>Christian</t>
  </si>
  <si>
    <t>Nørgaard</t>
  </si>
  <si>
    <t>Ethan</t>
  </si>
  <si>
    <t>Pinnock</t>
  </si>
  <si>
    <t>Kevin</t>
  </si>
  <si>
    <t>Schade</t>
  </si>
  <si>
    <t>Yoane</t>
  </si>
  <si>
    <t>Wissa</t>
  </si>
  <si>
    <t>Lewis</t>
  </si>
  <si>
    <t>Dunk</t>
  </si>
  <si>
    <t>Julio</t>
  </si>
  <si>
    <t>Enciso</t>
  </si>
  <si>
    <t>Pervis</t>
  </si>
  <si>
    <t>Estupiñán</t>
  </si>
  <si>
    <t>Estupiñan</t>
  </si>
  <si>
    <t>Evan</t>
  </si>
  <si>
    <t>Ferguson</t>
  </si>
  <si>
    <t>João Pedro</t>
  </si>
  <si>
    <t>Junqueira de Jesus</t>
  </si>
  <si>
    <t>Solly</t>
  </si>
  <si>
    <t>March</t>
  </si>
  <si>
    <t>Kaoru</t>
  </si>
  <si>
    <t>Mitoma</t>
  </si>
  <si>
    <t>Jason</t>
  </si>
  <si>
    <t>Steele</t>
  </si>
  <si>
    <t>Robert</t>
  </si>
  <si>
    <t>Sánchez</t>
  </si>
  <si>
    <t>Sanchez</t>
  </si>
  <si>
    <t>Ben</t>
  </si>
  <si>
    <t>Chilwell</t>
  </si>
  <si>
    <t>Carney</t>
  </si>
  <si>
    <t>Chukwuemeka</t>
  </si>
  <si>
    <t>Conor</t>
  </si>
  <si>
    <t>Gallagher</t>
  </si>
  <si>
    <t>Raheem</t>
  </si>
  <si>
    <t>Sterling</t>
  </si>
  <si>
    <t>Joachim</t>
  </si>
  <si>
    <t>Andersen</t>
  </si>
  <si>
    <t>Jordan</t>
  </si>
  <si>
    <t>Ayew</t>
  </si>
  <si>
    <t>J.Ayew</t>
  </si>
  <si>
    <t>Cheick</t>
  </si>
  <si>
    <t>Doucouré</t>
  </si>
  <si>
    <t>C.Doucouré</t>
  </si>
  <si>
    <t>Odsonne</t>
  </si>
  <si>
    <t>Edouard</t>
  </si>
  <si>
    <t>Eberechi</t>
  </si>
  <si>
    <t>Eze</t>
  </si>
  <si>
    <t>Marc</t>
  </si>
  <si>
    <t>Guéhi</t>
  </si>
  <si>
    <t>Sam</t>
  </si>
  <si>
    <t>Johnstone</t>
  </si>
  <si>
    <t>Jefferson</t>
  </si>
  <si>
    <t>Lerma Solís</t>
  </si>
  <si>
    <t>Lerma</t>
  </si>
  <si>
    <t>Tyrick</t>
  </si>
  <si>
    <t>Mitchell</t>
  </si>
  <si>
    <t>Jeffrey</t>
  </si>
  <si>
    <t>Schlupp</t>
  </si>
  <si>
    <t>Joel</t>
  </si>
  <si>
    <t>Ward</t>
  </si>
  <si>
    <t>Abdoulaye</t>
  </si>
  <si>
    <t>A.Doucoure</t>
  </si>
  <si>
    <t>James</t>
  </si>
  <si>
    <t>Garner</t>
  </si>
  <si>
    <t>Amadou</t>
  </si>
  <si>
    <t>Onana</t>
  </si>
  <si>
    <t>Andreas</t>
  </si>
  <si>
    <t>Hoelgebaum Pereira</t>
  </si>
  <si>
    <t>Bobby</t>
  </si>
  <si>
    <t>De Cordova-Reid</t>
  </si>
  <si>
    <t>Issa</t>
  </si>
  <si>
    <t>Diop</t>
  </si>
  <si>
    <t>Bernd</t>
  </si>
  <si>
    <t>Leno</t>
  </si>
  <si>
    <t>Tim</t>
  </si>
  <si>
    <t>Ream</t>
  </si>
  <si>
    <t>Harrison</t>
  </si>
  <si>
    <t>Reed</t>
  </si>
  <si>
    <t>Antonee</t>
  </si>
  <si>
    <t>Robinson</t>
  </si>
  <si>
    <t>Kenny</t>
  </si>
  <si>
    <t>Tete</t>
  </si>
  <si>
    <t>Harry</t>
  </si>
  <si>
    <t>Wilson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</si>
  <si>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</si>
  <si>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</si>
  <si>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</si>
  <si>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</si>
  <si>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</si>
  <si>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</si>
  <si>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</si>
  <si>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</si>
  <si>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</si>
  <si>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</si>
  <si>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Ibrahima</t>
  </si>
  <si>
    <t>Konaté</t>
  </si>
  <si>
    <t>Luis</t>
  </si>
  <si>
    <t>Díaz</t>
  </si>
  <si>
    <t>Luis Díaz</t>
  </si>
  <si>
    <t>Andrew</t>
  </si>
  <si>
    <t>Robertson</t>
  </si>
  <si>
    <t>Mohamed</t>
  </si>
  <si>
    <t>Salah</t>
  </si>
  <si>
    <t>Virgil</t>
  </si>
  <si>
    <t>van Dijk</t>
  </si>
  <si>
    <t>Manuel</t>
  </si>
  <si>
    <t>Akanji</t>
  </si>
  <si>
    <t>Julián</t>
  </si>
  <si>
    <t>Álvarez</t>
  </si>
  <si>
    <t>J.Alvarez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</si>
  <si>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</si>
  <si>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</si>
  <si>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</si>
  <si>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</si>
  <si>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</si>
  <si>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</si>
  <si>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</si>
  <si>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</si>
  <si>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</si>
  <si>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</si>
  <si>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</si>
  <si>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Mason</t>
  </si>
  <si>
    <t>Mount</t>
  </si>
  <si>
    <t>Antony Matheus</t>
  </si>
  <si>
    <t>dos Santos</t>
  </si>
  <si>
    <t>Antony</t>
  </si>
  <si>
    <t>Bruno</t>
  </si>
  <si>
    <t>Borges Fernandes</t>
  </si>
  <si>
    <t>B.Fernandes</t>
  </si>
  <si>
    <t>Carlos Henrique</t>
  </si>
  <si>
    <t>Casimiro</t>
  </si>
  <si>
    <t>Casemiro</t>
  </si>
  <si>
    <t>Alejandro</t>
  </si>
  <si>
    <t>Garnacho</t>
  </si>
  <si>
    <t>Raphaël</t>
  </si>
  <si>
    <t>Varane</t>
  </si>
  <si>
    <t>R.Varane</t>
  </si>
  <si>
    <t>Marcus</t>
  </si>
  <si>
    <t>Rashford</t>
  </si>
  <si>
    <t>Luke</t>
  </si>
  <si>
    <t>Shaw</t>
  </si>
  <si>
    <t>Wan-Bissaka</t>
  </si>
  <si>
    <t>Miguel</t>
  </si>
  <si>
    <t>Almirón Rejala</t>
  </si>
  <si>
    <t>Almirón</t>
  </si>
  <si>
    <t>Sven</t>
  </si>
  <si>
    <t>Botman</t>
  </si>
  <si>
    <t>Dan</t>
  </si>
  <si>
    <t>Burn</t>
  </si>
  <si>
    <t>Anthony</t>
  </si>
  <si>
    <t>Gordon</t>
  </si>
  <si>
    <t>Alexander</t>
  </si>
  <si>
    <t>Isak</t>
  </si>
  <si>
    <t>Nick</t>
  </si>
  <si>
    <t>Pope</t>
  </si>
  <si>
    <t>Fabian</t>
  </si>
  <si>
    <t>Schär</t>
  </si>
  <si>
    <t>Kieran</t>
  </si>
  <si>
    <t>Trippier</t>
  </si>
  <si>
    <t>Callum</t>
  </si>
  <si>
    <t>Harvey</t>
  </si>
  <si>
    <t>Barnes</t>
  </si>
  <si>
    <t>Elanga</t>
  </si>
  <si>
    <t>Serge</t>
  </si>
  <si>
    <t>Aurier</t>
  </si>
  <si>
    <t>Taiwo</t>
  </si>
  <si>
    <t>Awoniyi</t>
  </si>
  <si>
    <t>Danilo</t>
  </si>
  <si>
    <t>dos Santos de Oliveira</t>
  </si>
  <si>
    <t>Morgan</t>
  </si>
  <si>
    <t>Gibbs-White</t>
  </si>
  <si>
    <t>Brennan</t>
  </si>
  <si>
    <t>Johnson</t>
  </si>
  <si>
    <t>Chris</t>
  </si>
  <si>
    <t>Wood</t>
  </si>
  <si>
    <t>Yves</t>
  </si>
  <si>
    <t>Bissouma</t>
  </si>
  <si>
    <t>Emerson</t>
  </si>
  <si>
    <t>Leite de Souza Junior</t>
  </si>
  <si>
    <t>E.Royal</t>
  </si>
  <si>
    <t>Dejan</t>
  </si>
  <si>
    <t>Kulusevski</t>
  </si>
  <si>
    <t>Maddison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</si>
  <si>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</si>
  <si>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</si>
  <si>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</si>
  <si>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</si>
  <si>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</si>
  <si>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</si>
  <si>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</si>
  <si>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</si>
  <si>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Nayef</t>
  </si>
  <si>
    <t>Aguerd</t>
  </si>
  <si>
    <t>N.Aguerd</t>
  </si>
  <si>
    <t>Michail</t>
  </si>
  <si>
    <t>Antonio</t>
  </si>
  <si>
    <t>Alphonse</t>
  </si>
  <si>
    <t>Areola</t>
  </si>
  <si>
    <t>Saïd</t>
  </si>
  <si>
    <t>Benrahma</t>
  </si>
  <si>
    <t>Jarrod</t>
  </si>
  <si>
    <t>Bowen</t>
  </si>
  <si>
    <t>Palmieri dos Santos</t>
  </si>
  <si>
    <t>Tolentino Coelho de Lima</t>
  </si>
  <si>
    <t>L.Paquetá</t>
  </si>
  <si>
    <t>Kurt</t>
  </si>
  <si>
    <t>Zouma</t>
  </si>
  <si>
    <t>Pablo</t>
  </si>
  <si>
    <t>Sarabia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</si>
</sst>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34">
  <autoFilter ref="A1:AK134" xr:uid="{00000000-0009-0000-0100-000001000000}">
    <filterColumn colId="36">
      <filters>
        <filter val="1"/>
      </filters>
    </filterColumn>
  </autoFilter>
  <sortState xmlns:xlrd2="http://schemas.microsoft.com/office/spreadsheetml/2017/richdata2" ref="A2:AK101">
    <sortCondition descending="1" ref="AI1:AI134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4"/>
  <sheetViews>
    <sheetView tabSelected="1" workbookViewId="0">
      <selection activeCell="C2" sqref="C2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x14ac:dyDescent="0.3">
      <c r="A2" t="s">
        <v>229</v>
      </c>
      <c r="B2" t="s">
        <v>230</v>
      </c>
      <c r="C2" t="s">
        <v>230</v>
      </c>
      <c r="D2" t="s">
        <v>7</v>
      </c>
      <c r="E2">
        <v>0</v>
      </c>
      <c r="F2">
        <v>0</v>
      </c>
      <c r="G2">
        <v>0</v>
      </c>
      <c r="H2">
        <v>1</v>
      </c>
      <c r="I2" t="s">
        <v>21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14</v>
      </c>
      <c r="AE2">
        <v>420</v>
      </c>
      <c r="AF2">
        <v>51.375</v>
      </c>
      <c r="AG2">
        <v>44.661601235879793</v>
      </c>
      <c r="AH2">
        <v>39.874108810120305</v>
      </c>
      <c r="AI2">
        <v>7.5636407009084525</v>
      </c>
      <c r="AJ2">
        <v>1</v>
      </c>
      <c r="AK2">
        <v>1</v>
      </c>
      <c r="AM2" t="s">
        <v>39</v>
      </c>
      <c r="AN2">
        <f>SUMPRODUCT(Table1[Selected],Table1[PPG])</f>
        <v>346.13600289149707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7.4</v>
      </c>
      <c r="AE3">
        <v>6</v>
      </c>
      <c r="AF3">
        <v>24.428571428571427</v>
      </c>
      <c r="AG3">
        <v>17.818687773312746</v>
      </c>
      <c r="AH3">
        <v>18.03662723615869</v>
      </c>
      <c r="AI3">
        <v>3.1383737650109822</v>
      </c>
      <c r="AJ3">
        <v>0</v>
      </c>
      <c r="AK3">
        <v>0</v>
      </c>
    </row>
    <row r="4" spans="1:41" hidden="1" x14ac:dyDescent="0.3">
      <c r="A4" t="s">
        <v>37</v>
      </c>
      <c r="B4" t="s">
        <v>43</v>
      </c>
      <c r="C4" t="s">
        <v>44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9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</v>
      </c>
      <c r="AE4">
        <v>12</v>
      </c>
      <c r="AF4">
        <v>30.475916830568668</v>
      </c>
      <c r="AG4">
        <v>27.845096682392871</v>
      </c>
      <c r="AH4">
        <v>24.984769232614447</v>
      </c>
      <c r="AI4">
        <v>5.3667666563957344</v>
      </c>
      <c r="AJ4">
        <v>0</v>
      </c>
      <c r="AK4">
        <v>0</v>
      </c>
      <c r="AM4" t="s">
        <v>45</v>
      </c>
      <c r="AN4">
        <f>SUMPRODUCT(Table1[Selected],Table1[Cost])</f>
        <v>99.2</v>
      </c>
      <c r="AO4">
        <v>99.7</v>
      </c>
    </row>
    <row r="5" spans="1:41" hidden="1" x14ac:dyDescent="0.3">
      <c r="A5" t="s">
        <v>46</v>
      </c>
      <c r="B5" t="s">
        <v>47</v>
      </c>
      <c r="C5" t="s">
        <v>47</v>
      </c>
      <c r="D5" t="s">
        <v>7</v>
      </c>
      <c r="E5">
        <v>0</v>
      </c>
      <c r="F5">
        <v>0</v>
      </c>
      <c r="G5">
        <v>0</v>
      </c>
      <c r="H5">
        <v>1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5.6</v>
      </c>
      <c r="AE5">
        <v>13</v>
      </c>
      <c r="AF5">
        <v>14.678571455979142</v>
      </c>
      <c r="AG5">
        <v>18.766324830278233</v>
      </c>
      <c r="AH5">
        <v>14.401738674358567</v>
      </c>
      <c r="AI5">
        <v>2.8625636057274155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6</v>
      </c>
      <c r="E6">
        <v>0</v>
      </c>
      <c r="F6">
        <v>0</v>
      </c>
      <c r="G6">
        <v>1</v>
      </c>
      <c r="H6">
        <v>0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8.5</v>
      </c>
      <c r="AE6">
        <v>14</v>
      </c>
      <c r="AF6">
        <v>22.147359463407831</v>
      </c>
      <c r="AG6">
        <v>32.892236951612006</v>
      </c>
      <c r="AH6">
        <v>23.753719792831635</v>
      </c>
      <c r="AI6">
        <v>4.947925307832314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50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</v>
      </c>
      <c r="AE7">
        <v>15</v>
      </c>
      <c r="AF7">
        <v>10.883116879269686</v>
      </c>
      <c r="AG7">
        <v>14.033916908043002</v>
      </c>
      <c r="AH7">
        <v>10.730939173915139</v>
      </c>
      <c r="AI7">
        <v>2.3892957361671368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hidden="1" x14ac:dyDescent="0.3">
      <c r="A8" t="s">
        <v>52</v>
      </c>
      <c r="B8" t="s">
        <v>53</v>
      </c>
      <c r="C8" t="s">
        <v>53</v>
      </c>
      <c r="D8" t="s">
        <v>4</v>
      </c>
      <c r="E8">
        <v>1</v>
      </c>
      <c r="F8">
        <v>0</v>
      </c>
      <c r="G8">
        <v>0</v>
      </c>
      <c r="H8">
        <v>0</v>
      </c>
      <c r="I8" t="s">
        <v>9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</v>
      </c>
      <c r="AE8">
        <v>17</v>
      </c>
      <c r="AF8">
        <v>22.09005115769985</v>
      </c>
      <c r="AG8">
        <v>19.438589667839651</v>
      </c>
      <c r="AH8">
        <v>17.780625572210631</v>
      </c>
      <c r="AI8">
        <v>3.3525646830566753</v>
      </c>
      <c r="AJ8">
        <v>0</v>
      </c>
      <c r="AK8">
        <v>0</v>
      </c>
      <c r="AM8" t="s">
        <v>6</v>
      </c>
      <c r="AN8">
        <f>SUMPRODUCT(Table1[Selected],Table1[MID])</f>
        <v>5</v>
      </c>
      <c r="AO8">
        <v>5</v>
      </c>
    </row>
    <row r="9" spans="1:41" x14ac:dyDescent="0.3">
      <c r="A9" t="s">
        <v>159</v>
      </c>
      <c r="B9" t="s">
        <v>160</v>
      </c>
      <c r="C9" t="s">
        <v>160</v>
      </c>
      <c r="D9" t="s">
        <v>6</v>
      </c>
      <c r="E9">
        <v>0</v>
      </c>
      <c r="F9">
        <v>0</v>
      </c>
      <c r="G9">
        <v>1</v>
      </c>
      <c r="H9">
        <v>0</v>
      </c>
      <c r="I9" t="s">
        <v>16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6.4</v>
      </c>
      <c r="AE9">
        <v>257</v>
      </c>
      <c r="AF9">
        <v>18.41772155136789</v>
      </c>
      <c r="AG9">
        <v>23.976641092215548</v>
      </c>
      <c r="AH9">
        <v>27.797791760042458</v>
      </c>
      <c r="AI9">
        <v>5.5431047043124391</v>
      </c>
      <c r="AJ9">
        <v>1</v>
      </c>
      <c r="AK9">
        <v>1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">
      <c r="A10" t="s">
        <v>56</v>
      </c>
      <c r="B10" t="s">
        <v>57</v>
      </c>
      <c r="C10" t="s">
        <v>57</v>
      </c>
      <c r="D10" t="s">
        <v>5</v>
      </c>
      <c r="E10">
        <v>0</v>
      </c>
      <c r="F10">
        <v>1</v>
      </c>
      <c r="G10">
        <v>0</v>
      </c>
      <c r="H10">
        <v>0</v>
      </c>
      <c r="I10" t="s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5.2</v>
      </c>
      <c r="AE10">
        <v>20</v>
      </c>
      <c r="AF10">
        <v>20.23018207084721</v>
      </c>
      <c r="AG10">
        <v>24.813957714458645</v>
      </c>
      <c r="AH10">
        <v>19.384326368602665</v>
      </c>
      <c r="AI10">
        <v>3.6403673702217985</v>
      </c>
      <c r="AJ10">
        <v>0</v>
      </c>
      <c r="AK10">
        <v>0</v>
      </c>
    </row>
    <row r="11" spans="1:41" hidden="1" x14ac:dyDescent="0.3">
      <c r="A11" t="s">
        <v>58</v>
      </c>
      <c r="B11" t="s">
        <v>59</v>
      </c>
      <c r="C11" t="s">
        <v>59</v>
      </c>
      <c r="D11" t="s">
        <v>5</v>
      </c>
      <c r="E11">
        <v>0</v>
      </c>
      <c r="F11">
        <v>1</v>
      </c>
      <c r="G11">
        <v>0</v>
      </c>
      <c r="H11">
        <v>0</v>
      </c>
      <c r="I11" t="s">
        <v>9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4.5</v>
      </c>
      <c r="AE11">
        <v>25</v>
      </c>
      <c r="AF11">
        <v>12.077868542758518</v>
      </c>
      <c r="AG11">
        <v>13.458006227750527</v>
      </c>
      <c r="AH11">
        <v>10.97303279723603</v>
      </c>
      <c r="AI11">
        <v>2.2899256512118278</v>
      </c>
      <c r="AJ11">
        <v>0</v>
      </c>
      <c r="AK11">
        <v>0</v>
      </c>
      <c r="AM11" t="s">
        <v>60</v>
      </c>
      <c r="AN11">
        <f>SUMPRODUCT(Table1[Selected], -- (Table1[PREV] = 0))</f>
        <v>0</v>
      </c>
    </row>
    <row r="12" spans="1:41" x14ac:dyDescent="0.3">
      <c r="A12" t="s">
        <v>163</v>
      </c>
      <c r="B12" t="s">
        <v>164</v>
      </c>
      <c r="C12" t="s">
        <v>164</v>
      </c>
      <c r="D12" t="s">
        <v>4</v>
      </c>
      <c r="E12">
        <v>1</v>
      </c>
      <c r="F12">
        <v>0</v>
      </c>
      <c r="G12">
        <v>0</v>
      </c>
      <c r="H12">
        <v>0</v>
      </c>
      <c r="I12" t="s">
        <v>16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</v>
      </c>
      <c r="AE12">
        <v>261</v>
      </c>
      <c r="AF12">
        <v>48.514290794432952</v>
      </c>
      <c r="AG12">
        <v>22.523522976017134</v>
      </c>
      <c r="AH12">
        <v>47.187350452095707</v>
      </c>
      <c r="AI12">
        <v>5.4452496281917693</v>
      </c>
      <c r="AJ12">
        <v>1</v>
      </c>
      <c r="AK12">
        <v>1</v>
      </c>
      <c r="AM12" t="s">
        <v>63</v>
      </c>
      <c r="AN12">
        <v>1</v>
      </c>
    </row>
    <row r="13" spans="1:41" hidden="1" x14ac:dyDescent="0.3">
      <c r="A13" t="s">
        <v>64</v>
      </c>
      <c r="B13" t="s">
        <v>65</v>
      </c>
      <c r="C13" t="s">
        <v>65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5.5</v>
      </c>
      <c r="AE13">
        <v>31</v>
      </c>
      <c r="AF13">
        <v>11.564089914368822</v>
      </c>
      <c r="AG13">
        <v>16.032908545555024</v>
      </c>
      <c r="AH13">
        <v>11.898043449777219</v>
      </c>
      <c r="AI13">
        <v>2.4753048632768873</v>
      </c>
      <c r="AJ13">
        <v>0</v>
      </c>
      <c r="AK13">
        <v>0</v>
      </c>
    </row>
    <row r="14" spans="1:41" x14ac:dyDescent="0.3">
      <c r="A14" t="s">
        <v>132</v>
      </c>
      <c r="B14" t="s">
        <v>133</v>
      </c>
      <c r="C14" t="s">
        <v>133</v>
      </c>
      <c r="D14" t="s">
        <v>6</v>
      </c>
      <c r="E14">
        <v>0</v>
      </c>
      <c r="F14">
        <v>0</v>
      </c>
      <c r="G14">
        <v>1</v>
      </c>
      <c r="H14">
        <v>0</v>
      </c>
      <c r="I14" t="s">
        <v>13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6.6</v>
      </c>
      <c r="AE14">
        <v>152</v>
      </c>
      <c r="AF14">
        <v>26.735735485466087</v>
      </c>
      <c r="AG14">
        <v>28.365784739807683</v>
      </c>
      <c r="AH14">
        <v>21.75987842226683</v>
      </c>
      <c r="AI14">
        <v>5.1530229253236879</v>
      </c>
      <c r="AJ14">
        <v>1</v>
      </c>
      <c r="AK14">
        <v>1</v>
      </c>
      <c r="AM14" t="s">
        <v>29</v>
      </c>
      <c r="AN14">
        <f>((AN11-AN12)+((AN11-AN12)))/2*4</f>
        <v>-4</v>
      </c>
    </row>
    <row r="15" spans="1:41" hidden="1" x14ac:dyDescent="0.3">
      <c r="A15" t="s">
        <v>68</v>
      </c>
      <c r="B15" t="s">
        <v>69</v>
      </c>
      <c r="C15" t="s">
        <v>69</v>
      </c>
      <c r="D15" t="s">
        <v>5</v>
      </c>
      <c r="E15">
        <v>0</v>
      </c>
      <c r="F15">
        <v>1</v>
      </c>
      <c r="G15">
        <v>0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39</v>
      </c>
      <c r="AF15">
        <v>12.108128151764163</v>
      </c>
      <c r="AG15">
        <v>18.455300427019043</v>
      </c>
      <c r="AH15">
        <v>15.614956894231597</v>
      </c>
      <c r="AI15">
        <v>3.5317955002215564</v>
      </c>
      <c r="AJ15">
        <v>0</v>
      </c>
      <c r="AK15">
        <v>0</v>
      </c>
    </row>
    <row r="16" spans="1:41" hidden="1" x14ac:dyDescent="0.3">
      <c r="A16" t="s">
        <v>70</v>
      </c>
      <c r="B16" t="s">
        <v>71</v>
      </c>
      <c r="C16" t="s">
        <v>71</v>
      </c>
      <c r="D16" t="s">
        <v>5</v>
      </c>
      <c r="E16">
        <v>0</v>
      </c>
      <c r="F16">
        <v>1</v>
      </c>
      <c r="G16">
        <v>0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4.5</v>
      </c>
      <c r="AE16">
        <v>45</v>
      </c>
      <c r="AF16">
        <v>10.201494754962701</v>
      </c>
      <c r="AG16">
        <v>14.168026637010726</v>
      </c>
      <c r="AH16">
        <v>12.444887648693133</v>
      </c>
      <c r="AI16">
        <v>2.1623744777531835</v>
      </c>
      <c r="AJ16">
        <v>0</v>
      </c>
      <c r="AK16">
        <v>0</v>
      </c>
      <c r="AM16" t="s">
        <v>72</v>
      </c>
      <c r="AN16">
        <f>AN2-AN14*5</f>
        <v>366.13600289149707</v>
      </c>
      <c r="AO16">
        <v>346.13600000000002</v>
      </c>
    </row>
    <row r="17" spans="1:41" hidden="1" x14ac:dyDescent="0.3">
      <c r="A17" t="s">
        <v>73</v>
      </c>
      <c r="B17" t="s">
        <v>74</v>
      </c>
      <c r="C17" t="s">
        <v>73</v>
      </c>
      <c r="D17" t="s">
        <v>6</v>
      </c>
      <c r="E17">
        <v>0</v>
      </c>
      <c r="F17">
        <v>0</v>
      </c>
      <c r="G17">
        <v>1</v>
      </c>
      <c r="H17">
        <v>0</v>
      </c>
      <c r="I17" t="s">
        <v>10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5.5</v>
      </c>
      <c r="AE17">
        <v>46</v>
      </c>
      <c r="AF17">
        <v>13.906370560534999</v>
      </c>
      <c r="AG17">
        <v>18.260937915916159</v>
      </c>
      <c r="AH17">
        <v>16.422522551121283</v>
      </c>
      <c r="AI17">
        <v>3.5731667502158735</v>
      </c>
      <c r="AJ17">
        <v>0</v>
      </c>
      <c r="AK17">
        <v>0</v>
      </c>
    </row>
    <row r="18" spans="1:41" hidden="1" x14ac:dyDescent="0.3">
      <c r="A18" t="s">
        <v>75</v>
      </c>
      <c r="B18" t="s">
        <v>76</v>
      </c>
      <c r="C18" t="s">
        <v>76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</v>
      </c>
      <c r="AE18">
        <v>50</v>
      </c>
      <c r="AF18">
        <v>9.9253100132289802</v>
      </c>
      <c r="AG18">
        <v>16.057757142915332</v>
      </c>
      <c r="AH18">
        <v>13.278591446128294</v>
      </c>
      <c r="AI18">
        <v>3.0846350407843826</v>
      </c>
      <c r="AJ18">
        <v>0</v>
      </c>
      <c r="AK18">
        <v>0</v>
      </c>
      <c r="AM18" t="s">
        <v>9</v>
      </c>
      <c r="AN18">
        <f>SUMPRODUCT(Table1[Selected],Table1[ARS])</f>
        <v>3</v>
      </c>
      <c r="AO18">
        <v>3</v>
      </c>
    </row>
    <row r="19" spans="1:41" hidden="1" x14ac:dyDescent="0.3">
      <c r="A19" t="s">
        <v>77</v>
      </c>
      <c r="B19" t="s">
        <v>78</v>
      </c>
      <c r="C19" t="s">
        <v>79</v>
      </c>
      <c r="D19" t="s">
        <v>5</v>
      </c>
      <c r="E19">
        <v>0</v>
      </c>
      <c r="F19">
        <v>1</v>
      </c>
      <c r="G19">
        <v>0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4.5</v>
      </c>
      <c r="AE19">
        <v>51</v>
      </c>
      <c r="AF19">
        <v>14.538081640325812</v>
      </c>
      <c r="AG19">
        <v>16.120379731874142</v>
      </c>
      <c r="AH19">
        <v>15.639106109015362</v>
      </c>
      <c r="AI19">
        <v>3.3400849589859325</v>
      </c>
      <c r="AJ19">
        <v>0</v>
      </c>
      <c r="AK19">
        <v>0</v>
      </c>
      <c r="AM19" t="s">
        <v>10</v>
      </c>
      <c r="AN19">
        <f>SUMPRODUCT(Table1[Selected],Table1[AVL])</f>
        <v>2</v>
      </c>
      <c r="AO19">
        <v>3</v>
      </c>
    </row>
    <row r="20" spans="1:41" hidden="1" x14ac:dyDescent="0.3">
      <c r="A20" t="s">
        <v>80</v>
      </c>
      <c r="B20" t="s">
        <v>81</v>
      </c>
      <c r="C20" t="s">
        <v>82</v>
      </c>
      <c r="D20" t="s">
        <v>4</v>
      </c>
      <c r="E20">
        <v>1</v>
      </c>
      <c r="F20">
        <v>0</v>
      </c>
      <c r="G20">
        <v>0</v>
      </c>
      <c r="H20">
        <v>0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</v>
      </c>
      <c r="AE20">
        <v>52</v>
      </c>
      <c r="AF20">
        <v>25.600022120568731</v>
      </c>
      <c r="AG20">
        <v>21.278778951799126</v>
      </c>
      <c r="AH20">
        <v>23.878840340065278</v>
      </c>
      <c r="AI20">
        <v>4.3723659283077136</v>
      </c>
      <c r="AJ20">
        <v>0</v>
      </c>
      <c r="AK20">
        <v>0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83</v>
      </c>
      <c r="B21" t="s">
        <v>84</v>
      </c>
      <c r="C21" t="s">
        <v>84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5.5</v>
      </c>
      <c r="AE21">
        <v>53</v>
      </c>
      <c r="AF21">
        <v>13.832242571559462</v>
      </c>
      <c r="AG21">
        <v>16.597805140754968</v>
      </c>
      <c r="AH21">
        <v>15.528685856021735</v>
      </c>
      <c r="AI21">
        <v>3.785289668729956</v>
      </c>
      <c r="AJ21">
        <v>0</v>
      </c>
      <c r="AK21">
        <v>0</v>
      </c>
      <c r="AM21" t="s">
        <v>12</v>
      </c>
      <c r="AN21">
        <f>SUMPRODUCT(Table1[Selected],Table1[BRE])</f>
        <v>0</v>
      </c>
      <c r="AO21">
        <v>3</v>
      </c>
    </row>
    <row r="22" spans="1:41" x14ac:dyDescent="0.3">
      <c r="A22" t="s">
        <v>85</v>
      </c>
      <c r="B22" t="s">
        <v>86</v>
      </c>
      <c r="C22" t="s">
        <v>86</v>
      </c>
      <c r="D22" t="s">
        <v>7</v>
      </c>
      <c r="E22">
        <v>0</v>
      </c>
      <c r="F22">
        <v>0</v>
      </c>
      <c r="G22">
        <v>0</v>
      </c>
      <c r="H22">
        <v>1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8</v>
      </c>
      <c r="AE22">
        <v>62</v>
      </c>
      <c r="AF22">
        <v>24.421568627450981</v>
      </c>
      <c r="AG22">
        <v>25.404232803406551</v>
      </c>
      <c r="AH22">
        <v>25.408403069865351</v>
      </c>
      <c r="AI22">
        <v>5.1096864871092311</v>
      </c>
      <c r="AJ22">
        <v>1</v>
      </c>
      <c r="AK22">
        <v>1</v>
      </c>
      <c r="AM22" t="s">
        <v>13</v>
      </c>
      <c r="AN22">
        <f>SUMPRODUCT(Table1[Selected],Table1[BHA])</f>
        <v>1</v>
      </c>
      <c r="AO22">
        <v>3</v>
      </c>
    </row>
    <row r="23" spans="1:41" hidden="1" x14ac:dyDescent="0.3">
      <c r="A23" t="s">
        <v>87</v>
      </c>
      <c r="B23" t="s">
        <v>88</v>
      </c>
      <c r="C23" t="s">
        <v>88</v>
      </c>
      <c r="D23" t="s">
        <v>6</v>
      </c>
      <c r="E23">
        <v>0</v>
      </c>
      <c r="F23">
        <v>0</v>
      </c>
      <c r="G23">
        <v>1</v>
      </c>
      <c r="H23">
        <v>0</v>
      </c>
      <c r="I23" t="s">
        <v>11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5.4</v>
      </c>
      <c r="AE23">
        <v>70</v>
      </c>
      <c r="AF23">
        <v>53.5</v>
      </c>
      <c r="AG23">
        <v>18.590434467961604</v>
      </c>
      <c r="AH23">
        <v>33.478924831540027</v>
      </c>
      <c r="AI23">
        <v>3.3724886867570465</v>
      </c>
      <c r="AJ23">
        <v>0</v>
      </c>
      <c r="AK23">
        <v>0</v>
      </c>
      <c r="AM23" t="s">
        <v>14</v>
      </c>
      <c r="AN23">
        <f>SUMPRODUCT(Table1[Selected],Table1[BUR])</f>
        <v>0</v>
      </c>
      <c r="AO23">
        <v>3</v>
      </c>
    </row>
    <row r="24" spans="1:41" hidden="1" x14ac:dyDescent="0.3">
      <c r="A24" t="s">
        <v>89</v>
      </c>
      <c r="B24" t="s">
        <v>90</v>
      </c>
      <c r="C24" t="s">
        <v>90</v>
      </c>
      <c r="D24" t="s">
        <v>6</v>
      </c>
      <c r="E24">
        <v>0</v>
      </c>
      <c r="F24">
        <v>0</v>
      </c>
      <c r="G24">
        <v>1</v>
      </c>
      <c r="H24">
        <v>0</v>
      </c>
      <c r="I24" t="s">
        <v>11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</v>
      </c>
      <c r="AE24">
        <v>72</v>
      </c>
      <c r="AF24">
        <v>8.9433146176775544</v>
      </c>
      <c r="AG24">
        <v>13.431616006628257</v>
      </c>
      <c r="AH24">
        <v>10.106219932401039</v>
      </c>
      <c r="AI24">
        <v>2.0740294508882955</v>
      </c>
      <c r="AJ24">
        <v>0</v>
      </c>
      <c r="AK24">
        <v>0</v>
      </c>
      <c r="AM24" t="s">
        <v>15</v>
      </c>
      <c r="AN24">
        <f>SUMPRODUCT(Table1[Selected],Table1[CHE])</f>
        <v>0</v>
      </c>
      <c r="AO24">
        <v>3</v>
      </c>
    </row>
    <row r="25" spans="1:41" hidden="1" x14ac:dyDescent="0.3">
      <c r="A25" t="s">
        <v>91</v>
      </c>
      <c r="B25" t="s">
        <v>92</v>
      </c>
      <c r="C25" t="s">
        <v>93</v>
      </c>
      <c r="D25" t="s">
        <v>4</v>
      </c>
      <c r="E25">
        <v>1</v>
      </c>
      <c r="F25">
        <v>0</v>
      </c>
      <c r="G25">
        <v>0</v>
      </c>
      <c r="H25">
        <v>0</v>
      </c>
      <c r="I25" t="s">
        <v>11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</v>
      </c>
      <c r="AE25">
        <v>84</v>
      </c>
      <c r="AF25">
        <v>20.435102643701132</v>
      </c>
      <c r="AG25">
        <v>21.91133820329361</v>
      </c>
      <c r="AH25">
        <v>19.257285595278347</v>
      </c>
      <c r="AI25">
        <v>3.7648516524758526</v>
      </c>
      <c r="AJ25">
        <v>0</v>
      </c>
      <c r="AK25">
        <v>0</v>
      </c>
      <c r="AM25" t="s">
        <v>16</v>
      </c>
      <c r="AN25">
        <f>SUMPRODUCT(Table1[Selected],Table1[CRY])</f>
        <v>3</v>
      </c>
      <c r="AO25">
        <v>3</v>
      </c>
    </row>
    <row r="26" spans="1:41" hidden="1" x14ac:dyDescent="0.3">
      <c r="A26" t="s">
        <v>94</v>
      </c>
      <c r="B26" t="s">
        <v>95</v>
      </c>
      <c r="C26" t="s">
        <v>95</v>
      </c>
      <c r="D26" t="s">
        <v>6</v>
      </c>
      <c r="E26">
        <v>0</v>
      </c>
      <c r="F26">
        <v>0</v>
      </c>
      <c r="G26">
        <v>1</v>
      </c>
      <c r="H26">
        <v>0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88</v>
      </c>
      <c r="AF26">
        <v>8.0984263314875076</v>
      </c>
      <c r="AG26">
        <v>15.814332006987161</v>
      </c>
      <c r="AH26">
        <v>10.746576721500418</v>
      </c>
      <c r="AI26">
        <v>2.230645855033468</v>
      </c>
      <c r="AJ26">
        <v>0</v>
      </c>
      <c r="AK26">
        <v>0</v>
      </c>
      <c r="AM26" t="s">
        <v>17</v>
      </c>
      <c r="AN26">
        <f>SUMPRODUCT(Table1[Selected],Table1[EVE])</f>
        <v>0</v>
      </c>
      <c r="AO26">
        <v>3</v>
      </c>
    </row>
    <row r="27" spans="1:41" hidden="1" x14ac:dyDescent="0.3">
      <c r="A27" t="s">
        <v>96</v>
      </c>
      <c r="B27" t="s">
        <v>97</v>
      </c>
      <c r="C27" t="s">
        <v>97</v>
      </c>
      <c r="D27" t="s">
        <v>7</v>
      </c>
      <c r="E27">
        <v>0</v>
      </c>
      <c r="F27">
        <v>0</v>
      </c>
      <c r="G27">
        <v>0</v>
      </c>
      <c r="H27">
        <v>1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89</v>
      </c>
      <c r="AF27">
        <v>13.249999983443155</v>
      </c>
      <c r="AG27">
        <v>20.696458861497341</v>
      </c>
      <c r="AH27">
        <v>15.320965818578236</v>
      </c>
      <c r="AI27">
        <v>2.983043154748819</v>
      </c>
      <c r="AJ27">
        <v>0</v>
      </c>
      <c r="AK27">
        <v>0</v>
      </c>
      <c r="AM27" t="s">
        <v>18</v>
      </c>
      <c r="AN27">
        <f>SUMPRODUCT(Table1[Selected],Table1[FUL])</f>
        <v>1</v>
      </c>
      <c r="AO27">
        <v>3</v>
      </c>
    </row>
    <row r="28" spans="1:41" hidden="1" x14ac:dyDescent="0.3">
      <c r="A28" t="s">
        <v>98</v>
      </c>
      <c r="B28" t="s">
        <v>99</v>
      </c>
      <c r="C28" t="s">
        <v>99</v>
      </c>
      <c r="D28" t="s">
        <v>7</v>
      </c>
      <c r="E28">
        <v>0</v>
      </c>
      <c r="F28">
        <v>0</v>
      </c>
      <c r="G28">
        <v>0</v>
      </c>
      <c r="H28">
        <v>1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6.5</v>
      </c>
      <c r="AE28">
        <v>92</v>
      </c>
      <c r="AF28">
        <v>34.3125</v>
      </c>
      <c r="AG28">
        <v>22.631678311643292</v>
      </c>
      <c r="AH28">
        <v>26.149630544538496</v>
      </c>
      <c r="AI28">
        <v>3.9853849080456412</v>
      </c>
      <c r="AJ28">
        <v>0</v>
      </c>
      <c r="AK28">
        <v>0</v>
      </c>
      <c r="AM28" t="s">
        <v>19</v>
      </c>
      <c r="AN28">
        <f>SUMPRODUCT(Table1[Selected],Table1[LIV])</f>
        <v>3</v>
      </c>
      <c r="AO28">
        <v>3</v>
      </c>
    </row>
    <row r="29" spans="1:41" hidden="1" x14ac:dyDescent="0.3">
      <c r="A29" t="s">
        <v>100</v>
      </c>
      <c r="B29" t="s">
        <v>101</v>
      </c>
      <c r="C29" t="s">
        <v>101</v>
      </c>
      <c r="D29" t="s">
        <v>5</v>
      </c>
      <c r="E29">
        <v>0</v>
      </c>
      <c r="F29">
        <v>1</v>
      </c>
      <c r="G29">
        <v>0</v>
      </c>
      <c r="H29">
        <v>0</v>
      </c>
      <c r="I29" t="s">
        <v>12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</v>
      </c>
      <c r="AE29">
        <v>103</v>
      </c>
      <c r="AF29">
        <v>16.764705880469077</v>
      </c>
      <c r="AG29">
        <v>20.811559237089238</v>
      </c>
      <c r="AH29">
        <v>15.810662347910196</v>
      </c>
      <c r="AI29">
        <v>3.3186300038013394</v>
      </c>
      <c r="AJ29">
        <v>0</v>
      </c>
      <c r="AK29">
        <v>0</v>
      </c>
      <c r="AM29" t="s">
        <v>20</v>
      </c>
      <c r="AN29">
        <f>SUMPRODUCT(Table1[Selected],Table1[LUT])</f>
        <v>0</v>
      </c>
      <c r="AO29">
        <v>3</v>
      </c>
    </row>
    <row r="30" spans="1:41" hidden="1" x14ac:dyDescent="0.3">
      <c r="A30" t="s">
        <v>102</v>
      </c>
      <c r="B30" t="s">
        <v>103</v>
      </c>
      <c r="C30" t="s">
        <v>103</v>
      </c>
      <c r="D30" t="s">
        <v>5</v>
      </c>
      <c r="E30">
        <v>0</v>
      </c>
      <c r="F30">
        <v>1</v>
      </c>
      <c r="G30">
        <v>0</v>
      </c>
      <c r="H30">
        <v>0</v>
      </c>
      <c r="I30" t="s">
        <v>12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109</v>
      </c>
      <c r="AF30">
        <v>12.380952380952381</v>
      </c>
      <c r="AG30">
        <v>13.647460531351216</v>
      </c>
      <c r="AH30">
        <v>10.946822817591322</v>
      </c>
      <c r="AI30">
        <v>2.3285546206945957</v>
      </c>
      <c r="AJ30">
        <v>0</v>
      </c>
      <c r="AK30">
        <v>0</v>
      </c>
      <c r="AM30" t="s">
        <v>21</v>
      </c>
      <c r="AN30">
        <f>SUMPRODUCT(Table1[Selected],Table1[MCI])</f>
        <v>1</v>
      </c>
      <c r="AO30">
        <v>3</v>
      </c>
    </row>
    <row r="31" spans="1:41" hidden="1" x14ac:dyDescent="0.3">
      <c r="A31" t="s">
        <v>104</v>
      </c>
      <c r="B31" t="s">
        <v>105</v>
      </c>
      <c r="C31" t="s">
        <v>105</v>
      </c>
      <c r="D31" t="s">
        <v>5</v>
      </c>
      <c r="E31">
        <v>0</v>
      </c>
      <c r="F31">
        <v>1</v>
      </c>
      <c r="G31">
        <v>0</v>
      </c>
      <c r="H31">
        <v>0</v>
      </c>
      <c r="I31" t="s">
        <v>12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4.5999999999999996</v>
      </c>
      <c r="AE31">
        <v>116</v>
      </c>
      <c r="AF31">
        <v>29.547891645904684</v>
      </c>
      <c r="AG31">
        <v>18.723176236565134</v>
      </c>
      <c r="AH31">
        <v>20.259088410443166</v>
      </c>
      <c r="AI31">
        <v>3.0625331573396419</v>
      </c>
      <c r="AJ31">
        <v>0</v>
      </c>
      <c r="AK31">
        <v>0</v>
      </c>
      <c r="AM31" t="s">
        <v>22</v>
      </c>
      <c r="AN31">
        <f>SUMPRODUCT(Table1[Selected],Table1[MUN])</f>
        <v>0</v>
      </c>
      <c r="AO31">
        <v>3</v>
      </c>
    </row>
    <row r="32" spans="1:41" hidden="1" x14ac:dyDescent="0.3">
      <c r="A32" t="s">
        <v>52</v>
      </c>
      <c r="B32" t="s">
        <v>106</v>
      </c>
      <c r="C32" t="s">
        <v>106</v>
      </c>
      <c r="D32" t="s">
        <v>5</v>
      </c>
      <c r="E32">
        <v>0</v>
      </c>
      <c r="F32">
        <v>1</v>
      </c>
      <c r="G32">
        <v>0</v>
      </c>
      <c r="H32">
        <v>0</v>
      </c>
      <c r="I32" t="s">
        <v>12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</v>
      </c>
      <c r="AE32">
        <v>117</v>
      </c>
      <c r="AF32">
        <v>12.458333333333332</v>
      </c>
      <c r="AG32">
        <v>19.778585967018831</v>
      </c>
      <c r="AH32">
        <v>13.576447488515349</v>
      </c>
      <c r="AI32">
        <v>2.8012000480759625</v>
      </c>
      <c r="AJ32">
        <v>0</v>
      </c>
      <c r="AK32">
        <v>0</v>
      </c>
      <c r="AM32" t="s">
        <v>23</v>
      </c>
      <c r="AN32">
        <f>SUMPRODUCT(Table1[Selected],Table1[NEW])</f>
        <v>1</v>
      </c>
      <c r="AO32">
        <v>3</v>
      </c>
    </row>
    <row r="33" spans="1:41" hidden="1" x14ac:dyDescent="0.3">
      <c r="A33" t="s">
        <v>107</v>
      </c>
      <c r="B33" t="s">
        <v>108</v>
      </c>
      <c r="C33" t="s">
        <v>108</v>
      </c>
      <c r="D33" t="s">
        <v>6</v>
      </c>
      <c r="E33">
        <v>0</v>
      </c>
      <c r="F33">
        <v>0</v>
      </c>
      <c r="G33">
        <v>1</v>
      </c>
      <c r="H33">
        <v>0</v>
      </c>
      <c r="I33" t="s">
        <v>12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5.5</v>
      </c>
      <c r="AE33">
        <v>118</v>
      </c>
      <c r="AF33">
        <v>16.882549019922603</v>
      </c>
      <c r="AG33">
        <v>14.996284888883567</v>
      </c>
      <c r="AH33">
        <v>13.396289622379538</v>
      </c>
      <c r="AI33">
        <v>2.5226982642494633</v>
      </c>
      <c r="AJ33">
        <v>0</v>
      </c>
      <c r="AK33">
        <v>0</v>
      </c>
      <c r="AM33" t="s">
        <v>24</v>
      </c>
      <c r="AN33">
        <f>SUMPRODUCT(Table1[Selected],Table1[NFO])</f>
        <v>0</v>
      </c>
      <c r="AO33">
        <v>3</v>
      </c>
    </row>
    <row r="34" spans="1:41" hidden="1" x14ac:dyDescent="0.3">
      <c r="A34" t="s">
        <v>109</v>
      </c>
      <c r="B34" t="s">
        <v>110</v>
      </c>
      <c r="C34" t="s">
        <v>110</v>
      </c>
      <c r="D34" t="s">
        <v>6</v>
      </c>
      <c r="E34">
        <v>0</v>
      </c>
      <c r="F34">
        <v>0</v>
      </c>
      <c r="G34">
        <v>1</v>
      </c>
      <c r="H34">
        <v>0</v>
      </c>
      <c r="I34" t="s">
        <v>12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5.4</v>
      </c>
      <c r="AE34">
        <v>119</v>
      </c>
      <c r="AF34">
        <v>14.019494102502264</v>
      </c>
      <c r="AG34">
        <v>19.099424852331161</v>
      </c>
      <c r="AH34">
        <v>13.9400477378858</v>
      </c>
      <c r="AI34">
        <v>2.9175239380051492</v>
      </c>
      <c r="AJ34">
        <v>0</v>
      </c>
      <c r="AK34">
        <v>0</v>
      </c>
      <c r="AM34" t="s">
        <v>25</v>
      </c>
      <c r="AN34">
        <f>SUMPRODUCT(Table1[Selected],Table1[SHU])</f>
        <v>0</v>
      </c>
      <c r="AO34">
        <v>3</v>
      </c>
    </row>
    <row r="35" spans="1:41" hidden="1" x14ac:dyDescent="0.3">
      <c r="A35" t="s">
        <v>111</v>
      </c>
      <c r="B35" t="s">
        <v>112</v>
      </c>
      <c r="C35" t="s">
        <v>112</v>
      </c>
      <c r="D35" t="s">
        <v>6</v>
      </c>
      <c r="E35">
        <v>0</v>
      </c>
      <c r="F35">
        <v>0</v>
      </c>
      <c r="G35">
        <v>1</v>
      </c>
      <c r="H35">
        <v>0</v>
      </c>
      <c r="I35" t="s">
        <v>12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6.7</v>
      </c>
      <c r="AE35">
        <v>121</v>
      </c>
      <c r="AF35">
        <v>18.55072463768116</v>
      </c>
      <c r="AG35">
        <v>24.511056057730549</v>
      </c>
      <c r="AH35">
        <v>18.123013086486221</v>
      </c>
      <c r="AI35">
        <v>3.7654300628441004</v>
      </c>
      <c r="AJ35">
        <v>0</v>
      </c>
      <c r="AK35">
        <v>0</v>
      </c>
      <c r="AM35" t="s">
        <v>26</v>
      </c>
      <c r="AN35">
        <f>SUMPRODUCT(Table1[Selected],Table1[TOT])</f>
        <v>0</v>
      </c>
      <c r="AO35">
        <v>3</v>
      </c>
    </row>
    <row r="36" spans="1:41" hidden="1" x14ac:dyDescent="0.3">
      <c r="A36" t="s">
        <v>113</v>
      </c>
      <c r="B36" t="s">
        <v>114</v>
      </c>
      <c r="C36" t="s">
        <v>114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5.5</v>
      </c>
      <c r="AE36">
        <v>123</v>
      </c>
      <c r="AF36">
        <v>15.477347031866024</v>
      </c>
      <c r="AG36">
        <v>18.715982790046308</v>
      </c>
      <c r="AH36">
        <v>14.385824138635423</v>
      </c>
      <c r="AI36">
        <v>3.0211800073210853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hidden="1" x14ac:dyDescent="0.3">
      <c r="A37" t="s">
        <v>115</v>
      </c>
      <c r="B37" t="s">
        <v>116</v>
      </c>
      <c r="C37" t="s">
        <v>116</v>
      </c>
      <c r="D37" t="s">
        <v>5</v>
      </c>
      <c r="E37">
        <v>0</v>
      </c>
      <c r="F37">
        <v>1</v>
      </c>
      <c r="G37">
        <v>0</v>
      </c>
      <c r="H37">
        <v>0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4.5</v>
      </c>
      <c r="AE37">
        <v>125</v>
      </c>
      <c r="AF37">
        <v>15.803144625875266</v>
      </c>
      <c r="AG37">
        <v>19.526503657540339</v>
      </c>
      <c r="AH37">
        <v>14.865109203732317</v>
      </c>
      <c r="AI37">
        <v>3.2007448149703803</v>
      </c>
      <c r="AJ37">
        <v>0</v>
      </c>
      <c r="AK37">
        <v>0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117</v>
      </c>
      <c r="B38" t="s">
        <v>118</v>
      </c>
      <c r="C38" t="s">
        <v>118</v>
      </c>
      <c r="D38" t="s">
        <v>6</v>
      </c>
      <c r="E38">
        <v>0</v>
      </c>
      <c r="F38">
        <v>0</v>
      </c>
      <c r="G38">
        <v>1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5.4</v>
      </c>
      <c r="AE38">
        <v>127</v>
      </c>
      <c r="AF38">
        <v>7.7841356496828009</v>
      </c>
      <c r="AG38">
        <v>21.055896947803593</v>
      </c>
      <c r="AH38">
        <v>12.167486877202936</v>
      </c>
      <c r="AI38">
        <v>2.5143289439677567</v>
      </c>
      <c r="AJ38">
        <v>0</v>
      </c>
      <c r="AK38">
        <v>0</v>
      </c>
    </row>
    <row r="39" spans="1:41" hidden="1" x14ac:dyDescent="0.3">
      <c r="A39" t="s">
        <v>119</v>
      </c>
      <c r="B39" t="s">
        <v>120</v>
      </c>
      <c r="C39" t="s">
        <v>120</v>
      </c>
      <c r="D39" t="s">
        <v>7</v>
      </c>
      <c r="E39">
        <v>0</v>
      </c>
      <c r="F39">
        <v>0</v>
      </c>
      <c r="G39">
        <v>0</v>
      </c>
      <c r="H39">
        <v>1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6.1</v>
      </c>
      <c r="AE39">
        <v>131</v>
      </c>
      <c r="AF39">
        <v>17.196528663822857</v>
      </c>
      <c r="AG39">
        <v>19.826953282022245</v>
      </c>
      <c r="AH39">
        <v>15.573707705807955</v>
      </c>
      <c r="AI39">
        <v>3.8640799513950812</v>
      </c>
      <c r="AJ39">
        <v>0</v>
      </c>
      <c r="AK39">
        <v>0</v>
      </c>
    </row>
    <row r="40" spans="1:41" hidden="1" x14ac:dyDescent="0.3">
      <c r="A40" t="s">
        <v>121</v>
      </c>
      <c r="B40" t="s">
        <v>122</v>
      </c>
      <c r="C40" t="s">
        <v>122</v>
      </c>
      <c r="D40" t="s">
        <v>5</v>
      </c>
      <c r="E40">
        <v>0</v>
      </c>
      <c r="F40">
        <v>1</v>
      </c>
      <c r="G40">
        <v>0</v>
      </c>
      <c r="H40">
        <v>0</v>
      </c>
      <c r="I40" t="s">
        <v>13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</v>
      </c>
      <c r="AE40">
        <v>141</v>
      </c>
      <c r="AF40">
        <v>30.108362828722953</v>
      </c>
      <c r="AG40">
        <v>15.837031066252178</v>
      </c>
      <c r="AH40">
        <v>17.098408396862741</v>
      </c>
      <c r="AI40">
        <v>2.930175155622103</v>
      </c>
      <c r="AJ40">
        <v>0</v>
      </c>
      <c r="AK40">
        <v>0</v>
      </c>
    </row>
    <row r="41" spans="1:41" hidden="1" x14ac:dyDescent="0.3">
      <c r="A41" t="s">
        <v>123</v>
      </c>
      <c r="B41" t="s">
        <v>124</v>
      </c>
      <c r="C41" t="s">
        <v>124</v>
      </c>
      <c r="D41" t="s">
        <v>6</v>
      </c>
      <c r="E41">
        <v>0</v>
      </c>
      <c r="F41">
        <v>0</v>
      </c>
      <c r="G41">
        <v>1</v>
      </c>
      <c r="H41">
        <v>0</v>
      </c>
      <c r="I41" t="s">
        <v>13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5.4</v>
      </c>
      <c r="AE41">
        <v>142</v>
      </c>
      <c r="AF41">
        <v>16.5</v>
      </c>
      <c r="AG41">
        <v>22.630805173888486</v>
      </c>
      <c r="AH41">
        <v>15.785663039665604</v>
      </c>
      <c r="AI41">
        <v>3.1879981016886072</v>
      </c>
      <c r="AJ41">
        <v>0</v>
      </c>
      <c r="AK41">
        <v>0</v>
      </c>
    </row>
    <row r="42" spans="1:41" hidden="1" x14ac:dyDescent="0.3">
      <c r="A42" t="s">
        <v>125</v>
      </c>
      <c r="B42" t="s">
        <v>126</v>
      </c>
      <c r="C42" t="s">
        <v>127</v>
      </c>
      <c r="D42" t="s">
        <v>5</v>
      </c>
      <c r="E42">
        <v>0</v>
      </c>
      <c r="F42">
        <v>1</v>
      </c>
      <c r="G42">
        <v>0</v>
      </c>
      <c r="H42">
        <v>0</v>
      </c>
      <c r="I42" t="s">
        <v>13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5.2</v>
      </c>
      <c r="AE42">
        <v>143</v>
      </c>
      <c r="AF42">
        <v>21.446133139275407</v>
      </c>
      <c r="AG42">
        <v>22.427101470936691</v>
      </c>
      <c r="AH42">
        <v>17.30456816602797</v>
      </c>
      <c r="AI42">
        <v>4.4203887523429017</v>
      </c>
      <c r="AJ42">
        <v>0</v>
      </c>
      <c r="AK42">
        <v>0</v>
      </c>
    </row>
    <row r="43" spans="1:41" hidden="1" x14ac:dyDescent="0.3">
      <c r="A43" t="s">
        <v>128</v>
      </c>
      <c r="B43" t="s">
        <v>129</v>
      </c>
      <c r="C43" t="s">
        <v>129</v>
      </c>
      <c r="D43" t="s">
        <v>7</v>
      </c>
      <c r="E43">
        <v>0</v>
      </c>
      <c r="F43">
        <v>0</v>
      </c>
      <c r="G43">
        <v>0</v>
      </c>
      <c r="H43">
        <v>1</v>
      </c>
      <c r="I43" t="s">
        <v>13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</v>
      </c>
      <c r="AE43">
        <v>144</v>
      </c>
      <c r="AF43">
        <v>37.294117647058826</v>
      </c>
      <c r="AG43">
        <v>22.477968487161327</v>
      </c>
      <c r="AH43">
        <v>22.494829886551667</v>
      </c>
      <c r="AI43">
        <v>3.3923699499002704</v>
      </c>
      <c r="AJ43">
        <v>0</v>
      </c>
      <c r="AK43">
        <v>0</v>
      </c>
    </row>
    <row r="44" spans="1:41" hidden="1" x14ac:dyDescent="0.3">
      <c r="A44" t="s">
        <v>130</v>
      </c>
      <c r="B44" t="s">
        <v>131</v>
      </c>
      <c r="C44" t="s">
        <v>130</v>
      </c>
      <c r="D44" t="s">
        <v>7</v>
      </c>
      <c r="E44">
        <v>0</v>
      </c>
      <c r="F44">
        <v>0</v>
      </c>
      <c r="G44">
        <v>0</v>
      </c>
      <c r="H44">
        <v>1</v>
      </c>
      <c r="I44" t="s">
        <v>13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5.6</v>
      </c>
      <c r="AE44">
        <v>147</v>
      </c>
      <c r="AF44">
        <v>8.1941707559879209</v>
      </c>
      <c r="AG44">
        <v>16.241760994106073</v>
      </c>
      <c r="AH44">
        <v>10.139893861931951</v>
      </c>
      <c r="AI44">
        <v>2.0904833354587957</v>
      </c>
      <c r="AJ44">
        <v>0</v>
      </c>
      <c r="AK44">
        <v>0</v>
      </c>
    </row>
    <row r="45" spans="1:41" x14ac:dyDescent="0.3">
      <c r="A45" t="s">
        <v>186</v>
      </c>
      <c r="B45" t="s">
        <v>187</v>
      </c>
      <c r="C45" t="s">
        <v>187</v>
      </c>
      <c r="D45" t="s">
        <v>4</v>
      </c>
      <c r="E45">
        <v>1</v>
      </c>
      <c r="F45">
        <v>0</v>
      </c>
      <c r="G45">
        <v>0</v>
      </c>
      <c r="H45">
        <v>0</v>
      </c>
      <c r="I45" t="s">
        <v>18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</v>
      </c>
      <c r="AE45">
        <v>317</v>
      </c>
      <c r="AF45">
        <v>19.191982311695774</v>
      </c>
      <c r="AG45">
        <v>20.825955225554267</v>
      </c>
      <c r="AH45">
        <v>20.963078666255452</v>
      </c>
      <c r="AI45">
        <v>5.0866325222753428</v>
      </c>
      <c r="AJ45">
        <v>1</v>
      </c>
      <c r="AK45">
        <v>1</v>
      </c>
    </row>
    <row r="46" spans="1:41" hidden="1" x14ac:dyDescent="0.3">
      <c r="A46" t="s">
        <v>134</v>
      </c>
      <c r="B46" t="s">
        <v>135</v>
      </c>
      <c r="C46" t="s">
        <v>135</v>
      </c>
      <c r="D46" t="s">
        <v>6</v>
      </c>
      <c r="E46">
        <v>0</v>
      </c>
      <c r="F46">
        <v>0</v>
      </c>
      <c r="G46">
        <v>1</v>
      </c>
      <c r="H46">
        <v>0</v>
      </c>
      <c r="I46" t="s">
        <v>13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6.6</v>
      </c>
      <c r="AE46">
        <v>155</v>
      </c>
      <c r="AF46">
        <v>26.106436496158892</v>
      </c>
      <c r="AG46">
        <v>26.066543867003958</v>
      </c>
      <c r="AH46">
        <v>20.497460820987399</v>
      </c>
      <c r="AI46">
        <v>5.0937680808606629</v>
      </c>
      <c r="AJ46">
        <v>0</v>
      </c>
      <c r="AK46">
        <v>0</v>
      </c>
    </row>
    <row r="47" spans="1:41" hidden="1" x14ac:dyDescent="0.3">
      <c r="A47" t="s">
        <v>136</v>
      </c>
      <c r="B47" t="s">
        <v>137</v>
      </c>
      <c r="C47" t="s">
        <v>137</v>
      </c>
      <c r="D47" t="s">
        <v>4</v>
      </c>
      <c r="E47">
        <v>1</v>
      </c>
      <c r="F47">
        <v>0</v>
      </c>
      <c r="G47">
        <v>0</v>
      </c>
      <c r="H47">
        <v>0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</v>
      </c>
      <c r="AE47">
        <v>159</v>
      </c>
      <c r="AF47">
        <v>22.999941583910701</v>
      </c>
      <c r="AG47">
        <v>26.896466900522249</v>
      </c>
      <c r="AH47">
        <v>19.866279021066848</v>
      </c>
      <c r="AI47">
        <v>4.6629245896775426</v>
      </c>
      <c r="AJ47">
        <v>0</v>
      </c>
      <c r="AK47">
        <v>0</v>
      </c>
    </row>
    <row r="48" spans="1:41" hidden="1" x14ac:dyDescent="0.3">
      <c r="A48" t="s">
        <v>138</v>
      </c>
      <c r="B48" t="s">
        <v>139</v>
      </c>
      <c r="C48" t="s">
        <v>140</v>
      </c>
      <c r="D48" t="s">
        <v>4</v>
      </c>
      <c r="E48">
        <v>1</v>
      </c>
      <c r="F48">
        <v>0</v>
      </c>
      <c r="G48">
        <v>0</v>
      </c>
      <c r="H48">
        <v>0</v>
      </c>
      <c r="I48" t="s">
        <v>15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4.5</v>
      </c>
      <c r="AE48">
        <v>209</v>
      </c>
      <c r="AF48">
        <v>19.982375835634194</v>
      </c>
      <c r="AG48">
        <v>18.552004991098116</v>
      </c>
      <c r="AH48">
        <v>13.042555352557663</v>
      </c>
      <c r="AI48">
        <v>2.4666979081383023</v>
      </c>
      <c r="AJ48">
        <v>0</v>
      </c>
      <c r="AK48">
        <v>0</v>
      </c>
    </row>
    <row r="49" spans="1:37" hidden="1" x14ac:dyDescent="0.3">
      <c r="A49" t="s">
        <v>141</v>
      </c>
      <c r="B49" t="s">
        <v>142</v>
      </c>
      <c r="C49" t="s">
        <v>142</v>
      </c>
      <c r="D49" t="s">
        <v>5</v>
      </c>
      <c r="E49">
        <v>0</v>
      </c>
      <c r="F49">
        <v>1</v>
      </c>
      <c r="G49">
        <v>0</v>
      </c>
      <c r="H49">
        <v>0</v>
      </c>
      <c r="I49" t="s">
        <v>15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5.7</v>
      </c>
      <c r="AE49">
        <v>220</v>
      </c>
      <c r="AF49">
        <v>27.25</v>
      </c>
      <c r="AG49">
        <v>21.481587219800971</v>
      </c>
      <c r="AH49">
        <v>16.769750643599203</v>
      </c>
      <c r="AI49">
        <v>2.5488320076998114</v>
      </c>
      <c r="AJ49">
        <v>0</v>
      </c>
      <c r="AK49">
        <v>0</v>
      </c>
    </row>
    <row r="50" spans="1:37" hidden="1" x14ac:dyDescent="0.3">
      <c r="A50" t="s">
        <v>143</v>
      </c>
      <c r="B50" t="s">
        <v>144</v>
      </c>
      <c r="C50" t="s">
        <v>144</v>
      </c>
      <c r="D50" t="s">
        <v>6</v>
      </c>
      <c r="E50">
        <v>0</v>
      </c>
      <c r="F50">
        <v>0</v>
      </c>
      <c r="G50">
        <v>1</v>
      </c>
      <c r="H50">
        <v>0</v>
      </c>
      <c r="I50" t="s">
        <v>15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</v>
      </c>
      <c r="AE50">
        <v>221</v>
      </c>
      <c r="AF50">
        <v>4.5570654028908066</v>
      </c>
      <c r="AG50">
        <v>15.490414025467404</v>
      </c>
      <c r="AH50">
        <v>5.9720042076347495</v>
      </c>
      <c r="AI50">
        <v>1.0877434579302547</v>
      </c>
      <c r="AJ50">
        <v>0</v>
      </c>
      <c r="AK50">
        <v>0</v>
      </c>
    </row>
    <row r="51" spans="1:37" hidden="1" x14ac:dyDescent="0.3">
      <c r="A51" t="s">
        <v>145</v>
      </c>
      <c r="B51" t="s">
        <v>146</v>
      </c>
      <c r="C51" t="s">
        <v>146</v>
      </c>
      <c r="D51" t="s">
        <v>6</v>
      </c>
      <c r="E51">
        <v>0</v>
      </c>
      <c r="F51">
        <v>0</v>
      </c>
      <c r="G51">
        <v>1</v>
      </c>
      <c r="H51">
        <v>0</v>
      </c>
      <c r="I51" t="s">
        <v>15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5.5</v>
      </c>
      <c r="AE51">
        <v>227</v>
      </c>
      <c r="AF51">
        <v>13.918772991670119</v>
      </c>
      <c r="AG51">
        <v>14.426451682448999</v>
      </c>
      <c r="AH51">
        <v>9.4852309668016463</v>
      </c>
      <c r="AI51">
        <v>1.8642022390754502</v>
      </c>
      <c r="AJ51">
        <v>0</v>
      </c>
      <c r="AK51">
        <v>0</v>
      </c>
    </row>
    <row r="52" spans="1:37" hidden="1" x14ac:dyDescent="0.3">
      <c r="A52" t="s">
        <v>147</v>
      </c>
      <c r="B52" t="s">
        <v>148</v>
      </c>
      <c r="C52" t="s">
        <v>148</v>
      </c>
      <c r="D52" t="s">
        <v>6</v>
      </c>
      <c r="E52">
        <v>0</v>
      </c>
      <c r="F52">
        <v>0</v>
      </c>
      <c r="G52">
        <v>1</v>
      </c>
      <c r="H52">
        <v>0</v>
      </c>
      <c r="I52" t="s">
        <v>15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7</v>
      </c>
      <c r="AE52">
        <v>239</v>
      </c>
      <c r="AF52">
        <v>31.970586024921737</v>
      </c>
      <c r="AG52">
        <v>22.078213116793393</v>
      </c>
      <c r="AH52">
        <v>18.842942213057604</v>
      </c>
      <c r="AI52">
        <v>3.0664128208912937</v>
      </c>
      <c r="AJ52">
        <v>0</v>
      </c>
      <c r="AK52">
        <v>0</v>
      </c>
    </row>
    <row r="53" spans="1:37" hidden="1" x14ac:dyDescent="0.3">
      <c r="A53" t="s">
        <v>149</v>
      </c>
      <c r="B53" t="s">
        <v>150</v>
      </c>
      <c r="C53" t="s">
        <v>150</v>
      </c>
      <c r="D53" t="s">
        <v>5</v>
      </c>
      <c r="E53">
        <v>0</v>
      </c>
      <c r="F53">
        <v>1</v>
      </c>
      <c r="G53">
        <v>0</v>
      </c>
      <c r="H53">
        <v>0</v>
      </c>
      <c r="I53" t="s">
        <v>16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4.5</v>
      </c>
      <c r="AE53">
        <v>251</v>
      </c>
      <c r="AF53">
        <v>15.388888821161668</v>
      </c>
      <c r="AG53">
        <v>17.942540448103315</v>
      </c>
      <c r="AH53">
        <v>21.886565488005509</v>
      </c>
      <c r="AI53">
        <v>4.4531561725585931</v>
      </c>
      <c r="AJ53">
        <v>0</v>
      </c>
      <c r="AK53">
        <v>0</v>
      </c>
    </row>
    <row r="54" spans="1:37" hidden="1" x14ac:dyDescent="0.3">
      <c r="A54" t="s">
        <v>151</v>
      </c>
      <c r="B54" t="s">
        <v>152</v>
      </c>
      <c r="C54" t="s">
        <v>153</v>
      </c>
      <c r="D54" t="s">
        <v>6</v>
      </c>
      <c r="E54">
        <v>0</v>
      </c>
      <c r="F54">
        <v>0</v>
      </c>
      <c r="G54">
        <v>1</v>
      </c>
      <c r="H54">
        <v>0</v>
      </c>
      <c r="I54" t="s">
        <v>16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5.5</v>
      </c>
      <c r="AE54">
        <v>252</v>
      </c>
      <c r="AF54">
        <v>13.225251117850336</v>
      </c>
      <c r="AG54">
        <v>18.22286128989559</v>
      </c>
      <c r="AH54">
        <v>20.605329258130677</v>
      </c>
      <c r="AI54">
        <v>4.5484998437321753</v>
      </c>
      <c r="AJ54">
        <v>0</v>
      </c>
      <c r="AK54">
        <v>0</v>
      </c>
    </row>
    <row r="55" spans="1:37" hidden="1" x14ac:dyDescent="0.3">
      <c r="A55" t="s">
        <v>154</v>
      </c>
      <c r="B55" t="s">
        <v>155</v>
      </c>
      <c r="C55" t="s">
        <v>156</v>
      </c>
      <c r="D55" t="s">
        <v>6</v>
      </c>
      <c r="E55">
        <v>0</v>
      </c>
      <c r="F55">
        <v>0</v>
      </c>
      <c r="G55">
        <v>1</v>
      </c>
      <c r="H55">
        <v>0</v>
      </c>
      <c r="I55" t="s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</v>
      </c>
      <c r="AE55">
        <v>254</v>
      </c>
      <c r="AF55">
        <v>11.060606060606059</v>
      </c>
      <c r="AG55">
        <v>15.393138294921101</v>
      </c>
      <c r="AH55">
        <v>17.330720367223684</v>
      </c>
      <c r="AI55">
        <v>3.4153626893040614</v>
      </c>
      <c r="AJ55">
        <v>0</v>
      </c>
      <c r="AK55">
        <v>0</v>
      </c>
    </row>
    <row r="56" spans="1:37" hidden="1" x14ac:dyDescent="0.3">
      <c r="A56" t="s">
        <v>157</v>
      </c>
      <c r="B56" t="s">
        <v>158</v>
      </c>
      <c r="C56" t="s">
        <v>158</v>
      </c>
      <c r="D56" t="s">
        <v>7</v>
      </c>
      <c r="E56">
        <v>0</v>
      </c>
      <c r="F56">
        <v>0</v>
      </c>
      <c r="G56">
        <v>0</v>
      </c>
      <c r="H56">
        <v>1</v>
      </c>
      <c r="I56" t="s">
        <v>16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5.5</v>
      </c>
      <c r="AE56">
        <v>256</v>
      </c>
      <c r="AF56">
        <v>13.749408598038862</v>
      </c>
      <c r="AG56">
        <v>14.456675700104936</v>
      </c>
      <c r="AH56">
        <v>18.546129109913174</v>
      </c>
      <c r="AI56">
        <v>3.7091381858966406</v>
      </c>
      <c r="AJ56">
        <v>0</v>
      </c>
      <c r="AK56">
        <v>0</v>
      </c>
    </row>
    <row r="57" spans="1:37" x14ac:dyDescent="0.3">
      <c r="A57" t="s">
        <v>54</v>
      </c>
      <c r="B57" t="s">
        <v>55</v>
      </c>
      <c r="C57" t="s">
        <v>55</v>
      </c>
      <c r="D57" t="s">
        <v>6</v>
      </c>
      <c r="E57">
        <v>0</v>
      </c>
      <c r="F57">
        <v>0</v>
      </c>
      <c r="G57">
        <v>1</v>
      </c>
      <c r="H57">
        <v>0</v>
      </c>
      <c r="I57" t="s">
        <v>9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8.6</v>
      </c>
      <c r="AE57">
        <v>19</v>
      </c>
      <c r="AF57">
        <v>23.383838383953261</v>
      </c>
      <c r="AG57">
        <v>28.10258264334346</v>
      </c>
      <c r="AH57">
        <v>22.149825886610781</v>
      </c>
      <c r="AI57">
        <v>4.6200616894811821</v>
      </c>
      <c r="AJ57">
        <v>1</v>
      </c>
      <c r="AK57">
        <v>1</v>
      </c>
    </row>
    <row r="58" spans="1:37" hidden="1" x14ac:dyDescent="0.3">
      <c r="A58" t="s">
        <v>161</v>
      </c>
      <c r="B58" t="s">
        <v>162</v>
      </c>
      <c r="C58" t="s">
        <v>162</v>
      </c>
      <c r="D58" t="s">
        <v>5</v>
      </c>
      <c r="E58">
        <v>0</v>
      </c>
      <c r="F58">
        <v>1</v>
      </c>
      <c r="G58">
        <v>0</v>
      </c>
      <c r="H58">
        <v>0</v>
      </c>
      <c r="I58" t="s">
        <v>16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4.5</v>
      </c>
      <c r="AE58">
        <v>259</v>
      </c>
      <c r="AF58">
        <v>15.354436011540965</v>
      </c>
      <c r="AG58">
        <v>16.963993518243672</v>
      </c>
      <c r="AH58">
        <v>21.236321100989265</v>
      </c>
      <c r="AI58">
        <v>4.3374794104784939</v>
      </c>
      <c r="AJ58">
        <v>0</v>
      </c>
      <c r="AK58">
        <v>0</v>
      </c>
    </row>
    <row r="59" spans="1:37" x14ac:dyDescent="0.3">
      <c r="A59" t="s">
        <v>61</v>
      </c>
      <c r="B59" t="s">
        <v>62</v>
      </c>
      <c r="C59" t="s">
        <v>62</v>
      </c>
      <c r="D59" t="s">
        <v>5</v>
      </c>
      <c r="E59">
        <v>0</v>
      </c>
      <c r="F59">
        <v>1</v>
      </c>
      <c r="G59">
        <v>0</v>
      </c>
      <c r="H59">
        <v>0</v>
      </c>
      <c r="I59" t="s">
        <v>9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5.5</v>
      </c>
      <c r="AE59">
        <v>27</v>
      </c>
      <c r="AF59">
        <v>29.416666648774569</v>
      </c>
      <c r="AG59">
        <v>22.49806841117956</v>
      </c>
      <c r="AH59">
        <v>22.179864118176059</v>
      </c>
      <c r="AI59">
        <v>3.8489604143177036</v>
      </c>
      <c r="AJ59">
        <v>1</v>
      </c>
      <c r="AK59">
        <v>1</v>
      </c>
    </row>
    <row r="60" spans="1:37" hidden="1" x14ac:dyDescent="0.3">
      <c r="A60" t="s">
        <v>165</v>
      </c>
      <c r="B60" t="s">
        <v>166</v>
      </c>
      <c r="C60" t="s">
        <v>167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16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</v>
      </c>
      <c r="AE60">
        <v>262</v>
      </c>
      <c r="AF60">
        <v>14.029369711238122</v>
      </c>
      <c r="AG60">
        <v>17.040361895734321</v>
      </c>
      <c r="AH60">
        <v>20.390593731689584</v>
      </c>
      <c r="AI60">
        <v>4.201106409393315</v>
      </c>
      <c r="AJ60">
        <v>0</v>
      </c>
      <c r="AK60">
        <v>0</v>
      </c>
    </row>
    <row r="61" spans="1:37" x14ac:dyDescent="0.3">
      <c r="A61" t="s">
        <v>66</v>
      </c>
      <c r="B61" t="s">
        <v>67</v>
      </c>
      <c r="C61" t="s">
        <v>67</v>
      </c>
      <c r="D61" t="s">
        <v>6</v>
      </c>
      <c r="E61">
        <v>0</v>
      </c>
      <c r="F61">
        <v>0</v>
      </c>
      <c r="G61">
        <v>1</v>
      </c>
      <c r="H61">
        <v>0</v>
      </c>
      <c r="I61" t="s">
        <v>10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5.5</v>
      </c>
      <c r="AE61">
        <v>37</v>
      </c>
      <c r="AF61">
        <v>20.371071371336029</v>
      </c>
      <c r="AG61">
        <v>19.012218186326848</v>
      </c>
      <c r="AH61">
        <v>20.072407315816648</v>
      </c>
      <c r="AI61">
        <v>3.7771893714221791</v>
      </c>
      <c r="AJ61">
        <v>1</v>
      </c>
      <c r="AK61">
        <v>1</v>
      </c>
    </row>
    <row r="62" spans="1:37" hidden="1" x14ac:dyDescent="0.3">
      <c r="A62" t="s">
        <v>170</v>
      </c>
      <c r="B62" t="s">
        <v>171</v>
      </c>
      <c r="C62" t="s">
        <v>171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16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</v>
      </c>
      <c r="AE62">
        <v>271</v>
      </c>
      <c r="AF62">
        <v>12.808988764044944</v>
      </c>
      <c r="AG62">
        <v>16.010608850748394</v>
      </c>
      <c r="AH62">
        <v>18.90682476576044</v>
      </c>
      <c r="AI62">
        <v>3.8265277480006583</v>
      </c>
      <c r="AJ62">
        <v>0</v>
      </c>
      <c r="AK62">
        <v>0</v>
      </c>
    </row>
    <row r="63" spans="1:37" hidden="1" x14ac:dyDescent="0.3">
      <c r="A63" t="s">
        <v>172</v>
      </c>
      <c r="B63" t="s">
        <v>173</v>
      </c>
      <c r="C63" t="s">
        <v>173</v>
      </c>
      <c r="D63" t="s">
        <v>5</v>
      </c>
      <c r="E63">
        <v>0</v>
      </c>
      <c r="F63">
        <v>1</v>
      </c>
      <c r="G63">
        <v>0</v>
      </c>
      <c r="H63">
        <v>0</v>
      </c>
      <c r="I63" t="s">
        <v>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4.5</v>
      </c>
      <c r="AE63">
        <v>273</v>
      </c>
      <c r="AF63">
        <v>12.743422044892194</v>
      </c>
      <c r="AG63">
        <v>15.872048558545039</v>
      </c>
      <c r="AH63">
        <v>18.773775930610732</v>
      </c>
      <c r="AI63">
        <v>3.8362695424220741</v>
      </c>
      <c r="AJ63">
        <v>0</v>
      </c>
      <c r="AK63">
        <v>0</v>
      </c>
    </row>
    <row r="64" spans="1:37" hidden="1" x14ac:dyDescent="0.3">
      <c r="A64" t="s">
        <v>174</v>
      </c>
      <c r="B64" t="s">
        <v>155</v>
      </c>
      <c r="C64" t="s">
        <v>175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5.5</v>
      </c>
      <c r="AE64">
        <v>283</v>
      </c>
      <c r="AF64">
        <v>16.269711017138995</v>
      </c>
      <c r="AG64">
        <v>16.110877134392315</v>
      </c>
      <c r="AH64">
        <v>0</v>
      </c>
      <c r="AI64">
        <v>0</v>
      </c>
      <c r="AJ64">
        <v>0</v>
      </c>
      <c r="AK64">
        <v>0</v>
      </c>
    </row>
    <row r="65" spans="1:37" hidden="1" x14ac:dyDescent="0.3">
      <c r="A65" t="s">
        <v>176</v>
      </c>
      <c r="B65" t="s">
        <v>177</v>
      </c>
      <c r="C65" t="s">
        <v>177</v>
      </c>
      <c r="D65" t="s">
        <v>6</v>
      </c>
      <c r="E65">
        <v>0</v>
      </c>
      <c r="F65">
        <v>0</v>
      </c>
      <c r="G65">
        <v>1</v>
      </c>
      <c r="H65">
        <v>0</v>
      </c>
      <c r="I65" t="s">
        <v>17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</v>
      </c>
      <c r="AE65">
        <v>284</v>
      </c>
      <c r="AF65">
        <v>10.81249999964237</v>
      </c>
      <c r="AG65">
        <v>20.592616366502181</v>
      </c>
      <c r="AH65">
        <v>0</v>
      </c>
      <c r="AI65">
        <v>0</v>
      </c>
      <c r="AJ65">
        <v>0</v>
      </c>
      <c r="AK65">
        <v>0</v>
      </c>
    </row>
    <row r="66" spans="1:37" hidden="1" x14ac:dyDescent="0.3">
      <c r="A66" t="s">
        <v>178</v>
      </c>
      <c r="B66" t="s">
        <v>179</v>
      </c>
      <c r="C66" t="s">
        <v>179</v>
      </c>
      <c r="D66" t="s">
        <v>6</v>
      </c>
      <c r="E66">
        <v>0</v>
      </c>
      <c r="F66">
        <v>0</v>
      </c>
      <c r="G66">
        <v>1</v>
      </c>
      <c r="H66">
        <v>0</v>
      </c>
      <c r="I66" t="s">
        <v>17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</v>
      </c>
      <c r="AE66">
        <v>295</v>
      </c>
      <c r="AF66">
        <v>15.718749984105427</v>
      </c>
      <c r="AG66">
        <v>15.100063245708093</v>
      </c>
      <c r="AH66">
        <v>0</v>
      </c>
      <c r="AI66">
        <v>0</v>
      </c>
      <c r="AJ66">
        <v>0</v>
      </c>
      <c r="AK66">
        <v>0</v>
      </c>
    </row>
    <row r="67" spans="1:37" hidden="1" x14ac:dyDescent="0.3">
      <c r="A67" t="s">
        <v>180</v>
      </c>
      <c r="B67" t="s">
        <v>181</v>
      </c>
      <c r="C67" t="s">
        <v>180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5.5</v>
      </c>
      <c r="AE67">
        <v>309</v>
      </c>
      <c r="AF67">
        <v>19.835118781432417</v>
      </c>
      <c r="AG67">
        <v>19.615139039323193</v>
      </c>
      <c r="AH67">
        <v>20.637575480032911</v>
      </c>
      <c r="AI67">
        <v>4.3692427221258381</v>
      </c>
      <c r="AJ67">
        <v>0</v>
      </c>
      <c r="AK67">
        <v>0</v>
      </c>
    </row>
    <row r="68" spans="1:37" hidden="1" x14ac:dyDescent="0.3">
      <c r="A68" t="s">
        <v>182</v>
      </c>
      <c r="B68" t="s">
        <v>183</v>
      </c>
      <c r="C68" t="s">
        <v>183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5.5</v>
      </c>
      <c r="AE68">
        <v>312</v>
      </c>
      <c r="AF68">
        <v>23.594035284225932</v>
      </c>
      <c r="AG68">
        <v>13.852728675499947</v>
      </c>
      <c r="AH68">
        <v>19.443028868363228</v>
      </c>
      <c r="AI68">
        <v>2.6975514898598769</v>
      </c>
      <c r="AJ68">
        <v>0</v>
      </c>
      <c r="AK68">
        <v>0</v>
      </c>
    </row>
    <row r="69" spans="1:37" hidden="1" x14ac:dyDescent="0.3">
      <c r="A69" t="s">
        <v>184</v>
      </c>
      <c r="B69" t="s">
        <v>185</v>
      </c>
      <c r="C69" t="s">
        <v>185</v>
      </c>
      <c r="D69" t="s">
        <v>5</v>
      </c>
      <c r="E69">
        <v>0</v>
      </c>
      <c r="F69">
        <v>1</v>
      </c>
      <c r="G69">
        <v>0</v>
      </c>
      <c r="H69">
        <v>0</v>
      </c>
      <c r="I69" t="s">
        <v>18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4.5</v>
      </c>
      <c r="AE69">
        <v>313</v>
      </c>
      <c r="AF69">
        <v>14.351851876704384</v>
      </c>
      <c r="AG69">
        <v>15.773109504242196</v>
      </c>
      <c r="AH69">
        <v>15.783659749079712</v>
      </c>
      <c r="AI69">
        <v>3.0033126040810996</v>
      </c>
      <c r="AJ69">
        <v>0</v>
      </c>
      <c r="AK69">
        <v>0</v>
      </c>
    </row>
    <row r="70" spans="1:37" x14ac:dyDescent="0.3">
      <c r="A70" t="s">
        <v>37</v>
      </c>
      <c r="B70" t="s">
        <v>38</v>
      </c>
      <c r="C70" t="s">
        <v>37</v>
      </c>
      <c r="D70" t="s">
        <v>5</v>
      </c>
      <c r="E70">
        <v>0</v>
      </c>
      <c r="F70">
        <v>1</v>
      </c>
      <c r="G70">
        <v>0</v>
      </c>
      <c r="H70">
        <v>0</v>
      </c>
      <c r="I70" t="s">
        <v>9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4.9000000000000004</v>
      </c>
      <c r="AE70">
        <v>5</v>
      </c>
      <c r="AF70">
        <v>18.055555555555557</v>
      </c>
      <c r="AG70">
        <v>18.436492904058408</v>
      </c>
      <c r="AH70">
        <v>15.659996689253813</v>
      </c>
      <c r="AI70">
        <v>3.272826397540336</v>
      </c>
      <c r="AJ70">
        <v>1</v>
      </c>
      <c r="AK70">
        <v>1</v>
      </c>
    </row>
    <row r="71" spans="1:37" hidden="1" x14ac:dyDescent="0.3">
      <c r="A71" t="s">
        <v>188</v>
      </c>
      <c r="B71" t="s">
        <v>189</v>
      </c>
      <c r="C71" t="s">
        <v>189</v>
      </c>
      <c r="D71" t="s">
        <v>5</v>
      </c>
      <c r="E71">
        <v>0</v>
      </c>
      <c r="F71">
        <v>1</v>
      </c>
      <c r="G71">
        <v>0</v>
      </c>
      <c r="H71">
        <v>0</v>
      </c>
      <c r="I71" t="s">
        <v>18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4.5</v>
      </c>
      <c r="AE71">
        <v>323</v>
      </c>
      <c r="AF71">
        <v>12.560002377331596</v>
      </c>
      <c r="AG71">
        <v>14.377686057059327</v>
      </c>
      <c r="AH71">
        <v>14.12212248338591</v>
      </c>
      <c r="AI71">
        <v>2.7046066713849948</v>
      </c>
      <c r="AJ71">
        <v>0</v>
      </c>
      <c r="AK71">
        <v>0</v>
      </c>
    </row>
    <row r="72" spans="1:37" hidden="1" x14ac:dyDescent="0.3">
      <c r="A72" t="s">
        <v>190</v>
      </c>
      <c r="B72" t="s">
        <v>191</v>
      </c>
      <c r="C72" t="s">
        <v>191</v>
      </c>
      <c r="D72" t="s">
        <v>6</v>
      </c>
      <c r="E72">
        <v>0</v>
      </c>
      <c r="F72">
        <v>0</v>
      </c>
      <c r="G72">
        <v>1</v>
      </c>
      <c r="H72">
        <v>0</v>
      </c>
      <c r="I72" t="s">
        <v>18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4.9000000000000004</v>
      </c>
      <c r="AE72">
        <v>324</v>
      </c>
      <c r="AF72">
        <v>17.901181504127866</v>
      </c>
      <c r="AG72">
        <v>14.268873503439242</v>
      </c>
      <c r="AH72">
        <v>16.776037994971425</v>
      </c>
      <c r="AI72">
        <v>2.7239615253672262</v>
      </c>
      <c r="AJ72">
        <v>0</v>
      </c>
      <c r="AK72">
        <v>0</v>
      </c>
    </row>
    <row r="73" spans="1:37" hidden="1" x14ac:dyDescent="0.3">
      <c r="A73" t="s">
        <v>192</v>
      </c>
      <c r="B73" t="s">
        <v>193</v>
      </c>
      <c r="C73" t="s">
        <v>193</v>
      </c>
      <c r="D73" t="s">
        <v>5</v>
      </c>
      <c r="E73">
        <v>0</v>
      </c>
      <c r="F73">
        <v>1</v>
      </c>
      <c r="G73">
        <v>0</v>
      </c>
      <c r="H73">
        <v>0</v>
      </c>
      <c r="I73" t="s">
        <v>18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4.5</v>
      </c>
      <c r="AE73">
        <v>325</v>
      </c>
      <c r="AF73">
        <v>12.333333333333334</v>
      </c>
      <c r="AG73">
        <v>13.904040206917703</v>
      </c>
      <c r="AH73">
        <v>13.751912785021254</v>
      </c>
      <c r="AI73">
        <v>2.6430787205253647</v>
      </c>
      <c r="AJ73">
        <v>0</v>
      </c>
      <c r="AK73">
        <v>0</v>
      </c>
    </row>
    <row r="74" spans="1:37" hidden="1" x14ac:dyDescent="0.3">
      <c r="A74" t="s">
        <v>194</v>
      </c>
      <c r="B74" t="s">
        <v>195</v>
      </c>
      <c r="C74" t="s">
        <v>195</v>
      </c>
      <c r="D74" t="s">
        <v>5</v>
      </c>
      <c r="E74">
        <v>0</v>
      </c>
      <c r="F74">
        <v>1</v>
      </c>
      <c r="G74">
        <v>0</v>
      </c>
      <c r="H74">
        <v>0</v>
      </c>
      <c r="I74" t="s">
        <v>18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4.5</v>
      </c>
      <c r="AE74">
        <v>327</v>
      </c>
      <c r="AF74">
        <v>22.517165349442585</v>
      </c>
      <c r="AG74">
        <v>13.429078167628074</v>
      </c>
      <c r="AH74">
        <v>18.66797079740801</v>
      </c>
      <c r="AI74">
        <v>2.605947214665314</v>
      </c>
      <c r="AJ74">
        <v>0</v>
      </c>
      <c r="AK74">
        <v>0</v>
      </c>
    </row>
    <row r="75" spans="1:37" hidden="1" x14ac:dyDescent="0.3">
      <c r="A75" t="s">
        <v>196</v>
      </c>
      <c r="B75" t="s">
        <v>197</v>
      </c>
      <c r="C75" t="s">
        <v>197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18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5.5</v>
      </c>
      <c r="AE75">
        <v>330</v>
      </c>
      <c r="AF75">
        <v>11.032910845251241</v>
      </c>
      <c r="AG75">
        <v>16.385824298371482</v>
      </c>
      <c r="AH75">
        <v>14.428129761678669</v>
      </c>
      <c r="AI75">
        <v>2.785535888597467</v>
      </c>
      <c r="AJ75">
        <v>0</v>
      </c>
      <c r="AK75">
        <v>0</v>
      </c>
    </row>
    <row r="76" spans="1:37" hidden="1" x14ac:dyDescent="0.3">
      <c r="A76" t="s">
        <v>198</v>
      </c>
      <c r="B76" t="s">
        <v>199</v>
      </c>
      <c r="C76" t="s">
        <v>200</v>
      </c>
      <c r="D76" t="s">
        <v>4</v>
      </c>
      <c r="E76">
        <v>1</v>
      </c>
      <c r="F76">
        <v>0</v>
      </c>
      <c r="G76">
        <v>0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5.5</v>
      </c>
      <c r="AE76">
        <v>340</v>
      </c>
      <c r="AF76">
        <v>21.13821848444843</v>
      </c>
      <c r="AG76">
        <v>23.75655457919877</v>
      </c>
      <c r="AH76">
        <v>17.309336591502937</v>
      </c>
      <c r="AI76">
        <v>3.1412615199101066</v>
      </c>
      <c r="AJ76">
        <v>0</v>
      </c>
      <c r="AK76">
        <v>0</v>
      </c>
    </row>
    <row r="77" spans="1:37" x14ac:dyDescent="0.3">
      <c r="A77" t="s">
        <v>213</v>
      </c>
      <c r="B77" t="s">
        <v>214</v>
      </c>
      <c r="C77" t="s">
        <v>214</v>
      </c>
      <c r="D77" t="s">
        <v>5</v>
      </c>
      <c r="E77">
        <v>0</v>
      </c>
      <c r="F77">
        <v>1</v>
      </c>
      <c r="G77">
        <v>0</v>
      </c>
      <c r="H77">
        <v>0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6.5</v>
      </c>
      <c r="AE77">
        <v>356</v>
      </c>
      <c r="AF77">
        <v>22.842105275620519</v>
      </c>
      <c r="AG77">
        <v>21.015604872134414</v>
      </c>
      <c r="AH77">
        <v>16.8775522985446</v>
      </c>
      <c r="AI77">
        <v>3.1477457782343135</v>
      </c>
      <c r="AJ77">
        <v>1</v>
      </c>
      <c r="AK77">
        <v>1</v>
      </c>
    </row>
    <row r="78" spans="1:37" hidden="1" x14ac:dyDescent="0.3">
      <c r="A78" t="s">
        <v>203</v>
      </c>
      <c r="B78" t="s">
        <v>204</v>
      </c>
      <c r="C78" t="s">
        <v>205</v>
      </c>
      <c r="D78" t="s">
        <v>6</v>
      </c>
      <c r="E78">
        <v>0</v>
      </c>
      <c r="F78">
        <v>0</v>
      </c>
      <c r="G78">
        <v>1</v>
      </c>
      <c r="H78">
        <v>0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8</v>
      </c>
      <c r="AE78">
        <v>343</v>
      </c>
      <c r="AF78">
        <v>24.659123814574681</v>
      </c>
      <c r="AG78">
        <v>22.666950992993065</v>
      </c>
      <c r="AH78">
        <v>18.212111783410343</v>
      </c>
      <c r="AI78">
        <v>5.0131340643987823</v>
      </c>
      <c r="AJ78">
        <v>0</v>
      </c>
      <c r="AK78">
        <v>0</v>
      </c>
    </row>
    <row r="79" spans="1:37" hidden="1" x14ac:dyDescent="0.3">
      <c r="A79" t="s">
        <v>206</v>
      </c>
      <c r="B79" t="s">
        <v>207</v>
      </c>
      <c r="C79" t="s">
        <v>207</v>
      </c>
      <c r="D79" t="s">
        <v>7</v>
      </c>
      <c r="E79">
        <v>0</v>
      </c>
      <c r="F79">
        <v>0</v>
      </c>
      <c r="G79">
        <v>0</v>
      </c>
      <c r="H79">
        <v>1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7.4</v>
      </c>
      <c r="AE79">
        <v>346</v>
      </c>
      <c r="AF79">
        <v>26.735619026130685</v>
      </c>
      <c r="AG79">
        <v>26.326800130341134</v>
      </c>
      <c r="AH79">
        <v>20.432877200766761</v>
      </c>
      <c r="AI79">
        <v>4.602635659992691</v>
      </c>
      <c r="AJ79">
        <v>0</v>
      </c>
      <c r="AK79">
        <v>0</v>
      </c>
    </row>
    <row r="80" spans="1:37" hidden="1" x14ac:dyDescent="0.3">
      <c r="A80" t="s">
        <v>208</v>
      </c>
      <c r="B80" t="s">
        <v>209</v>
      </c>
      <c r="C80" t="s">
        <v>209</v>
      </c>
      <c r="D80" t="s">
        <v>5</v>
      </c>
      <c r="E80">
        <v>0</v>
      </c>
      <c r="F80">
        <v>1</v>
      </c>
      <c r="G80">
        <v>0</v>
      </c>
      <c r="H80">
        <v>0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</v>
      </c>
      <c r="AE80">
        <v>351</v>
      </c>
      <c r="AF80">
        <v>15.31088087638785</v>
      </c>
      <c r="AG80">
        <v>19.07939749092079</v>
      </c>
      <c r="AH80">
        <v>13.272134527992305</v>
      </c>
      <c r="AI80">
        <v>2.4834283384097904</v>
      </c>
      <c r="AJ80">
        <v>0</v>
      </c>
      <c r="AK80">
        <v>0</v>
      </c>
    </row>
    <row r="81" spans="1:37" hidden="1" x14ac:dyDescent="0.3">
      <c r="A81" t="s">
        <v>210</v>
      </c>
      <c r="B81" t="s">
        <v>211</v>
      </c>
      <c r="C81" t="s">
        <v>212</v>
      </c>
      <c r="D81" t="s">
        <v>6</v>
      </c>
      <c r="E81">
        <v>0</v>
      </c>
      <c r="F81">
        <v>0</v>
      </c>
      <c r="G81">
        <v>1</v>
      </c>
      <c r="H81">
        <v>0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7.7</v>
      </c>
      <c r="AE81">
        <v>352</v>
      </c>
      <c r="AF81">
        <v>21.799999999692499</v>
      </c>
      <c r="AG81">
        <v>23.180154112117609</v>
      </c>
      <c r="AH81">
        <v>17.333198823608363</v>
      </c>
      <c r="AI81">
        <v>3.1265672035907155</v>
      </c>
      <c r="AJ81">
        <v>0</v>
      </c>
      <c r="AK81">
        <v>0</v>
      </c>
    </row>
    <row r="82" spans="1:37" x14ac:dyDescent="0.3">
      <c r="A82" t="s">
        <v>217</v>
      </c>
      <c r="B82" t="s">
        <v>218</v>
      </c>
      <c r="C82" t="s">
        <v>217</v>
      </c>
      <c r="D82" t="s">
        <v>5</v>
      </c>
      <c r="E82">
        <v>0</v>
      </c>
      <c r="F82">
        <v>1</v>
      </c>
      <c r="G82">
        <v>0</v>
      </c>
      <c r="H82">
        <v>0</v>
      </c>
      <c r="I82" t="s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6</v>
      </c>
      <c r="AE82">
        <v>362</v>
      </c>
      <c r="AF82">
        <v>22.46915448242121</v>
      </c>
      <c r="AG82">
        <v>22.130900903859064</v>
      </c>
      <c r="AH82">
        <v>17.17429291995699</v>
      </c>
      <c r="AI82">
        <v>3.1383044811807403</v>
      </c>
      <c r="AJ82">
        <v>1</v>
      </c>
      <c r="AK82">
        <v>1</v>
      </c>
    </row>
    <row r="83" spans="1:37" hidden="1" x14ac:dyDescent="0.3">
      <c r="A83" t="s">
        <v>215</v>
      </c>
      <c r="B83" t="s">
        <v>216</v>
      </c>
      <c r="C83" t="s">
        <v>216</v>
      </c>
      <c r="D83" t="s">
        <v>6</v>
      </c>
      <c r="E83">
        <v>0</v>
      </c>
      <c r="F83">
        <v>0</v>
      </c>
      <c r="G83">
        <v>1</v>
      </c>
      <c r="H83">
        <v>0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12.5</v>
      </c>
      <c r="AE83">
        <v>357</v>
      </c>
      <c r="AF83">
        <v>34.104020445655749</v>
      </c>
      <c r="AG83">
        <v>36.155066269163193</v>
      </c>
      <c r="AH83">
        <v>27.073726516010431</v>
      </c>
      <c r="AI83">
        <v>5.6991741865002474</v>
      </c>
      <c r="AJ83">
        <v>0</v>
      </c>
      <c r="AK83">
        <v>0</v>
      </c>
    </row>
    <row r="84" spans="1:37" x14ac:dyDescent="0.3">
      <c r="A84" t="s">
        <v>256</v>
      </c>
      <c r="B84" t="s">
        <v>257</v>
      </c>
      <c r="C84" t="s">
        <v>258</v>
      </c>
      <c r="D84" t="s">
        <v>6</v>
      </c>
      <c r="E84">
        <v>0</v>
      </c>
      <c r="F84">
        <v>0</v>
      </c>
      <c r="G84">
        <v>1</v>
      </c>
      <c r="H84">
        <v>0</v>
      </c>
      <c r="I84" t="s">
        <v>23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6.4</v>
      </c>
      <c r="AE84">
        <v>473</v>
      </c>
      <c r="AF84">
        <v>23.484848497172916</v>
      </c>
      <c r="AG84">
        <v>22.891220730536251</v>
      </c>
      <c r="AH84">
        <v>16.064690846251153</v>
      </c>
      <c r="AI84">
        <v>3.0231022920487307</v>
      </c>
      <c r="AJ84">
        <v>1</v>
      </c>
      <c r="AK84">
        <v>1</v>
      </c>
    </row>
    <row r="85" spans="1:37" hidden="1" x14ac:dyDescent="0.3">
      <c r="A85" t="s">
        <v>219</v>
      </c>
      <c r="B85" t="s">
        <v>220</v>
      </c>
      <c r="C85" t="s">
        <v>220</v>
      </c>
      <c r="D85" t="s">
        <v>5</v>
      </c>
      <c r="E85">
        <v>0</v>
      </c>
      <c r="F85">
        <v>1</v>
      </c>
      <c r="G85">
        <v>0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5.0999999999999996</v>
      </c>
      <c r="AE85">
        <v>406</v>
      </c>
      <c r="AF85">
        <v>17.290117033880147</v>
      </c>
      <c r="AG85">
        <v>22.327126329618832</v>
      </c>
      <c r="AH85">
        <v>16.209059002913644</v>
      </c>
      <c r="AI85">
        <v>3.5487666483270321</v>
      </c>
      <c r="AJ85">
        <v>0</v>
      </c>
      <c r="AK85">
        <v>0</v>
      </c>
    </row>
    <row r="86" spans="1:37" hidden="1" x14ac:dyDescent="0.3">
      <c r="A86" t="s">
        <v>221</v>
      </c>
      <c r="B86" t="s">
        <v>222</v>
      </c>
      <c r="C86" t="s">
        <v>223</v>
      </c>
      <c r="D86" t="s">
        <v>7</v>
      </c>
      <c r="E86">
        <v>0</v>
      </c>
      <c r="F86">
        <v>0</v>
      </c>
      <c r="G86">
        <v>0</v>
      </c>
      <c r="H86">
        <v>1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6.6</v>
      </c>
      <c r="AE86">
        <v>408</v>
      </c>
      <c r="AF86">
        <v>12.411040383519598</v>
      </c>
      <c r="AG86">
        <v>21.758560754593713</v>
      </c>
      <c r="AH86">
        <v>13.826449780611206</v>
      </c>
      <c r="AI86">
        <v>2.5087432766715949</v>
      </c>
      <c r="AJ86">
        <v>0</v>
      </c>
      <c r="AK86">
        <v>0</v>
      </c>
    </row>
    <row r="87" spans="1:37" hidden="1" x14ac:dyDescent="0.3">
      <c r="A87" t="s">
        <v>224</v>
      </c>
      <c r="B87" t="s">
        <v>225</v>
      </c>
      <c r="C87" t="s">
        <v>226</v>
      </c>
      <c r="D87" t="s">
        <v>4</v>
      </c>
      <c r="E87">
        <v>1</v>
      </c>
      <c r="F87">
        <v>0</v>
      </c>
      <c r="G87">
        <v>0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5.5</v>
      </c>
      <c r="AE87">
        <v>417</v>
      </c>
      <c r="AF87">
        <v>20.077584102790734</v>
      </c>
      <c r="AG87">
        <v>21.068261046317566</v>
      </c>
      <c r="AH87">
        <v>16.964794945238815</v>
      </c>
      <c r="AI87">
        <v>3.4506135796108337</v>
      </c>
      <c r="AJ87">
        <v>0</v>
      </c>
      <c r="AK87">
        <v>0</v>
      </c>
    </row>
    <row r="88" spans="1:37" hidden="1" x14ac:dyDescent="0.3">
      <c r="A88" t="s">
        <v>227</v>
      </c>
      <c r="B88" t="s">
        <v>228</v>
      </c>
      <c r="C88" t="s">
        <v>228</v>
      </c>
      <c r="D88" t="s">
        <v>6</v>
      </c>
      <c r="E88">
        <v>0</v>
      </c>
      <c r="F88">
        <v>0</v>
      </c>
      <c r="G88">
        <v>1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7.6</v>
      </c>
      <c r="AE88">
        <v>418</v>
      </c>
      <c r="AF88">
        <v>24.8124999969653</v>
      </c>
      <c r="AG88">
        <v>27.222222140965329</v>
      </c>
      <c r="AH88">
        <v>21.418822871135937</v>
      </c>
      <c r="AI88">
        <v>4.3960078868896311</v>
      </c>
      <c r="AJ88">
        <v>0</v>
      </c>
      <c r="AK88">
        <v>0</v>
      </c>
    </row>
    <row r="89" spans="1:37" x14ac:dyDescent="0.3">
      <c r="A89" t="s">
        <v>201</v>
      </c>
      <c r="B89" t="s">
        <v>202</v>
      </c>
      <c r="C89" t="s">
        <v>201</v>
      </c>
      <c r="D89" t="s">
        <v>7</v>
      </c>
      <c r="E89">
        <v>0</v>
      </c>
      <c r="F89">
        <v>0</v>
      </c>
      <c r="G89">
        <v>0</v>
      </c>
      <c r="H89">
        <v>1</v>
      </c>
      <c r="I89" t="s">
        <v>19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7.3</v>
      </c>
      <c r="AE89">
        <v>342</v>
      </c>
      <c r="AF89">
        <v>19.241379292556321</v>
      </c>
      <c r="AG89">
        <v>19.118032281925387</v>
      </c>
      <c r="AH89">
        <v>14.772408111176803</v>
      </c>
      <c r="AI89">
        <v>2.5556343256151699</v>
      </c>
      <c r="AJ89">
        <v>1</v>
      </c>
      <c r="AK89">
        <v>1</v>
      </c>
    </row>
    <row r="90" spans="1:37" hidden="1" x14ac:dyDescent="0.3">
      <c r="A90" t="s">
        <v>231</v>
      </c>
      <c r="B90" t="s">
        <v>232</v>
      </c>
      <c r="C90" t="s">
        <v>231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21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5.6</v>
      </c>
      <c r="AE90">
        <v>430</v>
      </c>
      <c r="AF90">
        <v>14.061007640912258</v>
      </c>
      <c r="AG90">
        <v>19.129264295068758</v>
      </c>
      <c r="AH90">
        <v>13.553446250604582</v>
      </c>
      <c r="AI90">
        <v>2.6700509987437711</v>
      </c>
      <c r="AJ90">
        <v>0</v>
      </c>
      <c r="AK90">
        <v>0</v>
      </c>
    </row>
    <row r="91" spans="1:37" hidden="1" x14ac:dyDescent="0.3">
      <c r="A91" t="s">
        <v>233</v>
      </c>
      <c r="B91" t="s">
        <v>234</v>
      </c>
      <c r="C91" t="s">
        <v>234</v>
      </c>
      <c r="D91" t="s">
        <v>5</v>
      </c>
      <c r="E91">
        <v>0</v>
      </c>
      <c r="F91">
        <v>1</v>
      </c>
      <c r="G91">
        <v>0</v>
      </c>
      <c r="H91">
        <v>0</v>
      </c>
      <c r="I91" t="s">
        <v>21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5.0999999999999996</v>
      </c>
      <c r="AE91">
        <v>434</v>
      </c>
      <c r="AF91">
        <v>18.108802979738503</v>
      </c>
      <c r="AG91">
        <v>19.986105036165366</v>
      </c>
      <c r="AH91">
        <v>15.677362084365093</v>
      </c>
      <c r="AI91">
        <v>3.2596720740307923</v>
      </c>
      <c r="AJ91">
        <v>0</v>
      </c>
      <c r="AK91">
        <v>0</v>
      </c>
    </row>
    <row r="92" spans="1:37" hidden="1" x14ac:dyDescent="0.3">
      <c r="A92" t="s">
        <v>235</v>
      </c>
      <c r="B92" t="s">
        <v>236</v>
      </c>
      <c r="C92" t="s">
        <v>236</v>
      </c>
      <c r="D92" t="s">
        <v>6</v>
      </c>
      <c r="E92">
        <v>0</v>
      </c>
      <c r="F92">
        <v>0</v>
      </c>
      <c r="G92">
        <v>1</v>
      </c>
      <c r="H92">
        <v>0</v>
      </c>
      <c r="I92" t="s">
        <v>22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6.9</v>
      </c>
      <c r="AE92">
        <v>436</v>
      </c>
      <c r="AF92">
        <v>27.416854332348784</v>
      </c>
      <c r="AG92">
        <v>19.084252615091533</v>
      </c>
      <c r="AH92">
        <v>17.820027189674871</v>
      </c>
      <c r="AI92">
        <v>3.336069429897051</v>
      </c>
      <c r="AJ92">
        <v>0</v>
      </c>
      <c r="AK92">
        <v>0</v>
      </c>
    </row>
    <row r="93" spans="1:37" hidden="1" x14ac:dyDescent="0.3">
      <c r="A93" t="s">
        <v>237</v>
      </c>
      <c r="B93" t="s">
        <v>238</v>
      </c>
      <c r="C93" t="s">
        <v>239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6.9</v>
      </c>
      <c r="AE93">
        <v>439</v>
      </c>
      <c r="AF93">
        <v>16.874239935497648</v>
      </c>
      <c r="AG93">
        <v>21.761321544745989</v>
      </c>
      <c r="AH93">
        <v>15.163772079743321</v>
      </c>
      <c r="AI93">
        <v>3.2442168228980059</v>
      </c>
      <c r="AJ93">
        <v>0</v>
      </c>
      <c r="AK93">
        <v>0</v>
      </c>
    </row>
    <row r="94" spans="1:37" hidden="1" x14ac:dyDescent="0.3">
      <c r="A94" t="s">
        <v>240</v>
      </c>
      <c r="B94" t="s">
        <v>241</v>
      </c>
      <c r="C94" t="s">
        <v>242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8.5</v>
      </c>
      <c r="AE94">
        <v>440</v>
      </c>
      <c r="AF94">
        <v>23.154799332522302</v>
      </c>
      <c r="AG94">
        <v>21.764658063176071</v>
      </c>
      <c r="AH94">
        <v>17.415741265936191</v>
      </c>
      <c r="AI94">
        <v>3.809780967628777</v>
      </c>
      <c r="AJ94">
        <v>0</v>
      </c>
      <c r="AK94">
        <v>0</v>
      </c>
    </row>
    <row r="95" spans="1:37" hidden="1" x14ac:dyDescent="0.3">
      <c r="A95" t="s">
        <v>243</v>
      </c>
      <c r="B95" t="s">
        <v>244</v>
      </c>
      <c r="C95" t="s">
        <v>245</v>
      </c>
      <c r="D95" t="s">
        <v>6</v>
      </c>
      <c r="E95">
        <v>0</v>
      </c>
      <c r="F95">
        <v>0</v>
      </c>
      <c r="G95">
        <v>1</v>
      </c>
      <c r="H95">
        <v>0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5.5</v>
      </c>
      <c r="AE95">
        <v>443</v>
      </c>
      <c r="AF95">
        <v>15.000000055390357</v>
      </c>
      <c r="AG95">
        <v>17.525454231512803</v>
      </c>
      <c r="AH95">
        <v>12.717509931598645</v>
      </c>
      <c r="AI95">
        <v>2.604691853134236</v>
      </c>
      <c r="AJ95">
        <v>0</v>
      </c>
      <c r="AK95">
        <v>0</v>
      </c>
    </row>
    <row r="96" spans="1:37" hidden="1" x14ac:dyDescent="0.3">
      <c r="A96" t="s">
        <v>246</v>
      </c>
      <c r="B96" t="s">
        <v>247</v>
      </c>
      <c r="C96" t="s">
        <v>247</v>
      </c>
      <c r="D96" t="s">
        <v>6</v>
      </c>
      <c r="E96">
        <v>0</v>
      </c>
      <c r="F96">
        <v>0</v>
      </c>
      <c r="G96">
        <v>1</v>
      </c>
      <c r="H96">
        <v>0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</v>
      </c>
      <c r="AE96">
        <v>448</v>
      </c>
      <c r="AF96">
        <v>9.3553931566513757</v>
      </c>
      <c r="AG96">
        <v>22.356333361606541</v>
      </c>
      <c r="AH96">
        <v>12.718758360722335</v>
      </c>
      <c r="AI96">
        <v>2.3538214666346229</v>
      </c>
      <c r="AJ96">
        <v>0</v>
      </c>
      <c r="AK96">
        <v>0</v>
      </c>
    </row>
    <row r="97" spans="1:37" hidden="1" x14ac:dyDescent="0.3">
      <c r="A97" t="s">
        <v>248</v>
      </c>
      <c r="B97" t="s">
        <v>249</v>
      </c>
      <c r="C97" t="s">
        <v>250</v>
      </c>
      <c r="D97" t="s">
        <v>5</v>
      </c>
      <c r="E97">
        <v>0</v>
      </c>
      <c r="F97">
        <v>1</v>
      </c>
      <c r="G97">
        <v>0</v>
      </c>
      <c r="H97">
        <v>0</v>
      </c>
      <c r="I97" t="s">
        <v>22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5.0999999999999996</v>
      </c>
      <c r="AE97">
        <v>461</v>
      </c>
      <c r="AF97">
        <v>8.9914717502006489</v>
      </c>
      <c r="AG97">
        <v>20.407300087768817</v>
      </c>
      <c r="AH97">
        <v>11.771788933995689</v>
      </c>
      <c r="AI97">
        <v>0.50325614244540451</v>
      </c>
      <c r="AJ97">
        <v>0</v>
      </c>
      <c r="AK97">
        <v>0</v>
      </c>
    </row>
    <row r="98" spans="1:37" hidden="1" x14ac:dyDescent="0.3">
      <c r="A98" t="s">
        <v>251</v>
      </c>
      <c r="B98" t="s">
        <v>252</v>
      </c>
      <c r="C98" t="s">
        <v>252</v>
      </c>
      <c r="D98" t="s">
        <v>6</v>
      </c>
      <c r="E98">
        <v>0</v>
      </c>
      <c r="F98">
        <v>0</v>
      </c>
      <c r="G98">
        <v>1</v>
      </c>
      <c r="H98">
        <v>0</v>
      </c>
      <c r="I98" t="s">
        <v>22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9</v>
      </c>
      <c r="AE98">
        <v>462</v>
      </c>
      <c r="AF98">
        <v>22.732558151797303</v>
      </c>
      <c r="AG98">
        <v>26.57791179204132</v>
      </c>
      <c r="AH98">
        <v>19.280984334282529</v>
      </c>
      <c r="AI98">
        <v>4.1208761907532061</v>
      </c>
      <c r="AJ98">
        <v>0</v>
      </c>
      <c r="AK98">
        <v>0</v>
      </c>
    </row>
    <row r="99" spans="1:37" hidden="1" x14ac:dyDescent="0.3">
      <c r="A99" t="s">
        <v>253</v>
      </c>
      <c r="B99" t="s">
        <v>254</v>
      </c>
      <c r="C99" t="s">
        <v>254</v>
      </c>
      <c r="D99" t="s">
        <v>5</v>
      </c>
      <c r="E99">
        <v>0</v>
      </c>
      <c r="F99">
        <v>1</v>
      </c>
      <c r="G99">
        <v>0</v>
      </c>
      <c r="H99">
        <v>0</v>
      </c>
      <c r="I99" t="s">
        <v>22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5.5</v>
      </c>
      <c r="AE99">
        <v>464</v>
      </c>
      <c r="AF99">
        <v>16.16737412930885</v>
      </c>
      <c r="AG99">
        <v>18.574531650389684</v>
      </c>
      <c r="AH99">
        <v>13.575344791003403</v>
      </c>
      <c r="AI99">
        <v>2.6593468451680708</v>
      </c>
      <c r="AJ99">
        <v>0</v>
      </c>
      <c r="AK99">
        <v>0</v>
      </c>
    </row>
    <row r="100" spans="1:37" hidden="1" x14ac:dyDescent="0.3">
      <c r="A100" t="s">
        <v>52</v>
      </c>
      <c r="B100" t="s">
        <v>255</v>
      </c>
      <c r="C100" t="s">
        <v>255</v>
      </c>
      <c r="D100" t="s">
        <v>5</v>
      </c>
      <c r="E100">
        <v>0</v>
      </c>
      <c r="F100">
        <v>1</v>
      </c>
      <c r="G100">
        <v>0</v>
      </c>
      <c r="H100">
        <v>0</v>
      </c>
      <c r="I100" t="s">
        <v>22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4.5999999999999996</v>
      </c>
      <c r="AE100">
        <v>467</v>
      </c>
      <c r="AF100">
        <v>15.737799411967268</v>
      </c>
      <c r="AG100">
        <v>18.218511330712047</v>
      </c>
      <c r="AH100">
        <v>13.272253904656786</v>
      </c>
      <c r="AI100">
        <v>2.1947453553884846</v>
      </c>
      <c r="AJ100">
        <v>0</v>
      </c>
      <c r="AK100">
        <v>0</v>
      </c>
    </row>
    <row r="101" spans="1:37" x14ac:dyDescent="0.3">
      <c r="A101" t="s">
        <v>168</v>
      </c>
      <c r="B101" t="s">
        <v>169</v>
      </c>
      <c r="C101" t="s">
        <v>169</v>
      </c>
      <c r="D101" t="s">
        <v>5</v>
      </c>
      <c r="E101">
        <v>0</v>
      </c>
      <c r="F101">
        <v>1</v>
      </c>
      <c r="G101">
        <v>0</v>
      </c>
      <c r="H101">
        <v>0</v>
      </c>
      <c r="I101" t="s">
        <v>16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4.5</v>
      </c>
      <c r="AE101">
        <v>265</v>
      </c>
      <c r="AF101">
        <v>10.328071644333988</v>
      </c>
      <c r="AG101">
        <v>17.512954766482547</v>
      </c>
      <c r="AH101">
        <v>18.194353525064106</v>
      </c>
      <c r="AI101">
        <v>2.5009815172691354</v>
      </c>
      <c r="AJ101">
        <v>1</v>
      </c>
      <c r="AK101">
        <v>1</v>
      </c>
    </row>
    <row r="102" spans="1:37" hidden="1" x14ac:dyDescent="0.3">
      <c r="A102" t="s">
        <v>259</v>
      </c>
      <c r="B102" t="s">
        <v>260</v>
      </c>
      <c r="C102" t="s">
        <v>260</v>
      </c>
      <c r="D102" t="s">
        <v>5</v>
      </c>
      <c r="E102">
        <v>0</v>
      </c>
      <c r="F102">
        <v>1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4.5</v>
      </c>
      <c r="AE102">
        <v>476</v>
      </c>
      <c r="AF102">
        <v>15.359973640181341</v>
      </c>
      <c r="AG102">
        <v>18.000127761381822</v>
      </c>
      <c r="AH102">
        <v>11.505837533318935</v>
      </c>
      <c r="AI102">
        <v>2.031698525817994</v>
      </c>
      <c r="AJ102">
        <v>0</v>
      </c>
      <c r="AK102">
        <v>0</v>
      </c>
    </row>
    <row r="103" spans="1:37" hidden="1" x14ac:dyDescent="0.3">
      <c r="A103" t="s">
        <v>261</v>
      </c>
      <c r="B103" t="s">
        <v>262</v>
      </c>
      <c r="C103" t="s">
        <v>262</v>
      </c>
      <c r="D103" t="s">
        <v>5</v>
      </c>
      <c r="E103">
        <v>0</v>
      </c>
      <c r="F103">
        <v>1</v>
      </c>
      <c r="G103">
        <v>0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4.5</v>
      </c>
      <c r="AE103">
        <v>478</v>
      </c>
      <c r="AF103">
        <v>14.793656082098796</v>
      </c>
      <c r="AG103">
        <v>16.774923937727916</v>
      </c>
      <c r="AH103">
        <v>10.896394357457368</v>
      </c>
      <c r="AI103">
        <v>2.0656933581855101</v>
      </c>
      <c r="AJ103">
        <v>0</v>
      </c>
      <c r="AK103">
        <v>0</v>
      </c>
    </row>
    <row r="104" spans="1:37" hidden="1" x14ac:dyDescent="0.3">
      <c r="A104" t="s">
        <v>263</v>
      </c>
      <c r="B104" t="s">
        <v>264</v>
      </c>
      <c r="C104" t="s">
        <v>264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5.5</v>
      </c>
      <c r="AE104">
        <v>483</v>
      </c>
      <c r="AF104">
        <v>11.470746354349455</v>
      </c>
      <c r="AG104">
        <v>12.228268114391794</v>
      </c>
      <c r="AH104">
        <v>8.1920148012036424</v>
      </c>
      <c r="AI104">
        <v>1.3904031625785715</v>
      </c>
      <c r="AJ104">
        <v>0</v>
      </c>
      <c r="AK104">
        <v>0</v>
      </c>
    </row>
    <row r="105" spans="1:37" hidden="1" x14ac:dyDescent="0.3">
      <c r="A105" t="s">
        <v>265</v>
      </c>
      <c r="B105" t="s">
        <v>266</v>
      </c>
      <c r="C105" t="s">
        <v>266</v>
      </c>
      <c r="D105" t="s">
        <v>7</v>
      </c>
      <c r="E105">
        <v>0</v>
      </c>
      <c r="F105">
        <v>0</v>
      </c>
      <c r="G105">
        <v>0</v>
      </c>
      <c r="H105">
        <v>1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7.7</v>
      </c>
      <c r="AE105">
        <v>486</v>
      </c>
      <c r="AF105">
        <v>25.628046768317891</v>
      </c>
      <c r="AG105">
        <v>30.792658733290857</v>
      </c>
      <c r="AH105">
        <v>19.447969239892892</v>
      </c>
      <c r="AI105">
        <v>3.6215666854211026</v>
      </c>
      <c r="AJ105">
        <v>0</v>
      </c>
      <c r="AK105">
        <v>0</v>
      </c>
    </row>
    <row r="106" spans="1:37" hidden="1" x14ac:dyDescent="0.3">
      <c r="A106" t="s">
        <v>267</v>
      </c>
      <c r="B106" t="s">
        <v>268</v>
      </c>
      <c r="C106" t="s">
        <v>268</v>
      </c>
      <c r="D106" t="s">
        <v>4</v>
      </c>
      <c r="E106">
        <v>1</v>
      </c>
      <c r="F106">
        <v>0</v>
      </c>
      <c r="G106">
        <v>0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5.5</v>
      </c>
      <c r="AE106">
        <v>495</v>
      </c>
      <c r="AF106">
        <v>22</v>
      </c>
      <c r="AG106">
        <v>19.364737096508225</v>
      </c>
      <c r="AH106">
        <v>14.363170763903181</v>
      </c>
      <c r="AI106">
        <v>2.5961994719054786</v>
      </c>
      <c r="AJ106">
        <v>0</v>
      </c>
      <c r="AK106">
        <v>0</v>
      </c>
    </row>
    <row r="107" spans="1:37" hidden="1" x14ac:dyDescent="0.3">
      <c r="A107" t="s">
        <v>269</v>
      </c>
      <c r="B107" t="s">
        <v>270</v>
      </c>
      <c r="C107" t="s">
        <v>270</v>
      </c>
      <c r="D107" t="s">
        <v>5</v>
      </c>
      <c r="E107">
        <v>0</v>
      </c>
      <c r="F107">
        <v>1</v>
      </c>
      <c r="G107">
        <v>0</v>
      </c>
      <c r="H107">
        <v>0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</v>
      </c>
      <c r="AE107">
        <v>498</v>
      </c>
      <c r="AF107">
        <v>9.7375935086080823</v>
      </c>
      <c r="AG107">
        <v>17.076445655426834</v>
      </c>
      <c r="AH107">
        <v>9.1628730728593251</v>
      </c>
      <c r="AI107">
        <v>1.7027711581466993</v>
      </c>
      <c r="AJ107">
        <v>0</v>
      </c>
      <c r="AK107">
        <v>0</v>
      </c>
    </row>
    <row r="108" spans="1:37" hidden="1" x14ac:dyDescent="0.3">
      <c r="A108" t="s">
        <v>271</v>
      </c>
      <c r="B108" t="s">
        <v>272</v>
      </c>
      <c r="C108" t="s">
        <v>272</v>
      </c>
      <c r="D108" t="s">
        <v>5</v>
      </c>
      <c r="E108">
        <v>0</v>
      </c>
      <c r="F108">
        <v>1</v>
      </c>
      <c r="G108">
        <v>0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6.5</v>
      </c>
      <c r="AE108">
        <v>501</v>
      </c>
      <c r="AF108">
        <v>15.722910901556993</v>
      </c>
      <c r="AG108">
        <v>22.482144681264817</v>
      </c>
      <c r="AH108">
        <v>13.115814456809581</v>
      </c>
      <c r="AI108">
        <v>2.497665385073871</v>
      </c>
      <c r="AJ108">
        <v>0</v>
      </c>
      <c r="AK108">
        <v>0</v>
      </c>
    </row>
    <row r="109" spans="1:37" hidden="1" x14ac:dyDescent="0.3">
      <c r="A109" t="s">
        <v>273</v>
      </c>
      <c r="B109" t="s">
        <v>197</v>
      </c>
      <c r="C109" t="s">
        <v>197</v>
      </c>
      <c r="D109" t="s">
        <v>7</v>
      </c>
      <c r="E109">
        <v>0</v>
      </c>
      <c r="F109">
        <v>0</v>
      </c>
      <c r="G109">
        <v>0</v>
      </c>
      <c r="H109">
        <v>1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7.9</v>
      </c>
      <c r="AE109">
        <v>504</v>
      </c>
      <c r="AF109">
        <v>23.904882172599219</v>
      </c>
      <c r="AG109">
        <v>26.549119789764823</v>
      </c>
      <c r="AH109">
        <v>17.423530293104079</v>
      </c>
      <c r="AI109">
        <v>3.4112861240732091</v>
      </c>
      <c r="AJ109">
        <v>0</v>
      </c>
      <c r="AK109">
        <v>0</v>
      </c>
    </row>
    <row r="110" spans="1:37" hidden="1" x14ac:dyDescent="0.3">
      <c r="A110" t="s">
        <v>274</v>
      </c>
      <c r="B110" t="s">
        <v>275</v>
      </c>
      <c r="C110" t="s">
        <v>275</v>
      </c>
      <c r="D110" t="s">
        <v>6</v>
      </c>
      <c r="E110">
        <v>0</v>
      </c>
      <c r="F110">
        <v>0</v>
      </c>
      <c r="G110">
        <v>1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6.5</v>
      </c>
      <c r="AE110">
        <v>507</v>
      </c>
      <c r="AF110">
        <v>23.039072297157219</v>
      </c>
      <c r="AG110">
        <v>23.945153670068777</v>
      </c>
      <c r="AH110">
        <v>16.250724801452545</v>
      </c>
      <c r="AI110">
        <v>3.2735338274816153</v>
      </c>
      <c r="AJ110">
        <v>0</v>
      </c>
      <c r="AK110">
        <v>0</v>
      </c>
    </row>
    <row r="111" spans="1:37" hidden="1" x14ac:dyDescent="0.3">
      <c r="A111" t="s">
        <v>263</v>
      </c>
      <c r="B111" t="s">
        <v>276</v>
      </c>
      <c r="C111" t="s">
        <v>276</v>
      </c>
      <c r="D111" t="s">
        <v>6</v>
      </c>
      <c r="E111">
        <v>0</v>
      </c>
      <c r="F111">
        <v>0</v>
      </c>
      <c r="G111">
        <v>1</v>
      </c>
      <c r="H111">
        <v>0</v>
      </c>
      <c r="I111" t="s">
        <v>24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5</v>
      </c>
      <c r="AE111">
        <v>512</v>
      </c>
      <c r="AF111">
        <v>10.600225803240329</v>
      </c>
      <c r="AG111">
        <v>11.767978389202852</v>
      </c>
      <c r="AH111">
        <v>10.043412554765563</v>
      </c>
      <c r="AI111">
        <v>2.0708513209190276</v>
      </c>
      <c r="AJ111">
        <v>0</v>
      </c>
      <c r="AK111">
        <v>0</v>
      </c>
    </row>
    <row r="112" spans="1:37" hidden="1" x14ac:dyDescent="0.3">
      <c r="A112" t="s">
        <v>277</v>
      </c>
      <c r="B112" t="s">
        <v>278</v>
      </c>
      <c r="C112" t="s">
        <v>278</v>
      </c>
      <c r="D112" t="s">
        <v>5</v>
      </c>
      <c r="E112">
        <v>0</v>
      </c>
      <c r="F112">
        <v>1</v>
      </c>
      <c r="G112">
        <v>0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4.5</v>
      </c>
      <c r="AE112">
        <v>515</v>
      </c>
      <c r="AF112">
        <v>18.183234982864136</v>
      </c>
      <c r="AG112">
        <v>16.086532609770217</v>
      </c>
      <c r="AH112">
        <v>15.202994854957568</v>
      </c>
      <c r="AI112">
        <v>2.9355499655591233</v>
      </c>
      <c r="AJ112">
        <v>0</v>
      </c>
      <c r="AK112">
        <v>0</v>
      </c>
    </row>
    <row r="113" spans="1:37" hidden="1" x14ac:dyDescent="0.3">
      <c r="A113" t="s">
        <v>279</v>
      </c>
      <c r="B113" t="s">
        <v>280</v>
      </c>
      <c r="C113" t="s">
        <v>280</v>
      </c>
      <c r="D113" t="s">
        <v>7</v>
      </c>
      <c r="E113">
        <v>0</v>
      </c>
      <c r="F113">
        <v>0</v>
      </c>
      <c r="G113">
        <v>0</v>
      </c>
      <c r="H113">
        <v>1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6.5</v>
      </c>
      <c r="AE113">
        <v>516</v>
      </c>
      <c r="AF113">
        <v>21.038461538461537</v>
      </c>
      <c r="AG113">
        <v>24.195868405671675</v>
      </c>
      <c r="AH113">
        <v>20.348136390603457</v>
      </c>
      <c r="AI113">
        <v>3.7473974647511819</v>
      </c>
      <c r="AJ113">
        <v>0</v>
      </c>
      <c r="AK113">
        <v>0</v>
      </c>
    </row>
    <row r="114" spans="1:37" hidden="1" x14ac:dyDescent="0.3">
      <c r="A114" t="s">
        <v>281</v>
      </c>
      <c r="B114" t="s">
        <v>282</v>
      </c>
      <c r="C114" t="s">
        <v>281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5.5</v>
      </c>
      <c r="AE114">
        <v>521</v>
      </c>
      <c r="AF114">
        <v>12.751522458324194</v>
      </c>
      <c r="AG114">
        <v>23.890394580880752</v>
      </c>
      <c r="AH114">
        <v>16.889867723003263</v>
      </c>
      <c r="AI114">
        <v>2.8443713132897548</v>
      </c>
      <c r="AJ114">
        <v>0</v>
      </c>
      <c r="AK114">
        <v>0</v>
      </c>
    </row>
    <row r="115" spans="1:37" hidden="1" x14ac:dyDescent="0.3">
      <c r="A115" t="s">
        <v>283</v>
      </c>
      <c r="B115" t="s">
        <v>284</v>
      </c>
      <c r="C115" t="s">
        <v>284</v>
      </c>
      <c r="D115" t="s">
        <v>6</v>
      </c>
      <c r="E115">
        <v>0</v>
      </c>
      <c r="F115">
        <v>0</v>
      </c>
      <c r="G115">
        <v>1</v>
      </c>
      <c r="H115">
        <v>0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6</v>
      </c>
      <c r="AE115">
        <v>526</v>
      </c>
      <c r="AF115">
        <v>17.770833333333332</v>
      </c>
      <c r="AG115">
        <v>19.24197692908195</v>
      </c>
      <c r="AH115">
        <v>16.597031065750965</v>
      </c>
      <c r="AI115">
        <v>3.1388586964344762</v>
      </c>
      <c r="AJ115">
        <v>0</v>
      </c>
      <c r="AK115">
        <v>0</v>
      </c>
    </row>
    <row r="116" spans="1:37" hidden="1" x14ac:dyDescent="0.3">
      <c r="A116" t="s">
        <v>285</v>
      </c>
      <c r="B116" t="s">
        <v>286</v>
      </c>
      <c r="C116" t="s">
        <v>286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6</v>
      </c>
      <c r="AE116">
        <v>529</v>
      </c>
      <c r="AF116">
        <v>15.675675696309652</v>
      </c>
      <c r="AG116">
        <v>16.358277779160332</v>
      </c>
      <c r="AH116">
        <v>14.336437229263867</v>
      </c>
      <c r="AI116">
        <v>2.8078967805587212</v>
      </c>
      <c r="AJ116">
        <v>0</v>
      </c>
      <c r="AK116">
        <v>0</v>
      </c>
    </row>
    <row r="117" spans="1:37" hidden="1" x14ac:dyDescent="0.3">
      <c r="A117" t="s">
        <v>287</v>
      </c>
      <c r="B117" t="s">
        <v>288</v>
      </c>
      <c r="C117" t="s">
        <v>288</v>
      </c>
      <c r="D117" t="s">
        <v>7</v>
      </c>
      <c r="E117">
        <v>0</v>
      </c>
      <c r="F117">
        <v>0</v>
      </c>
      <c r="G117">
        <v>0</v>
      </c>
      <c r="H117">
        <v>1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5</v>
      </c>
      <c r="AE117">
        <v>547</v>
      </c>
      <c r="AF117">
        <v>15.919540085179849</v>
      </c>
      <c r="AG117">
        <v>13.855066174027288</v>
      </c>
      <c r="AH117">
        <v>13.197306273282466</v>
      </c>
      <c r="AI117">
        <v>2.5654173474342588</v>
      </c>
      <c r="AJ117">
        <v>0</v>
      </c>
      <c r="AK117">
        <v>0</v>
      </c>
    </row>
    <row r="118" spans="1:37" hidden="1" x14ac:dyDescent="0.3">
      <c r="A118" t="s">
        <v>289</v>
      </c>
      <c r="B118" t="s">
        <v>290</v>
      </c>
      <c r="C118" t="s">
        <v>290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5</v>
      </c>
      <c r="AE118">
        <v>586</v>
      </c>
      <c r="AF118">
        <v>10.307652589238431</v>
      </c>
      <c r="AG118">
        <v>10.526849933218795</v>
      </c>
      <c r="AH118">
        <v>8.5070411118825664</v>
      </c>
      <c r="AI118">
        <v>1.8346448650934555</v>
      </c>
      <c r="AJ118">
        <v>0</v>
      </c>
      <c r="AK118">
        <v>0</v>
      </c>
    </row>
    <row r="119" spans="1:37" hidden="1" x14ac:dyDescent="0.3">
      <c r="A119" t="s">
        <v>291</v>
      </c>
      <c r="B119" t="s">
        <v>292</v>
      </c>
      <c r="C119" t="s">
        <v>293</v>
      </c>
      <c r="D119" t="s">
        <v>5</v>
      </c>
      <c r="E119">
        <v>0</v>
      </c>
      <c r="F119">
        <v>1</v>
      </c>
      <c r="G119">
        <v>0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4.5</v>
      </c>
      <c r="AE119">
        <v>590</v>
      </c>
      <c r="AF119">
        <v>21.692307692307693</v>
      </c>
      <c r="AG119">
        <v>22.434175878003277</v>
      </c>
      <c r="AH119">
        <v>18.007573156805602</v>
      </c>
      <c r="AI119">
        <v>3.4723223469786157</v>
      </c>
      <c r="AJ119">
        <v>0</v>
      </c>
      <c r="AK119">
        <v>0</v>
      </c>
    </row>
    <row r="120" spans="1:37" hidden="1" x14ac:dyDescent="0.3">
      <c r="A120" t="s">
        <v>294</v>
      </c>
      <c r="B120" t="s">
        <v>295</v>
      </c>
      <c r="C120" t="s">
        <v>295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7</v>
      </c>
      <c r="AE120">
        <v>594</v>
      </c>
      <c r="AF120">
        <v>17.690334607738723</v>
      </c>
      <c r="AG120">
        <v>16.667571236699757</v>
      </c>
      <c r="AH120">
        <v>14.078385168578407</v>
      </c>
      <c r="AI120">
        <v>3.1556350721401722</v>
      </c>
      <c r="AJ120">
        <v>0</v>
      </c>
      <c r="AK120">
        <v>0</v>
      </c>
    </row>
    <row r="121" spans="1:37" hidden="1" x14ac:dyDescent="0.3">
      <c r="A121" t="s">
        <v>176</v>
      </c>
      <c r="B121" t="s">
        <v>296</v>
      </c>
      <c r="C121" t="s">
        <v>296</v>
      </c>
      <c r="D121" t="s">
        <v>6</v>
      </c>
      <c r="E121">
        <v>0</v>
      </c>
      <c r="F121">
        <v>0</v>
      </c>
      <c r="G121">
        <v>1</v>
      </c>
      <c r="H121">
        <v>0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7.6</v>
      </c>
      <c r="AE121">
        <v>597</v>
      </c>
      <c r="AF121">
        <v>56.562419286537207</v>
      </c>
      <c r="AG121">
        <v>24.464580565568475</v>
      </c>
      <c r="AH121">
        <v>34.263667684373857</v>
      </c>
      <c r="AI121">
        <v>4.0968584597762927</v>
      </c>
      <c r="AJ121">
        <v>0</v>
      </c>
      <c r="AK121">
        <v>0</v>
      </c>
    </row>
    <row r="122" spans="1:37" hidden="1" x14ac:dyDescent="0.3">
      <c r="A122" t="s">
        <v>297</v>
      </c>
      <c r="B122" t="s">
        <v>298</v>
      </c>
      <c r="C122" t="s">
        <v>297</v>
      </c>
      <c r="D122" t="s">
        <v>6</v>
      </c>
      <c r="E122">
        <v>0</v>
      </c>
      <c r="F122">
        <v>0</v>
      </c>
      <c r="G122">
        <v>1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7</v>
      </c>
      <c r="AE122">
        <v>602</v>
      </c>
      <c r="AF122">
        <v>16.692341987509952</v>
      </c>
      <c r="AG122">
        <v>15.25567309106324</v>
      </c>
      <c r="AH122">
        <v>13.108294749050255</v>
      </c>
      <c r="AI122">
        <v>2.8858372418273022</v>
      </c>
      <c r="AJ122">
        <v>0</v>
      </c>
      <c r="AK122">
        <v>0</v>
      </c>
    </row>
    <row r="123" spans="1:37" hidden="1" x14ac:dyDescent="0.3">
      <c r="A123" t="s">
        <v>299</v>
      </c>
      <c r="B123" t="s">
        <v>300</v>
      </c>
      <c r="C123" t="s">
        <v>300</v>
      </c>
      <c r="D123" t="s">
        <v>5</v>
      </c>
      <c r="E123">
        <v>0</v>
      </c>
      <c r="F123">
        <v>1</v>
      </c>
      <c r="G123">
        <v>0</v>
      </c>
      <c r="H123">
        <v>0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4.5</v>
      </c>
      <c r="AE123">
        <v>604</v>
      </c>
      <c r="AF123">
        <v>14.690835674464026</v>
      </c>
      <c r="AG123">
        <v>16.695871840403061</v>
      </c>
      <c r="AH123">
        <v>12.755732040150411</v>
      </c>
      <c r="AI123">
        <v>2.769816781569312</v>
      </c>
      <c r="AJ123">
        <v>0</v>
      </c>
      <c r="AK123">
        <v>0</v>
      </c>
    </row>
    <row r="124" spans="1:37" hidden="1" x14ac:dyDescent="0.3">
      <c r="A124" t="s">
        <v>301</v>
      </c>
      <c r="B124" t="s">
        <v>302</v>
      </c>
      <c r="C124" t="s">
        <v>302</v>
      </c>
      <c r="D124" t="s">
        <v>6</v>
      </c>
      <c r="E124">
        <v>0</v>
      </c>
      <c r="F124">
        <v>0</v>
      </c>
      <c r="G124">
        <v>1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4.5</v>
      </c>
      <c r="AE124">
        <v>606</v>
      </c>
      <c r="AF124">
        <v>10.749999978712628</v>
      </c>
      <c r="AG124">
        <v>20.151682668008963</v>
      </c>
      <c r="AH124">
        <v>12.292818261376375</v>
      </c>
      <c r="AI124">
        <v>2.4769943494159916</v>
      </c>
      <c r="AJ124">
        <v>0</v>
      </c>
      <c r="AK124">
        <v>0</v>
      </c>
    </row>
    <row r="125" spans="1:37" hidden="1" x14ac:dyDescent="0.3">
      <c r="A125" t="s">
        <v>303</v>
      </c>
      <c r="B125" t="s">
        <v>304</v>
      </c>
      <c r="C125" t="s">
        <v>303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9</v>
      </c>
      <c r="AE125">
        <v>609</v>
      </c>
      <c r="AF125">
        <v>27.127230522965714</v>
      </c>
      <c r="AG125">
        <v>23.040902351236127</v>
      </c>
      <c r="AH125">
        <v>20.649520653925983</v>
      </c>
      <c r="AI125">
        <v>3.840357204355981</v>
      </c>
      <c r="AJ125">
        <v>0</v>
      </c>
      <c r="AK125">
        <v>0</v>
      </c>
    </row>
    <row r="126" spans="1:37" hidden="1" x14ac:dyDescent="0.3">
      <c r="A126" t="s">
        <v>305</v>
      </c>
      <c r="B126" t="s">
        <v>306</v>
      </c>
      <c r="C126" t="s">
        <v>307</v>
      </c>
      <c r="D126" t="s">
        <v>5</v>
      </c>
      <c r="E126">
        <v>0</v>
      </c>
      <c r="F126">
        <v>1</v>
      </c>
      <c r="G126">
        <v>0</v>
      </c>
      <c r="H126">
        <v>0</v>
      </c>
      <c r="I126" t="s">
        <v>27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4.5</v>
      </c>
      <c r="AE126">
        <v>619</v>
      </c>
      <c r="AF126">
        <v>13.611111083741632</v>
      </c>
      <c r="AG126">
        <v>21.751316798934411</v>
      </c>
      <c r="AH126">
        <v>12.496049102883578</v>
      </c>
      <c r="AI126">
        <v>2.5657037968898919</v>
      </c>
      <c r="AJ126">
        <v>0</v>
      </c>
      <c r="AK126">
        <v>0</v>
      </c>
    </row>
    <row r="127" spans="1:37" hidden="1" x14ac:dyDescent="0.3">
      <c r="A127" t="s">
        <v>308</v>
      </c>
      <c r="B127" t="s">
        <v>309</v>
      </c>
      <c r="C127" t="s">
        <v>309</v>
      </c>
      <c r="D127" t="s">
        <v>7</v>
      </c>
      <c r="E127">
        <v>0</v>
      </c>
      <c r="F127">
        <v>0</v>
      </c>
      <c r="G127">
        <v>0</v>
      </c>
      <c r="H127">
        <v>1</v>
      </c>
      <c r="I127" t="s">
        <v>27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6</v>
      </c>
      <c r="AE127">
        <v>620</v>
      </c>
      <c r="AF127">
        <v>17.999799004428706</v>
      </c>
      <c r="AG127">
        <v>14.815916742462665</v>
      </c>
      <c r="AH127">
        <v>12.0168698674361</v>
      </c>
      <c r="AI127">
        <v>2.5942118590896719</v>
      </c>
      <c r="AJ127">
        <v>0</v>
      </c>
      <c r="AK127">
        <v>0</v>
      </c>
    </row>
    <row r="128" spans="1:37" hidden="1" x14ac:dyDescent="0.3">
      <c r="A128" t="s">
        <v>310</v>
      </c>
      <c r="B128" t="s">
        <v>311</v>
      </c>
      <c r="C128" t="s">
        <v>311</v>
      </c>
      <c r="D128" t="s">
        <v>4</v>
      </c>
      <c r="E128">
        <v>1</v>
      </c>
      <c r="F128">
        <v>0</v>
      </c>
      <c r="G128">
        <v>0</v>
      </c>
      <c r="H128">
        <v>0</v>
      </c>
      <c r="I128" t="s">
        <v>27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4</v>
      </c>
      <c r="AE128">
        <v>621</v>
      </c>
      <c r="AF128">
        <v>15.975609791075478</v>
      </c>
      <c r="AG128">
        <v>16.386978784237776</v>
      </c>
      <c r="AH128">
        <v>11.711783612451276</v>
      </c>
      <c r="AI128">
        <v>2.3919410153486558</v>
      </c>
      <c r="AJ128">
        <v>0</v>
      </c>
      <c r="AK128">
        <v>0</v>
      </c>
    </row>
    <row r="129" spans="1:37" hidden="1" x14ac:dyDescent="0.3">
      <c r="A129" t="s">
        <v>312</v>
      </c>
      <c r="B129" t="s">
        <v>313</v>
      </c>
      <c r="C129" t="s">
        <v>313</v>
      </c>
      <c r="D129" t="s">
        <v>6</v>
      </c>
      <c r="E129">
        <v>0</v>
      </c>
      <c r="F129">
        <v>0</v>
      </c>
      <c r="G129">
        <v>1</v>
      </c>
      <c r="H129">
        <v>0</v>
      </c>
      <c r="I129" t="s">
        <v>27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5.9</v>
      </c>
      <c r="AE129">
        <v>622</v>
      </c>
      <c r="AF129">
        <v>16.542553169488947</v>
      </c>
      <c r="AG129">
        <v>17.742864945344188</v>
      </c>
      <c r="AH129">
        <v>12.377685137128962</v>
      </c>
      <c r="AI129">
        <v>2.5524473052231493</v>
      </c>
      <c r="AJ129">
        <v>0</v>
      </c>
      <c r="AK129">
        <v>0</v>
      </c>
    </row>
    <row r="130" spans="1:37" hidden="1" x14ac:dyDescent="0.3">
      <c r="A130" t="s">
        <v>314</v>
      </c>
      <c r="B130" t="s">
        <v>315</v>
      </c>
      <c r="C130" t="s">
        <v>315</v>
      </c>
      <c r="D130" t="s">
        <v>6</v>
      </c>
      <c r="E130">
        <v>0</v>
      </c>
      <c r="F130">
        <v>0</v>
      </c>
      <c r="G130">
        <v>1</v>
      </c>
      <c r="H130">
        <v>0</v>
      </c>
      <c r="I130" t="s">
        <v>27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7</v>
      </c>
      <c r="AE130">
        <v>623</v>
      </c>
      <c r="AF130">
        <v>20.509844748177333</v>
      </c>
      <c r="AG130">
        <v>22.131058093486065</v>
      </c>
      <c r="AH130">
        <v>15.389142820751683</v>
      </c>
      <c r="AI130">
        <v>2.7972639616941368</v>
      </c>
      <c r="AJ130">
        <v>0</v>
      </c>
      <c r="AK130">
        <v>0</v>
      </c>
    </row>
    <row r="131" spans="1:37" hidden="1" x14ac:dyDescent="0.3">
      <c r="A131" t="s">
        <v>291</v>
      </c>
      <c r="B131" t="s">
        <v>316</v>
      </c>
      <c r="C131" t="s">
        <v>291</v>
      </c>
      <c r="D131" t="s">
        <v>5</v>
      </c>
      <c r="E131">
        <v>0</v>
      </c>
      <c r="F131">
        <v>1</v>
      </c>
      <c r="G131">
        <v>0</v>
      </c>
      <c r="H131">
        <v>0</v>
      </c>
      <c r="I131" t="s">
        <v>27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4.5</v>
      </c>
      <c r="AE131">
        <v>629</v>
      </c>
      <c r="AF131">
        <v>9.3478260825238735</v>
      </c>
      <c r="AG131">
        <v>15.343333857073556</v>
      </c>
      <c r="AH131">
        <v>8.7129186361897837</v>
      </c>
      <c r="AI131">
        <v>1.8152090370952685</v>
      </c>
      <c r="AJ131">
        <v>0</v>
      </c>
      <c r="AK131">
        <v>0</v>
      </c>
    </row>
    <row r="132" spans="1:37" hidden="1" x14ac:dyDescent="0.3">
      <c r="A132" t="s">
        <v>70</v>
      </c>
      <c r="B132" t="s">
        <v>317</v>
      </c>
      <c r="C132" t="s">
        <v>318</v>
      </c>
      <c r="D132" t="s">
        <v>6</v>
      </c>
      <c r="E132">
        <v>0</v>
      </c>
      <c r="F132">
        <v>0</v>
      </c>
      <c r="G132">
        <v>1</v>
      </c>
      <c r="H132">
        <v>0</v>
      </c>
      <c r="I132" t="s">
        <v>27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6</v>
      </c>
      <c r="AE132">
        <v>636</v>
      </c>
      <c r="AF132">
        <v>16.382549901466533</v>
      </c>
      <c r="AG132">
        <v>21.901588158812714</v>
      </c>
      <c r="AH132">
        <v>13.657558282898094</v>
      </c>
      <c r="AI132">
        <v>2.6083553794357002</v>
      </c>
      <c r="AJ132">
        <v>0</v>
      </c>
      <c r="AK132">
        <v>0</v>
      </c>
    </row>
    <row r="133" spans="1:37" hidden="1" x14ac:dyDescent="0.3">
      <c r="A133" t="s">
        <v>319</v>
      </c>
      <c r="B133" t="s">
        <v>320</v>
      </c>
      <c r="C133" t="s">
        <v>320</v>
      </c>
      <c r="D133" t="s">
        <v>5</v>
      </c>
      <c r="E133">
        <v>0</v>
      </c>
      <c r="F133">
        <v>1</v>
      </c>
      <c r="G133">
        <v>0</v>
      </c>
      <c r="H133">
        <v>0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4.5</v>
      </c>
      <c r="AE133">
        <v>640</v>
      </c>
      <c r="AF133">
        <v>43.159658716450004</v>
      </c>
      <c r="AG133">
        <v>17.390453567255946</v>
      </c>
      <c r="AH133">
        <v>22.952547196358832</v>
      </c>
      <c r="AI133">
        <v>2.6733086194892142</v>
      </c>
      <c r="AJ133">
        <v>0</v>
      </c>
      <c r="AK133">
        <v>0</v>
      </c>
    </row>
    <row r="134" spans="1:37" hidden="1" x14ac:dyDescent="0.3">
      <c r="A134" t="s">
        <v>321</v>
      </c>
      <c r="B134" t="s">
        <v>322</v>
      </c>
      <c r="C134" t="s">
        <v>322</v>
      </c>
      <c r="D134" t="s">
        <v>6</v>
      </c>
      <c r="E134">
        <v>0</v>
      </c>
      <c r="F134">
        <v>0</v>
      </c>
      <c r="G134">
        <v>1</v>
      </c>
      <c r="H134">
        <v>0</v>
      </c>
      <c r="I134" t="s">
        <v>28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5</v>
      </c>
      <c r="AE134">
        <v>669</v>
      </c>
      <c r="AF134">
        <v>12.076923076806519</v>
      </c>
      <c r="AG134">
        <v>17.926232167309227</v>
      </c>
      <c r="AH134">
        <v>13.510133001160693</v>
      </c>
      <c r="AI134">
        <v>2.8166670930715485</v>
      </c>
      <c r="AJ134">
        <v>0</v>
      </c>
      <c r="AK134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2023-08-25T04:07:35Z</dcterms:created>
  <dcterms:modified xsi:type="dcterms:W3CDTF">2023-08-25T04:45:11Z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58d32e16-50bd-45ba-99d7-29370ff1cb51</vt:lpwstr>
  </property>
</Properties>
</file>