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FE281626-0382-4CE6-9C14-1F811E1A8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Sheet1!$AK$2:$AK$141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Sheet1!$AK$2:$AK$141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<sst xmlns="http://schemas.openxmlformats.org/spreadsheetml/2006/main" count="768" uniqueCount="342">
  <si>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</si>
  <si>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</si>
  <si>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</si>
  <si>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</si>
  <si>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</si>
  <si>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</si>
  <si>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</si>
  <si>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</si>
  <si>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</si>
  <si>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</si>
  <si>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</si>
  <si>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</si>
  <si>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</si>
  <si>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</si>
  <si>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</si>
  <si>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</si>
  <si>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</si>
  <si>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</si>
  <si>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</si>
  <si>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</si>
  <si>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</si>
  <si>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</si>
  <si>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</si>
  <si>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</si>
  <si>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</si>
  <si>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</si>
  <si>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</si>
  <si>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</si>
  <si>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</si>
  <si>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</si>
  <si>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</si>
  <si>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</si>
  <si>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</si>
  <si>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</si>
  <si>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</si>
  <si>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</si>
  <si>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</si>
  <si>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</si>
  <si>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</si>
  <si>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Total Points</t>
  </si>
  <si>
    <t>MAX</t>
  </si>
  <si>
    <t>Martinelli Silva</t>
  </si>
  <si>
    <t>Martinelli</t>
  </si>
  <si>
    <t>Eddie</t>
  </si>
  <si>
    <t>Nketiah</t>
  </si>
  <si>
    <t>Total Cost</t>
  </si>
  <si>
    <t>Martin</t>
  </si>
  <si>
    <t>Ødegaard</t>
  </si>
  <si>
    <t>Thomas</t>
  </si>
  <si>
    <t>Partey</t>
  </si>
  <si>
    <t>Aaron</t>
  </si>
  <si>
    <t>Ramsdale</t>
  </si>
  <si>
    <t>Bukayo</t>
  </si>
  <si>
    <t>Saka</t>
  </si>
  <si>
    <t>William</t>
  </si>
  <si>
    <t>Saliba</t>
  </si>
  <si>
    <t>Benjamin</t>
  </si>
  <si>
    <t>White</t>
  </si>
  <si>
    <t>Declan</t>
  </si>
  <si>
    <t>Rice</t>
  </si>
  <si>
    <t>Transfers</t>
  </si>
  <si>
    <t>Leon</t>
  </si>
  <si>
    <t>Bailey</t>
  </si>
  <si>
    <t>Free</t>
  </si>
  <si>
    <t>Matty</t>
  </si>
  <si>
    <t>Cash</t>
  </si>
  <si>
    <t>Lucas</t>
  </si>
  <si>
    <t>Digne</t>
  </si>
  <si>
    <t>Douglas Luiz</t>
  </si>
  <si>
    <t>Soares de Paulo</t>
  </si>
  <si>
    <t>Boubacar</t>
  </si>
  <si>
    <t>Kamara</t>
  </si>
  <si>
    <t>Profit</t>
  </si>
  <si>
    <t>Ezri</t>
  </si>
  <si>
    <t>Konsa Ngoyo</t>
  </si>
  <si>
    <t>Konsa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</si>
  <si>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</si>
  <si>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</si>
  <si>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</si>
  <si>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</si>
  <si>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</si>
  <si>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</si>
  <si>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</si>
  <si>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</si>
  <si>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</si>
  <si>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</si>
  <si>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Norberto</t>
  </si>
  <si>
    <t>Murara Neto</t>
  </si>
  <si>
    <t>Neto</t>
  </si>
  <si>
    <t>Antoine</t>
  </si>
  <si>
    <t>Semenyo</t>
  </si>
  <si>
    <t>Dominic</t>
  </si>
  <si>
    <t>Solanke</t>
  </si>
  <si>
    <t>Nathan</t>
  </si>
  <si>
    <t>Collins</t>
  </si>
  <si>
    <t>Mark</t>
  </si>
  <si>
    <t>Flekken</t>
  </si>
  <si>
    <t>Rico</t>
  </si>
  <si>
    <t>Henry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</si>
  <si>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</si>
  <si>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</si>
  <si>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</si>
  <si>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</si>
  <si>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</si>
  <si>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</si>
  <si>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</si>
  <si>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</si>
  <si>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</si>
  <si>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</si>
  <si>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</si>
  <si>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</si>
  <si>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</si>
  <si>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</si>
  <si>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</si>
  <si>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Pervis</t>
  </si>
  <si>
    <t>Estupiñán</t>
  </si>
  <si>
    <t>Estupiñan</t>
  </si>
  <si>
    <t>Evan</t>
  </si>
  <si>
    <t>Ferguson</t>
  </si>
  <si>
    <t>Pascal</t>
  </si>
  <si>
    <t>Groß</t>
  </si>
  <si>
    <t>Gross</t>
  </si>
  <si>
    <t>João Pedro</t>
  </si>
  <si>
    <t>Junqueira de Jesus</t>
  </si>
  <si>
    <t>Solly</t>
  </si>
  <si>
    <t>March</t>
  </si>
  <si>
    <t>Kaoru</t>
  </si>
  <si>
    <t>Mitoma</t>
  </si>
  <si>
    <t>Joël</t>
  </si>
  <si>
    <t>Veltman</t>
  </si>
  <si>
    <t>Robert</t>
  </si>
  <si>
    <t>Sánchez</t>
  </si>
  <si>
    <t>Sanchez</t>
  </si>
  <si>
    <t>Ben</t>
  </si>
  <si>
    <t>Chilwell</t>
  </si>
  <si>
    <t>Levi</t>
  </si>
  <si>
    <t>Colwill</t>
  </si>
  <si>
    <t>Conor</t>
  </si>
  <si>
    <t>Gallagher</t>
  </si>
  <si>
    <t>Malo</t>
  </si>
  <si>
    <t>Gusto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</si>
  <si>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</si>
  <si>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</si>
  <si>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</si>
  <si>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</si>
  <si>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</si>
  <si>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</si>
  <si>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</si>
  <si>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</si>
  <si>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</si>
  <si>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</si>
  <si>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</si>
  <si>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</si>
  <si>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</si>
  <si>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</si>
  <si>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</si>
  <si>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</si>
  <si>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</si>
  <si>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</si>
  <si>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</si>
  <si>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</si>
  <si>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</si>
  <si>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</si>
  <si>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</si>
  <si>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</si>
  <si>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Sam</t>
  </si>
  <si>
    <t>Johnstone</t>
  </si>
  <si>
    <t>Jefferson</t>
  </si>
  <si>
    <t>Lerma Solís</t>
  </si>
  <si>
    <t>Lerma</t>
  </si>
  <si>
    <t>Tyrick</t>
  </si>
  <si>
    <t>Mitchell</t>
  </si>
  <si>
    <t>Jeffrey</t>
  </si>
  <si>
    <t>Schlupp</t>
  </si>
  <si>
    <t>Joel</t>
  </si>
  <si>
    <t>Ward</t>
  </si>
  <si>
    <t>Abdoulaye</t>
  </si>
  <si>
    <t>A.Doucoure</t>
  </si>
  <si>
    <t>Amadou</t>
  </si>
  <si>
    <t>Onana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</si>
  <si>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</si>
  <si>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</si>
  <si>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</si>
  <si>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</si>
  <si>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</si>
  <si>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</si>
  <si>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</si>
  <si>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</si>
  <si>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Saša</t>
  </si>
  <si>
    <t>Lukić</t>
  </si>
  <si>
    <t>Harrison</t>
  </si>
  <si>
    <t>Reed</t>
  </si>
  <si>
    <t>Antonee</t>
  </si>
  <si>
    <t>Robinson</t>
  </si>
  <si>
    <t>Kenny</t>
  </si>
  <si>
    <t>Tete</t>
  </si>
  <si>
    <t>Harry</t>
  </si>
  <si>
    <t>Wilson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</si>
  <si>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</si>
  <si>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</si>
  <si>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</si>
  <si>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</si>
  <si>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</si>
  <si>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</si>
  <si>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</si>
  <si>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</si>
  <si>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Luis</t>
  </si>
  <si>
    <t>Díaz</t>
  </si>
  <si>
    <t>Luis Díaz</t>
  </si>
  <si>
    <t>Andrew</t>
  </si>
  <si>
    <t>Robertson</t>
  </si>
  <si>
    <t>Mohamed</t>
  </si>
  <si>
    <t>Salah</t>
  </si>
  <si>
    <t>Dominik</t>
  </si>
  <si>
    <t>Szoboszlai</t>
  </si>
  <si>
    <t>Virgil</t>
  </si>
  <si>
    <t>van Dijk</t>
  </si>
  <si>
    <t>Julián</t>
  </si>
  <si>
    <t>Álvarez</t>
  </si>
  <si>
    <t>J.Alvarez</t>
  </si>
  <si>
    <t>Ederson</t>
  </si>
  <si>
    <t>Santana de Moraes</t>
  </si>
  <si>
    <t>Ederson M.</t>
  </si>
  <si>
    <t>Phil</t>
  </si>
  <si>
    <t>Foden</t>
  </si>
  <si>
    <t>Erling</t>
  </si>
  <si>
    <t>Haaland</t>
  </si>
  <si>
    <t>Mateo</t>
  </si>
  <si>
    <t>Kovačić</t>
  </si>
  <si>
    <t>Rodrigo</t>
  </si>
  <si>
    <t>Hernandez</t>
  </si>
  <si>
    <t>Kyle</t>
  </si>
  <si>
    <t>Walker</t>
  </si>
  <si>
    <t>Joško</t>
  </si>
  <si>
    <t>Gvardiol</t>
  </si>
  <si>
    <t>Antony Matheus</t>
  </si>
  <si>
    <t>dos Santos</t>
  </si>
  <si>
    <t>Antony</t>
  </si>
  <si>
    <t>Bruno</t>
  </si>
  <si>
    <t>Borges Fernandes</t>
  </si>
  <si>
    <t>B.Fernandes</t>
  </si>
  <si>
    <t>Carlos Henrique</t>
  </si>
  <si>
    <t>Casimiro</t>
  </si>
  <si>
    <t>Casemiro</t>
  </si>
  <si>
    <t>Eriksen</t>
  </si>
  <si>
    <t>Raphaël</t>
  </si>
  <si>
    <t>Varane</t>
  </si>
  <si>
    <t>R.Varane</t>
  </si>
  <si>
    <t>Marcus</t>
  </si>
  <si>
    <t>Rashford</t>
  </si>
  <si>
    <t>Wan-Bissaka</t>
  </si>
  <si>
    <t>André</t>
  </si>
  <si>
    <t>Miguel</t>
  </si>
  <si>
    <t>Almirón Rejala</t>
  </si>
  <si>
    <t>Almirón</t>
  </si>
  <si>
    <t>Sven</t>
  </si>
  <si>
    <t>Botman</t>
  </si>
  <si>
    <t>Anthony</t>
  </si>
  <si>
    <t>Gordon</t>
  </si>
  <si>
    <t>Alexander</t>
  </si>
  <si>
    <t>Isak</t>
  </si>
  <si>
    <t>Nick</t>
  </si>
  <si>
    <t>Pope</t>
  </si>
  <si>
    <t>Sandro</t>
  </si>
  <si>
    <t>Tonali</t>
  </si>
  <si>
    <t>Callum</t>
  </si>
  <si>
    <t>Harvey</t>
  </si>
  <si>
    <t>Barnes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</si>
  <si>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</si>
  <si>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</si>
  <si>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</si>
  <si>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</si>
  <si>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</si>
  <si>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</si>
  <si>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</si>
  <si>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</si>
  <si>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</si>
  <si>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Danilo</t>
  </si>
  <si>
    <t>dos Santos de Oliveira</t>
  </si>
  <si>
    <t>Morgan</t>
  </si>
  <si>
    <t>Gibbs-White</t>
  </si>
  <si>
    <t>Brennan</t>
  </si>
  <si>
    <t>Johnson</t>
  </si>
  <si>
    <t>Chris</t>
  </si>
  <si>
    <t>Wood</t>
  </si>
  <si>
    <t>Wes</t>
  </si>
  <si>
    <t>Foderingham</t>
  </si>
  <si>
    <t>Yves</t>
  </si>
  <si>
    <t>Bissouma</t>
  </si>
  <si>
    <t>Dejan</t>
  </si>
  <si>
    <t>Kulusevski</t>
  </si>
  <si>
    <t>James</t>
  </si>
  <si>
    <t>Maddison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</si>
  <si>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</si>
  <si>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</si>
  <si>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</si>
  <si>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</si>
  <si>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</si>
  <si>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</si>
  <si>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</si>
  <si>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</si>
  <si>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</si>
  <si>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</si>
  <si>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</si>
  <si>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</si>
  <si>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</si>
  <si>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Michail</t>
  </si>
  <si>
    <t>Antonio</t>
  </si>
  <si>
    <t>Alphonse</t>
  </si>
  <si>
    <t>Areola</t>
  </si>
  <si>
    <t>Saïd</t>
  </si>
  <si>
    <t>Benrahma</t>
  </si>
  <si>
    <t>Jarrod</t>
  </si>
  <si>
    <t>Bowen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</si>
  <si>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</si>
  <si>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</si>
  <si>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</si>
  <si>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</si>
  <si>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</si>
  <si>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</si>
  <si>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</si>
  <si>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</si>
  <si>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Hugo</t>
  </si>
  <si>
    <t>Bueno López</t>
  </si>
  <si>
    <t>Bueno</t>
  </si>
  <si>
    <t>Craig</t>
  </si>
  <si>
    <t>Dawson</t>
  </si>
  <si>
    <t>Hwang</t>
  </si>
  <si>
    <t>Hee-chan</t>
  </si>
  <si>
    <t>Hee Chan</t>
  </si>
  <si>
    <t>Max</t>
  </si>
  <si>
    <t>Kilman</t>
  </si>
  <si>
    <t>Pedro</t>
  </si>
  <si>
    <t>Lomba Neto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</si>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</sst>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41">
  <autoFilter ref="A1:AK141" xr:uid="{00000000-0009-0000-0100-000001000000}">
    <filterColumn colId="36">
      <filters>
        <filter val="1"/>
      </filters>
    </filterColumn>
  </autoFilter>
  <sortState xmlns:xlrd2="http://schemas.microsoft.com/office/spreadsheetml/2017/richdata2" ref="A2:AK86">
    <sortCondition descending="1" ref="AI1:AI141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1"/>
  <sheetViews>
    <sheetView tabSelected="1" workbookViewId="0">
      <selection activeCell="C2" sqref="C2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x14ac:dyDescent="0.3">
      <c r="A2" t="s">
        <v>225</v>
      </c>
      <c r="B2" t="s">
        <v>226</v>
      </c>
      <c r="C2" s="1" t="s">
        <v>226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</v>
      </c>
      <c r="AE2">
        <v>430</v>
      </c>
      <c r="AF2">
        <v>72.469433933773885</v>
      </c>
      <c r="AG2">
        <v>55.632037263843152</v>
      </c>
      <c r="AH2">
        <v>55.171405350849533</v>
      </c>
      <c r="AI2">
        <v>8.5806972149466318</v>
      </c>
      <c r="AJ2">
        <v>1</v>
      </c>
      <c r="AK2">
        <v>1</v>
      </c>
      <c r="AM2" t="s">
        <v>39</v>
      </c>
      <c r="AN2">
        <f>SUMPRODUCT(Table1[Selected],Table1[PPG])</f>
        <v>412.37147439194194</v>
      </c>
      <c r="AO2" t="s">
        <v>40</v>
      </c>
    </row>
    <row r="3" spans="1:41" hidden="1" x14ac:dyDescent="0.3">
      <c r="A3" t="s">
        <v>37</v>
      </c>
      <c r="B3" t="s">
        <v>41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12</v>
      </c>
      <c r="AF3">
        <v>31.473087845774369</v>
      </c>
      <c r="AG3">
        <v>25.123035257144807</v>
      </c>
      <c r="AH3">
        <v>22.968855881000081</v>
      </c>
      <c r="AI3">
        <v>4.8493823155688958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5.6</v>
      </c>
      <c r="AE4">
        <v>13</v>
      </c>
      <c r="AF4">
        <v>14.659845543474486</v>
      </c>
      <c r="AG4">
        <v>17.78227975006002</v>
      </c>
      <c r="AH4">
        <v>13.311305096927541</v>
      </c>
      <c r="AI4">
        <v>2.82446793343831</v>
      </c>
      <c r="AJ4">
        <v>0</v>
      </c>
      <c r="AK4">
        <v>0</v>
      </c>
      <c r="AM4" t="s">
        <v>45</v>
      </c>
      <c r="AN4">
        <f>SUMPRODUCT(Table1[Selected],Table1[Cost])</f>
        <v>97.5</v>
      </c>
      <c r="AO4">
        <v>99.7</v>
      </c>
    </row>
    <row r="5" spans="1:41" hidden="1" x14ac:dyDescent="0.3">
      <c r="A5" t="s">
        <v>46</v>
      </c>
      <c r="B5" t="s">
        <v>47</v>
      </c>
      <c r="C5" t="s">
        <v>47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8.5</v>
      </c>
      <c r="AE5">
        <v>14</v>
      </c>
      <c r="AF5">
        <v>22.065952934468612</v>
      </c>
      <c r="AG5">
        <v>28.752559367185313</v>
      </c>
      <c r="AH5">
        <v>20.889822258514435</v>
      </c>
      <c r="AI5">
        <v>4.2039902129962998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48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4.9000000000000004</v>
      </c>
      <c r="AE6">
        <v>15</v>
      </c>
      <c r="AF6">
        <v>18.794871794871796</v>
      </c>
      <c r="AG6">
        <v>12.284171257784905</v>
      </c>
      <c r="AH6">
        <v>12.548196415211516</v>
      </c>
      <c r="AI6">
        <v>1.9958574089557368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4</v>
      </c>
      <c r="E7">
        <v>1</v>
      </c>
      <c r="F7">
        <v>0</v>
      </c>
      <c r="G7">
        <v>0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17</v>
      </c>
      <c r="AF7">
        <v>30.15533988504491</v>
      </c>
      <c r="AG7">
        <v>17.997204759620598</v>
      </c>
      <c r="AH7">
        <v>19.397222003196003</v>
      </c>
      <c r="AI7">
        <v>3.3734901601660106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82</v>
      </c>
      <c r="B8" t="s">
        <v>83</v>
      </c>
      <c r="C8" s="1" t="s">
        <v>83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10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6.6</v>
      </c>
      <c r="AE8">
        <v>64</v>
      </c>
      <c r="AF8">
        <v>32.599999544634812</v>
      </c>
      <c r="AG8">
        <v>51.956949660701682</v>
      </c>
      <c r="AH8">
        <v>50.190163008217546</v>
      </c>
      <c r="AI8">
        <v>8.5345118292310733</v>
      </c>
      <c r="AJ8">
        <v>0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55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20</v>
      </c>
      <c r="AF9">
        <v>22.196905321515818</v>
      </c>
      <c r="AG9">
        <v>22.282756522860083</v>
      </c>
      <c r="AH9">
        <v>18.160429106202006</v>
      </c>
      <c r="AI9">
        <v>3.7934790862840302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x14ac:dyDescent="0.3">
      <c r="A10" t="s">
        <v>139</v>
      </c>
      <c r="B10" t="s">
        <v>140</v>
      </c>
      <c r="C10" s="1" t="s">
        <v>140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4.0999999999999996</v>
      </c>
      <c r="AE10">
        <v>229</v>
      </c>
      <c r="AF10">
        <v>28.666666666666664</v>
      </c>
      <c r="AG10">
        <v>65.1507016949232</v>
      </c>
      <c r="AH10">
        <v>32.152441480586688</v>
      </c>
      <c r="AI10">
        <v>6.5263545482913372</v>
      </c>
      <c r="AJ10">
        <v>0</v>
      </c>
      <c r="AK10">
        <v>1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5.4</v>
      </c>
      <c r="AE11">
        <v>31</v>
      </c>
      <c r="AF11">
        <v>11.87441355452173</v>
      </c>
      <c r="AG11">
        <v>14.965632722741542</v>
      </c>
      <c r="AH11">
        <v>11.023616277238204</v>
      </c>
      <c r="AI11">
        <v>2.2241385635748814</v>
      </c>
      <c r="AJ11">
        <v>0</v>
      </c>
      <c r="AK11">
        <v>0</v>
      </c>
      <c r="AM11" t="s">
        <v>60</v>
      </c>
      <c r="AN11">
        <f>SUMPRODUCT(Table1[Selected], -- (Table1[PREV] = 0))</f>
        <v>2</v>
      </c>
    </row>
    <row r="12" spans="1:41" x14ac:dyDescent="0.3">
      <c r="A12" t="s">
        <v>78</v>
      </c>
      <c r="B12" t="s">
        <v>79</v>
      </c>
      <c r="C12" s="1" t="s">
        <v>79</v>
      </c>
      <c r="D12" t="s">
        <v>7</v>
      </c>
      <c r="E12">
        <v>0</v>
      </c>
      <c r="F12">
        <v>0</v>
      </c>
      <c r="G12">
        <v>0</v>
      </c>
      <c r="H12">
        <v>1</v>
      </c>
      <c r="I12" t="s">
        <v>10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</v>
      </c>
      <c r="AE12">
        <v>61</v>
      </c>
      <c r="AF12">
        <v>25.975670743809985</v>
      </c>
      <c r="AG12">
        <v>25.895922529202672</v>
      </c>
      <c r="AH12">
        <v>30.09900891852827</v>
      </c>
      <c r="AI12">
        <v>5.3510704200645485</v>
      </c>
      <c r="AJ12">
        <v>1</v>
      </c>
      <c r="AK12">
        <v>1</v>
      </c>
      <c r="AM12" t="s">
        <v>63</v>
      </c>
      <c r="AN12">
        <v>2</v>
      </c>
    </row>
    <row r="13" spans="1:41" hidden="1" x14ac:dyDescent="0.3">
      <c r="A13" t="s">
        <v>64</v>
      </c>
      <c r="B13" t="s">
        <v>65</v>
      </c>
      <c r="C13" t="s">
        <v>65</v>
      </c>
      <c r="D13" t="s">
        <v>5</v>
      </c>
      <c r="E13">
        <v>0</v>
      </c>
      <c r="F13">
        <v>1</v>
      </c>
      <c r="G13">
        <v>0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4.5999999999999996</v>
      </c>
      <c r="AE13">
        <v>38</v>
      </c>
      <c r="AF13">
        <v>12.141809515876052</v>
      </c>
      <c r="AG13">
        <v>21.97252650623755</v>
      </c>
      <c r="AH13">
        <v>20.365824263656251</v>
      </c>
      <c r="AI13">
        <v>3.5945741352344984</v>
      </c>
      <c r="AJ13">
        <v>0</v>
      </c>
      <c r="AK13">
        <v>0</v>
      </c>
    </row>
    <row r="14" spans="1:41" hidden="1" x14ac:dyDescent="0.3">
      <c r="A14" t="s">
        <v>66</v>
      </c>
      <c r="B14" t="s">
        <v>67</v>
      </c>
      <c r="C14" t="s">
        <v>67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44</v>
      </c>
      <c r="AF14">
        <v>14.585779142716193</v>
      </c>
      <c r="AG14">
        <v>13.560389540502982</v>
      </c>
      <c r="AH14">
        <v>16.275388721218238</v>
      </c>
      <c r="AI14">
        <v>2.8111019160293993</v>
      </c>
      <c r="AJ14">
        <v>0</v>
      </c>
      <c r="AK14">
        <v>0</v>
      </c>
      <c r="AM14" t="s">
        <v>29</v>
      </c>
      <c r="AN14">
        <f>((AN11-AN12)+((AN11-AN12)))/2*4</f>
        <v>0</v>
      </c>
    </row>
    <row r="15" spans="1:41" hidden="1" x14ac:dyDescent="0.3">
      <c r="A15" t="s">
        <v>68</v>
      </c>
      <c r="B15" t="s">
        <v>69</v>
      </c>
      <c r="C15" t="s">
        <v>68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5.4</v>
      </c>
      <c r="AE15">
        <v>45</v>
      </c>
      <c r="AF15">
        <v>13.870036987534082</v>
      </c>
      <c r="AG15">
        <v>18.434108896559604</v>
      </c>
      <c r="AH15">
        <v>19.011193613060851</v>
      </c>
      <c r="AI15">
        <v>3.5179486732186587</v>
      </c>
      <c r="AJ15">
        <v>0</v>
      </c>
      <c r="AK15">
        <v>0</v>
      </c>
    </row>
    <row r="16" spans="1:41" hidden="1" x14ac:dyDescent="0.3">
      <c r="A16" t="s">
        <v>70</v>
      </c>
      <c r="B16" t="s">
        <v>71</v>
      </c>
      <c r="C16" t="s">
        <v>71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49</v>
      </c>
      <c r="AF16">
        <v>10.024682186093354</v>
      </c>
      <c r="AG16">
        <v>15.66740555971945</v>
      </c>
      <c r="AH16">
        <v>15.2361739486782</v>
      </c>
      <c r="AI16">
        <v>2.8493154238654892</v>
      </c>
      <c r="AJ16">
        <v>0</v>
      </c>
      <c r="AK16">
        <v>0</v>
      </c>
      <c r="AM16" t="s">
        <v>72</v>
      </c>
      <c r="AN16">
        <f>AN2-AN14*5</f>
        <v>412.37147439194194</v>
      </c>
    </row>
    <row r="17" spans="1:41" hidden="1" x14ac:dyDescent="0.3">
      <c r="A17" t="s">
        <v>73</v>
      </c>
      <c r="B17" t="s">
        <v>74</v>
      </c>
      <c r="C17" t="s">
        <v>75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50</v>
      </c>
      <c r="AF17">
        <v>14.828272209234356</v>
      </c>
      <c r="AG17">
        <v>16.34153600565428</v>
      </c>
      <c r="AH17">
        <v>18.176732572255695</v>
      </c>
      <c r="AI17">
        <v>3.3927898181497769</v>
      </c>
      <c r="AJ17">
        <v>0</v>
      </c>
      <c r="AK17">
        <v>0</v>
      </c>
    </row>
    <row r="18" spans="1:41" hidden="1" x14ac:dyDescent="0.3">
      <c r="A18" t="s">
        <v>76</v>
      </c>
      <c r="B18" t="s">
        <v>77</v>
      </c>
      <c r="C18" t="s">
        <v>77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52</v>
      </c>
      <c r="AF18">
        <v>13.825408720835437</v>
      </c>
      <c r="AG18">
        <v>16.186695089092055</v>
      </c>
      <c r="AH18">
        <v>17.553823984400232</v>
      </c>
      <c r="AI18">
        <v>3.3054949450561093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x14ac:dyDescent="0.3">
      <c r="A19" t="s">
        <v>161</v>
      </c>
      <c r="B19" t="s">
        <v>162</v>
      </c>
      <c r="C19" s="1" t="s">
        <v>162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6.4</v>
      </c>
      <c r="AE19">
        <v>262</v>
      </c>
      <c r="AF19">
        <v>23.217802100180073</v>
      </c>
      <c r="AG19">
        <v>25.133761314501534</v>
      </c>
      <c r="AH19">
        <v>28.13295813156412</v>
      </c>
      <c r="AI19">
        <v>5.2738416960243857</v>
      </c>
      <c r="AJ19">
        <v>1</v>
      </c>
      <c r="AK19">
        <v>1</v>
      </c>
      <c r="AM19" t="s">
        <v>10</v>
      </c>
      <c r="AN19">
        <f>SUMPRODUCT(Table1[Selected],Table1[AVL])</f>
        <v>3</v>
      </c>
      <c r="AO19">
        <v>3</v>
      </c>
    </row>
    <row r="20" spans="1:41" hidden="1" x14ac:dyDescent="0.3">
      <c r="A20" t="s">
        <v>80</v>
      </c>
      <c r="B20" t="s">
        <v>81</v>
      </c>
      <c r="C20" t="s">
        <v>80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63</v>
      </c>
      <c r="AF20">
        <v>15.741706322263381</v>
      </c>
      <c r="AG20">
        <v>36.98524384136612</v>
      </c>
      <c r="AH20">
        <v>31.826592420906181</v>
      </c>
      <c r="AI20">
        <v>6.3039470866624745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x14ac:dyDescent="0.3">
      <c r="A21" t="s">
        <v>165</v>
      </c>
      <c r="B21" t="s">
        <v>166</v>
      </c>
      <c r="C21" s="1" t="s">
        <v>166</v>
      </c>
      <c r="D21" t="s">
        <v>4</v>
      </c>
      <c r="E21">
        <v>1</v>
      </c>
      <c r="F21">
        <v>0</v>
      </c>
      <c r="G21">
        <v>0</v>
      </c>
      <c r="H21">
        <v>0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</v>
      </c>
      <c r="AE21">
        <v>266</v>
      </c>
      <c r="AF21">
        <v>39.849304682743266</v>
      </c>
      <c r="AG21">
        <v>23.233826650960864</v>
      </c>
      <c r="AH21">
        <v>37.993005295886334</v>
      </c>
      <c r="AI21">
        <v>5.1519978796277179</v>
      </c>
      <c r="AJ21">
        <v>1</v>
      </c>
      <c r="AK21">
        <v>1</v>
      </c>
      <c r="AM21" t="s">
        <v>12</v>
      </c>
      <c r="AN21">
        <f>SUMPRODUCT(Table1[Selected],Table1[BRE])</f>
        <v>0</v>
      </c>
      <c r="AO21">
        <v>3</v>
      </c>
    </row>
    <row r="22" spans="1:41" hidden="1" x14ac:dyDescent="0.3">
      <c r="A22" t="s">
        <v>84</v>
      </c>
      <c r="B22" t="s">
        <v>85</v>
      </c>
      <c r="C22" t="s">
        <v>85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5.4</v>
      </c>
      <c r="AE22">
        <v>70</v>
      </c>
      <c r="AF22">
        <v>17.297297295309882</v>
      </c>
      <c r="AG22">
        <v>19.038431591001768</v>
      </c>
      <c r="AH22">
        <v>19.2217242068605</v>
      </c>
      <c r="AI22">
        <v>3.9792387857111153</v>
      </c>
      <c r="AJ22">
        <v>0</v>
      </c>
      <c r="AK22">
        <v>0</v>
      </c>
      <c r="AM22" t="s">
        <v>13</v>
      </c>
      <c r="AN22">
        <f>SUMPRODUCT(Table1[Selected],Table1[BHA])</f>
        <v>1</v>
      </c>
      <c r="AO22">
        <v>3</v>
      </c>
    </row>
    <row r="23" spans="1:41" hidden="1" x14ac:dyDescent="0.3">
      <c r="A23" t="s">
        <v>86</v>
      </c>
      <c r="B23" t="s">
        <v>87</v>
      </c>
      <c r="C23" t="s">
        <v>88</v>
      </c>
      <c r="D23" t="s">
        <v>4</v>
      </c>
      <c r="E23">
        <v>1</v>
      </c>
      <c r="F23">
        <v>0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84</v>
      </c>
      <c r="AF23">
        <v>18.214285714285715</v>
      </c>
      <c r="AG23">
        <v>21.789322788958124</v>
      </c>
      <c r="AH23">
        <v>21.233812981332235</v>
      </c>
      <c r="AI23">
        <v>4.3291686176187403</v>
      </c>
      <c r="AJ23">
        <v>0</v>
      </c>
      <c r="AK23">
        <v>0</v>
      </c>
      <c r="AM23" t="s">
        <v>14</v>
      </c>
      <c r="AN23">
        <f>SUMPRODUCT(Table1[Selected],Table1[BUR])</f>
        <v>0</v>
      </c>
      <c r="AO23">
        <v>3</v>
      </c>
    </row>
    <row r="24" spans="1:41" hidden="1" x14ac:dyDescent="0.3">
      <c r="A24" t="s">
        <v>89</v>
      </c>
      <c r="B24" t="s">
        <v>90</v>
      </c>
      <c r="C24" t="s">
        <v>90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89</v>
      </c>
      <c r="AF24">
        <v>13.153846137146576</v>
      </c>
      <c r="AG24">
        <v>20.274227774822318</v>
      </c>
      <c r="AH24">
        <v>17.922420272435513</v>
      </c>
      <c r="AI24">
        <v>3.4139713320624594</v>
      </c>
      <c r="AJ24">
        <v>0</v>
      </c>
      <c r="AK24">
        <v>0</v>
      </c>
      <c r="AM24" t="s">
        <v>15</v>
      </c>
      <c r="AN24">
        <f>SUMPRODUCT(Table1[Selected],Table1[CHE])</f>
        <v>1</v>
      </c>
      <c r="AO24">
        <v>3</v>
      </c>
    </row>
    <row r="25" spans="1:41" hidden="1" x14ac:dyDescent="0.3">
      <c r="A25" t="s">
        <v>91</v>
      </c>
      <c r="B25" t="s">
        <v>92</v>
      </c>
      <c r="C25" t="s">
        <v>92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6.5</v>
      </c>
      <c r="AE25">
        <v>92</v>
      </c>
      <c r="AF25">
        <v>18.335618569083348</v>
      </c>
      <c r="AG25">
        <v>22.436417208504238</v>
      </c>
      <c r="AH25">
        <v>21.661475966324161</v>
      </c>
      <c r="AI25">
        <v>4.3012566901952525</v>
      </c>
      <c r="AJ25">
        <v>0</v>
      </c>
      <c r="AK25">
        <v>0</v>
      </c>
      <c r="AM25" t="s">
        <v>16</v>
      </c>
      <c r="AN25">
        <f>SUMPRODUCT(Table1[Selected],Table1[CRY])</f>
        <v>3</v>
      </c>
      <c r="AO25">
        <v>3</v>
      </c>
    </row>
    <row r="26" spans="1:41" hidden="1" x14ac:dyDescent="0.3">
      <c r="A26" t="s">
        <v>93</v>
      </c>
      <c r="B26" t="s">
        <v>94</v>
      </c>
      <c r="C26" t="s">
        <v>94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12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109</v>
      </c>
      <c r="AF26">
        <v>12.325581421743346</v>
      </c>
      <c r="AG26">
        <v>12.612713655767815</v>
      </c>
      <c r="AH26">
        <v>11.399839837192545</v>
      </c>
      <c r="AI26">
        <v>2.5152020910353174</v>
      </c>
      <c r="AJ26">
        <v>0</v>
      </c>
      <c r="AK26">
        <v>0</v>
      </c>
      <c r="AM26" t="s">
        <v>17</v>
      </c>
      <c r="AN26">
        <f>SUMPRODUCT(Table1[Selected],Table1[EVE])</f>
        <v>0</v>
      </c>
      <c r="AO26">
        <v>3</v>
      </c>
    </row>
    <row r="27" spans="1:41" hidden="1" x14ac:dyDescent="0.3">
      <c r="A27" t="s">
        <v>95</v>
      </c>
      <c r="B27" t="s">
        <v>96</v>
      </c>
      <c r="C27" t="s">
        <v>96</v>
      </c>
      <c r="D27" t="s">
        <v>4</v>
      </c>
      <c r="E27">
        <v>1</v>
      </c>
      <c r="F27">
        <v>0</v>
      </c>
      <c r="G27">
        <v>0</v>
      </c>
      <c r="H27">
        <v>0</v>
      </c>
      <c r="I27" t="s">
        <v>12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114</v>
      </c>
      <c r="AF27">
        <v>21.003197020255939</v>
      </c>
      <c r="AG27">
        <v>42.732707308717856</v>
      </c>
      <c r="AH27">
        <v>29.47997933118571</v>
      </c>
      <c r="AI27">
        <v>6.2205002542576153</v>
      </c>
      <c r="AJ27">
        <v>0</v>
      </c>
      <c r="AK27">
        <v>0</v>
      </c>
      <c r="AM27" t="s">
        <v>18</v>
      </c>
      <c r="AN27">
        <f>SUMPRODUCT(Table1[Selected],Table1[FUL])</f>
        <v>1</v>
      </c>
      <c r="AO27">
        <v>3</v>
      </c>
    </row>
    <row r="28" spans="1:41" hidden="1" x14ac:dyDescent="0.3">
      <c r="A28" t="s">
        <v>97</v>
      </c>
      <c r="B28" t="s">
        <v>98</v>
      </c>
      <c r="C28" t="s">
        <v>98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12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116</v>
      </c>
      <c r="AF28">
        <v>36.955882341267454</v>
      </c>
      <c r="AG28">
        <v>17.985377743152963</v>
      </c>
      <c r="AH28">
        <v>24.792823482390475</v>
      </c>
      <c r="AI28">
        <v>6.037517279769836</v>
      </c>
      <c r="AJ28">
        <v>0</v>
      </c>
      <c r="AK28">
        <v>0</v>
      </c>
      <c r="AM28" t="s">
        <v>19</v>
      </c>
      <c r="AN28">
        <f>SUMPRODUCT(Table1[Selected],Table1[LIV])</f>
        <v>2</v>
      </c>
      <c r="AO28">
        <v>3</v>
      </c>
    </row>
    <row r="29" spans="1:41" hidden="1" x14ac:dyDescent="0.3">
      <c r="A29" t="s">
        <v>50</v>
      </c>
      <c r="B29" t="s">
        <v>99</v>
      </c>
      <c r="C29" t="s">
        <v>99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12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117</v>
      </c>
      <c r="AF29">
        <v>13.399999983661006</v>
      </c>
      <c r="AG29">
        <v>17.958557860734771</v>
      </c>
      <c r="AH29">
        <v>14.403636353637816</v>
      </c>
      <c r="AI29">
        <v>2.9767019212670478</v>
      </c>
      <c r="AJ29">
        <v>0</v>
      </c>
      <c r="AK29">
        <v>0</v>
      </c>
      <c r="AM29" t="s">
        <v>20</v>
      </c>
      <c r="AN29">
        <f>SUMPRODUCT(Table1[Selected],Table1[LUT])</f>
        <v>0</v>
      </c>
      <c r="AO29">
        <v>3</v>
      </c>
    </row>
    <row r="30" spans="1:41" hidden="1" x14ac:dyDescent="0.3">
      <c r="A30" t="s">
        <v>100</v>
      </c>
      <c r="B30" t="s">
        <v>101</v>
      </c>
      <c r="C30" t="s">
        <v>101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5.5</v>
      </c>
      <c r="AE30">
        <v>118</v>
      </c>
      <c r="AF30">
        <v>17.77495772659077</v>
      </c>
      <c r="AG30">
        <v>14.125286769834124</v>
      </c>
      <c r="AH30">
        <v>14.516310909568583</v>
      </c>
      <c r="AI30">
        <v>2.7527211909378329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102</v>
      </c>
      <c r="B31" t="s">
        <v>103</v>
      </c>
      <c r="C31" t="s">
        <v>103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5.4</v>
      </c>
      <c r="AE31">
        <v>119</v>
      </c>
      <c r="AF31">
        <v>14.035032287765999</v>
      </c>
      <c r="AG31">
        <v>17.873990126168689</v>
      </c>
      <c r="AH31">
        <v>14.643340474181418</v>
      </c>
      <c r="AI31">
        <v>3.1747189530394651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hidden="1" x14ac:dyDescent="0.3">
      <c r="A32" t="s">
        <v>104</v>
      </c>
      <c r="B32" t="s">
        <v>105</v>
      </c>
      <c r="C32" t="s">
        <v>105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6.8</v>
      </c>
      <c r="AE32">
        <v>121</v>
      </c>
      <c r="AF32">
        <v>10.884481712060719</v>
      </c>
      <c r="AG32">
        <v>22.72982727875954</v>
      </c>
      <c r="AH32">
        <v>15.554065784492181</v>
      </c>
      <c r="AI32">
        <v>3.1595883510466072</v>
      </c>
      <c r="AJ32">
        <v>0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hidden="1" x14ac:dyDescent="0.3">
      <c r="A33" t="s">
        <v>106</v>
      </c>
      <c r="B33" t="s">
        <v>107</v>
      </c>
      <c r="C33" t="s">
        <v>107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5.5</v>
      </c>
      <c r="AE33">
        <v>123</v>
      </c>
      <c r="AF33">
        <v>15.779795031257132</v>
      </c>
      <c r="AG33">
        <v>17.984210657017922</v>
      </c>
      <c r="AH33">
        <v>15.464091760369058</v>
      </c>
      <c r="AI33">
        <v>3.3865245455383124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108</v>
      </c>
      <c r="B34" t="s">
        <v>109</v>
      </c>
      <c r="C34" t="s">
        <v>109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125</v>
      </c>
      <c r="AF34">
        <v>15.494100376444095</v>
      </c>
      <c r="AG34">
        <v>18.303494344780098</v>
      </c>
      <c r="AH34">
        <v>15.489377905438442</v>
      </c>
      <c r="AI34">
        <v>3.3913761464569627</v>
      </c>
      <c r="AJ34">
        <v>0</v>
      </c>
      <c r="AK34">
        <v>0</v>
      </c>
      <c r="AM34" t="s">
        <v>25</v>
      </c>
      <c r="AN34">
        <f>SUMPRODUCT(Table1[Selected],Table1[SHU])</f>
        <v>0</v>
      </c>
      <c r="AO34">
        <v>3</v>
      </c>
    </row>
    <row r="35" spans="1:41" hidden="1" x14ac:dyDescent="0.3">
      <c r="A35" t="s">
        <v>110</v>
      </c>
      <c r="B35" t="s">
        <v>111</v>
      </c>
      <c r="C35" t="s">
        <v>111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5.4</v>
      </c>
      <c r="AE35">
        <v>127</v>
      </c>
      <c r="AF35">
        <v>14.765511359380444</v>
      </c>
      <c r="AG35">
        <v>21.44927008409919</v>
      </c>
      <c r="AH35">
        <v>16.657515321083562</v>
      </c>
      <c r="AI35">
        <v>4.855936917114164</v>
      </c>
      <c r="AJ35">
        <v>0</v>
      </c>
      <c r="AK35">
        <v>0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112</v>
      </c>
      <c r="B36" t="s">
        <v>113</v>
      </c>
      <c r="C36" t="s">
        <v>113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6.2</v>
      </c>
      <c r="AE36">
        <v>131</v>
      </c>
      <c r="AF36">
        <v>14.425959197026007</v>
      </c>
      <c r="AG36">
        <v>18.869500542003511</v>
      </c>
      <c r="AH36">
        <v>15.28678078307076</v>
      </c>
      <c r="AI36">
        <v>3.1329983894204831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114</v>
      </c>
      <c r="B37" t="s">
        <v>115</v>
      </c>
      <c r="C37" t="s">
        <v>116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13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144</v>
      </c>
      <c r="AF37">
        <v>16.172022710500613</v>
      </c>
      <c r="AG37">
        <v>20.006603309412878</v>
      </c>
      <c r="AH37">
        <v>14.238067795055798</v>
      </c>
      <c r="AI37">
        <v>2.2563455755885364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117</v>
      </c>
      <c r="B38" t="s">
        <v>118</v>
      </c>
      <c r="C38" t="s">
        <v>118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13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5.9</v>
      </c>
      <c r="AE38">
        <v>145</v>
      </c>
      <c r="AF38">
        <v>24.07828110946982</v>
      </c>
      <c r="AG38">
        <v>20.044294545607062</v>
      </c>
      <c r="AH38">
        <v>16.974355256300466</v>
      </c>
      <c r="AI38">
        <v>2.6886749066766438</v>
      </c>
      <c r="AJ38">
        <v>0</v>
      </c>
      <c r="AK38">
        <v>0</v>
      </c>
    </row>
    <row r="39" spans="1:41" hidden="1" x14ac:dyDescent="0.3">
      <c r="A39" t="s">
        <v>119</v>
      </c>
      <c r="B39" t="s">
        <v>120</v>
      </c>
      <c r="C39" t="s">
        <v>121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6.4</v>
      </c>
      <c r="AE39">
        <v>147</v>
      </c>
      <c r="AF39">
        <v>21.430768480648446</v>
      </c>
      <c r="AG39">
        <v>18.215749372568915</v>
      </c>
      <c r="AH39">
        <v>15.270722644452704</v>
      </c>
      <c r="AI39">
        <v>2.7450541364835432</v>
      </c>
      <c r="AJ39">
        <v>0</v>
      </c>
      <c r="AK39">
        <v>0</v>
      </c>
    </row>
    <row r="40" spans="1:41" hidden="1" x14ac:dyDescent="0.3">
      <c r="A40" t="s">
        <v>122</v>
      </c>
      <c r="B40" t="s">
        <v>123</v>
      </c>
      <c r="C40" t="s">
        <v>122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148</v>
      </c>
      <c r="AF40">
        <v>9.4115353586785897</v>
      </c>
      <c r="AG40">
        <v>14.606312437994781</v>
      </c>
      <c r="AH40">
        <v>9.5708279834474901</v>
      </c>
      <c r="AI40">
        <v>1.6938346240739397</v>
      </c>
      <c r="AJ40">
        <v>0</v>
      </c>
      <c r="AK40">
        <v>0</v>
      </c>
    </row>
    <row r="41" spans="1:41" x14ac:dyDescent="0.3">
      <c r="A41" t="s">
        <v>124</v>
      </c>
      <c r="B41" t="s">
        <v>125</v>
      </c>
      <c r="C41" s="1" t="s">
        <v>125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6.6</v>
      </c>
      <c r="AE41">
        <v>153</v>
      </c>
      <c r="AF41">
        <v>28.211868622337011</v>
      </c>
      <c r="AG41">
        <v>25.838334421919566</v>
      </c>
      <c r="AH41">
        <v>20.908600009727223</v>
      </c>
      <c r="AI41">
        <v>4.0673268611831386</v>
      </c>
      <c r="AJ41">
        <v>1</v>
      </c>
      <c r="AK41">
        <v>1</v>
      </c>
    </row>
    <row r="42" spans="1:41" hidden="1" x14ac:dyDescent="0.3">
      <c r="A42" t="s">
        <v>126</v>
      </c>
      <c r="B42" t="s">
        <v>127</v>
      </c>
      <c r="C42" t="s">
        <v>127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6.6</v>
      </c>
      <c r="AE42">
        <v>156</v>
      </c>
      <c r="AF42">
        <v>22.199415896899886</v>
      </c>
      <c r="AG42">
        <v>23.572975732502805</v>
      </c>
      <c r="AH42">
        <v>17.857951764870627</v>
      </c>
      <c r="AI42">
        <v>3.4845488942980412</v>
      </c>
      <c r="AJ42">
        <v>0</v>
      </c>
      <c r="AK42">
        <v>0</v>
      </c>
    </row>
    <row r="43" spans="1:41" hidden="1" x14ac:dyDescent="0.3">
      <c r="A43" t="s">
        <v>128</v>
      </c>
      <c r="B43" t="s">
        <v>129</v>
      </c>
      <c r="C43" t="s">
        <v>129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4.4000000000000004</v>
      </c>
      <c r="AE43">
        <v>163</v>
      </c>
      <c r="AF43">
        <v>29.192629636882238</v>
      </c>
      <c r="AG43">
        <v>14.42016125508068</v>
      </c>
      <c r="AH43">
        <v>16.295293878150915</v>
      </c>
      <c r="AI43">
        <v>2.2238946986616064</v>
      </c>
      <c r="AJ43">
        <v>0</v>
      </c>
      <c r="AK43">
        <v>0</v>
      </c>
    </row>
    <row r="44" spans="1:41" hidden="1" x14ac:dyDescent="0.3">
      <c r="A44" t="s">
        <v>130</v>
      </c>
      <c r="B44" t="s">
        <v>131</v>
      </c>
      <c r="C44" t="s">
        <v>132</v>
      </c>
      <c r="D44" t="s">
        <v>4</v>
      </c>
      <c r="E44">
        <v>1</v>
      </c>
      <c r="F44">
        <v>0</v>
      </c>
      <c r="G44">
        <v>0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211</v>
      </c>
      <c r="AF44">
        <v>31.653218848868633</v>
      </c>
      <c r="AG44">
        <v>19.296361723785246</v>
      </c>
      <c r="AH44">
        <v>18.835944737303045</v>
      </c>
      <c r="AI44">
        <v>2.7006921396493686</v>
      </c>
      <c r="AJ44">
        <v>0</v>
      </c>
      <c r="AK44">
        <v>0</v>
      </c>
    </row>
    <row r="45" spans="1:41" hidden="1" x14ac:dyDescent="0.3">
      <c r="A45" t="s">
        <v>133</v>
      </c>
      <c r="B45" t="s">
        <v>134</v>
      </c>
      <c r="C45" t="s">
        <v>134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5.8</v>
      </c>
      <c r="AE45">
        <v>221</v>
      </c>
      <c r="AF45">
        <v>15.898317406192751</v>
      </c>
      <c r="AG45">
        <v>21.904461292120921</v>
      </c>
      <c r="AH45">
        <v>13.327092720861582</v>
      </c>
      <c r="AI45">
        <v>2.8015290422009178</v>
      </c>
      <c r="AJ45">
        <v>0</v>
      </c>
      <c r="AK45">
        <v>0</v>
      </c>
    </row>
    <row r="46" spans="1:41" hidden="1" x14ac:dyDescent="0.3">
      <c r="A46" t="s">
        <v>135</v>
      </c>
      <c r="B46" t="s">
        <v>136</v>
      </c>
      <c r="C46" t="s">
        <v>136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223</v>
      </c>
      <c r="AF46">
        <v>12.965875140141442</v>
      </c>
      <c r="AG46">
        <v>24.926023169874071</v>
      </c>
      <c r="AH46">
        <v>13.104661300450697</v>
      </c>
      <c r="AI46">
        <v>2.9729882656133988</v>
      </c>
      <c r="AJ46">
        <v>0</v>
      </c>
      <c r="AK46">
        <v>0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5.5</v>
      </c>
      <c r="AE47">
        <v>228</v>
      </c>
      <c r="AF47">
        <v>11.035113731027685</v>
      </c>
      <c r="AG47">
        <v>14.871702107808288</v>
      </c>
      <c r="AH47">
        <v>9.1452036351458776</v>
      </c>
      <c r="AI47">
        <v>1.9297033876258722</v>
      </c>
      <c r="AJ47">
        <v>0</v>
      </c>
      <c r="AK47">
        <v>0</v>
      </c>
    </row>
    <row r="48" spans="1:41" x14ac:dyDescent="0.3">
      <c r="A48" t="s">
        <v>52</v>
      </c>
      <c r="B48" t="s">
        <v>53</v>
      </c>
      <c r="C48" s="1" t="s">
        <v>53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9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8.6999999999999993</v>
      </c>
      <c r="AE48">
        <v>19</v>
      </c>
      <c r="AF48">
        <v>23.397969971038233</v>
      </c>
      <c r="AG48">
        <v>26.27406072409806</v>
      </c>
      <c r="AH48">
        <v>20.340038933462885</v>
      </c>
      <c r="AI48">
        <v>4.0469415842683301</v>
      </c>
      <c r="AJ48">
        <v>1</v>
      </c>
      <c r="AK48">
        <v>1</v>
      </c>
    </row>
    <row r="49" spans="1:37" hidden="1" x14ac:dyDescent="0.3">
      <c r="A49" t="s">
        <v>141</v>
      </c>
      <c r="B49" t="s">
        <v>142</v>
      </c>
      <c r="C49" t="s">
        <v>143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7.1</v>
      </c>
      <c r="AE49">
        <v>235</v>
      </c>
      <c r="AF49">
        <v>12.200005850237503</v>
      </c>
      <c r="AG49">
        <v>40.683282676207916</v>
      </c>
      <c r="AH49">
        <v>17.785413154608449</v>
      </c>
      <c r="AI49">
        <v>3.0844086222789939</v>
      </c>
      <c r="AJ49">
        <v>0</v>
      </c>
      <c r="AK49">
        <v>0</v>
      </c>
    </row>
    <row r="50" spans="1:37" hidden="1" x14ac:dyDescent="0.3">
      <c r="A50" t="s">
        <v>144</v>
      </c>
      <c r="B50" t="s">
        <v>145</v>
      </c>
      <c r="C50" t="s">
        <v>145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7.2</v>
      </c>
      <c r="AE50">
        <v>240</v>
      </c>
      <c r="AF50">
        <v>23.23529409568134</v>
      </c>
      <c r="AG50">
        <v>25.270989969015986</v>
      </c>
      <c r="AH50">
        <v>17.342896819797105</v>
      </c>
      <c r="AI50">
        <v>3.476282464491053</v>
      </c>
      <c r="AJ50">
        <v>0</v>
      </c>
      <c r="AK50">
        <v>0</v>
      </c>
    </row>
    <row r="51" spans="1:37" hidden="1" x14ac:dyDescent="0.3">
      <c r="A51" t="s">
        <v>146</v>
      </c>
      <c r="B51" t="s">
        <v>147</v>
      </c>
      <c r="C51" t="s">
        <v>148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241</v>
      </c>
      <c r="AF51">
        <v>17.818181818181817</v>
      </c>
      <c r="AG51">
        <v>17.940334211636863</v>
      </c>
      <c r="AH51">
        <v>12.843985115209016</v>
      </c>
      <c r="AI51">
        <v>2.6299837205701762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245</v>
      </c>
      <c r="AF52">
        <v>25.173315915073527</v>
      </c>
      <c r="AG52">
        <v>37.179102498382136</v>
      </c>
      <c r="AH52">
        <v>21.89217654727706</v>
      </c>
      <c r="AI52">
        <v>4.2774755815717107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4.5999999999999996</v>
      </c>
      <c r="AE53">
        <v>256</v>
      </c>
      <c r="AF53">
        <v>15.824175824175823</v>
      </c>
      <c r="AG53">
        <v>19.42869743488253</v>
      </c>
      <c r="AH53">
        <v>20.362772732172274</v>
      </c>
      <c r="AI53">
        <v>4.2879852109213061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155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5.5</v>
      </c>
      <c r="AE54">
        <v>257</v>
      </c>
      <c r="AF54">
        <v>12.345008234536078</v>
      </c>
      <c r="AG54">
        <v>18.366120614636976</v>
      </c>
      <c r="AH54">
        <v>17.545155136999039</v>
      </c>
      <c r="AI54">
        <v>3.4944989697887276</v>
      </c>
      <c r="AJ54">
        <v>0</v>
      </c>
      <c r="AK54">
        <v>0</v>
      </c>
    </row>
    <row r="55" spans="1:37" hidden="1" x14ac:dyDescent="0.3">
      <c r="A55" t="s">
        <v>156</v>
      </c>
      <c r="B55" t="s">
        <v>157</v>
      </c>
      <c r="C55" t="s">
        <v>158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259</v>
      </c>
      <c r="AF55">
        <v>18.02941176419278</v>
      </c>
      <c r="AG55">
        <v>15.944090114035085</v>
      </c>
      <c r="AH55">
        <v>19.998531135978133</v>
      </c>
      <c r="AI55">
        <v>3.3368144716116905</v>
      </c>
      <c r="AJ55">
        <v>0</v>
      </c>
      <c r="AK55">
        <v>0</v>
      </c>
    </row>
    <row r="56" spans="1:37" hidden="1" x14ac:dyDescent="0.3">
      <c r="A56" t="s">
        <v>159</v>
      </c>
      <c r="B56" t="s">
        <v>160</v>
      </c>
      <c r="C56" t="s">
        <v>160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5.5</v>
      </c>
      <c r="AE56">
        <v>261</v>
      </c>
      <c r="AF56">
        <v>13.688056649865262</v>
      </c>
      <c r="AG56">
        <v>14.836279843389381</v>
      </c>
      <c r="AH56">
        <v>16.595441101339485</v>
      </c>
      <c r="AI56">
        <v>3.5408210506476525</v>
      </c>
      <c r="AJ56">
        <v>0</v>
      </c>
      <c r="AK56">
        <v>0</v>
      </c>
    </row>
    <row r="57" spans="1:37" x14ac:dyDescent="0.3">
      <c r="A57" t="s">
        <v>209</v>
      </c>
      <c r="B57" t="s">
        <v>210</v>
      </c>
      <c r="C57" s="1" t="s">
        <v>210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6.5</v>
      </c>
      <c r="AE57">
        <v>365</v>
      </c>
      <c r="AF57">
        <v>50.437540942969306</v>
      </c>
      <c r="AG57">
        <v>21.387517436435065</v>
      </c>
      <c r="AH57">
        <v>29.688378053491356</v>
      </c>
      <c r="AI57">
        <v>3.7225981160434278</v>
      </c>
      <c r="AJ57">
        <v>1</v>
      </c>
      <c r="AK57">
        <v>1</v>
      </c>
    </row>
    <row r="58" spans="1:37" hidden="1" x14ac:dyDescent="0.3">
      <c r="A58" t="s">
        <v>163</v>
      </c>
      <c r="B58" t="s">
        <v>164</v>
      </c>
      <c r="C58" t="s">
        <v>164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264</v>
      </c>
      <c r="AF58">
        <v>14.867878006010322</v>
      </c>
      <c r="AG58">
        <v>18.923478790528925</v>
      </c>
      <c r="AH58">
        <v>19.47808887935501</v>
      </c>
      <c r="AI58">
        <v>4.0316333668980091</v>
      </c>
      <c r="AJ58">
        <v>0</v>
      </c>
      <c r="AK58">
        <v>0</v>
      </c>
    </row>
    <row r="59" spans="1:37" x14ac:dyDescent="0.3">
      <c r="A59" t="s">
        <v>61</v>
      </c>
      <c r="B59" t="s">
        <v>62</v>
      </c>
      <c r="C59" s="1" t="s">
        <v>62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36</v>
      </c>
      <c r="AF59">
        <v>20.799999956716583</v>
      </c>
      <c r="AG59">
        <v>18.369742980978351</v>
      </c>
      <c r="AH59">
        <v>22.591790904070756</v>
      </c>
      <c r="AI59">
        <v>3.5175038791963842</v>
      </c>
      <c r="AJ59">
        <v>1</v>
      </c>
      <c r="AK59">
        <v>1</v>
      </c>
    </row>
    <row r="60" spans="1:37" hidden="1" x14ac:dyDescent="0.3">
      <c r="A60" t="s">
        <v>167</v>
      </c>
      <c r="B60" t="s">
        <v>168</v>
      </c>
      <c r="C60" t="s">
        <v>169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267</v>
      </c>
      <c r="AF60">
        <v>13.919637416025569</v>
      </c>
      <c r="AG60">
        <v>17.147924271204907</v>
      </c>
      <c r="AH60">
        <v>17.941766644379666</v>
      </c>
      <c r="AI60">
        <v>3.8691554699727506</v>
      </c>
      <c r="AJ60">
        <v>0</v>
      </c>
      <c r="AK60">
        <v>0</v>
      </c>
    </row>
    <row r="61" spans="1:37" x14ac:dyDescent="0.3">
      <c r="A61" t="s">
        <v>56</v>
      </c>
      <c r="B61" t="s">
        <v>57</v>
      </c>
      <c r="C61" s="1" t="s">
        <v>57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9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27</v>
      </c>
      <c r="AF61">
        <v>19.99999999817841</v>
      </c>
      <c r="AG61">
        <v>20.396850712839537</v>
      </c>
      <c r="AH61">
        <v>16.500314136781306</v>
      </c>
      <c r="AI61">
        <v>3.3877444567843096</v>
      </c>
      <c r="AJ61">
        <v>1</v>
      </c>
      <c r="AK61">
        <v>1</v>
      </c>
    </row>
    <row r="62" spans="1:37" hidden="1" x14ac:dyDescent="0.3">
      <c r="A62" t="s">
        <v>172</v>
      </c>
      <c r="B62" t="s">
        <v>173</v>
      </c>
      <c r="C62" t="s">
        <v>173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276</v>
      </c>
      <c r="AF62">
        <v>17.424340794919054</v>
      </c>
      <c r="AG62">
        <v>16.331983602410261</v>
      </c>
      <c r="AH62">
        <v>19.804649669108791</v>
      </c>
      <c r="AI62">
        <v>3.603097626142846</v>
      </c>
      <c r="AJ62">
        <v>0</v>
      </c>
      <c r="AK62">
        <v>0</v>
      </c>
    </row>
    <row r="63" spans="1:37" hidden="1" x14ac:dyDescent="0.3">
      <c r="A63" t="s">
        <v>174</v>
      </c>
      <c r="B63" t="s">
        <v>175</v>
      </c>
      <c r="C63" t="s">
        <v>175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278</v>
      </c>
      <c r="AF63">
        <v>12.708411291156994</v>
      </c>
      <c r="AG63">
        <v>15.722233158547992</v>
      </c>
      <c r="AH63">
        <v>16.414911861881862</v>
      </c>
      <c r="AI63">
        <v>3.5466827005295265</v>
      </c>
      <c r="AJ63">
        <v>0</v>
      </c>
      <c r="AK63">
        <v>0</v>
      </c>
    </row>
    <row r="64" spans="1:37" hidden="1" x14ac:dyDescent="0.3">
      <c r="A64" t="s">
        <v>176</v>
      </c>
      <c r="B64" t="s">
        <v>157</v>
      </c>
      <c r="C64" t="s">
        <v>177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288</v>
      </c>
      <c r="AF64">
        <v>16.724343407763445</v>
      </c>
      <c r="AG64">
        <v>16.410097239086671</v>
      </c>
      <c r="AH64">
        <v>22.771338389137028</v>
      </c>
      <c r="AI64">
        <v>4.8236573572747599</v>
      </c>
      <c r="AJ64">
        <v>0</v>
      </c>
      <c r="AK64">
        <v>0</v>
      </c>
    </row>
    <row r="65" spans="1:37" hidden="1" x14ac:dyDescent="0.3">
      <c r="A65" t="s">
        <v>178</v>
      </c>
      <c r="B65" t="s">
        <v>179</v>
      </c>
      <c r="C65" t="s">
        <v>179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300</v>
      </c>
      <c r="AF65">
        <v>29.152121536205364</v>
      </c>
      <c r="AG65">
        <v>15.113792045891518</v>
      </c>
      <c r="AH65">
        <v>31.625180891226407</v>
      </c>
      <c r="AI65">
        <v>3.9131709733763973</v>
      </c>
      <c r="AJ65">
        <v>0</v>
      </c>
      <c r="AK65">
        <v>0</v>
      </c>
    </row>
    <row r="66" spans="1:37" hidden="1" x14ac:dyDescent="0.3">
      <c r="A66" t="s">
        <v>180</v>
      </c>
      <c r="B66" t="s">
        <v>181</v>
      </c>
      <c r="C66" t="s">
        <v>180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315</v>
      </c>
      <c r="AF66">
        <v>17.96827247328255</v>
      </c>
      <c r="AG66">
        <v>21.330303742040119</v>
      </c>
      <c r="AH66">
        <v>20.551844440039908</v>
      </c>
      <c r="AI66">
        <v>2.9647991716334259</v>
      </c>
      <c r="AJ66">
        <v>0</v>
      </c>
      <c r="AK66">
        <v>0</v>
      </c>
    </row>
    <row r="67" spans="1:37" hidden="1" x14ac:dyDescent="0.3">
      <c r="A67" t="s">
        <v>182</v>
      </c>
      <c r="B67" t="s">
        <v>183</v>
      </c>
      <c r="C67" t="s">
        <v>183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318</v>
      </c>
      <c r="AF67">
        <v>13.055555569822626</v>
      </c>
      <c r="AG67">
        <v>14.600241190475383</v>
      </c>
      <c r="AH67">
        <v>14.453984607426058</v>
      </c>
      <c r="AI67">
        <v>2.4887755087564525</v>
      </c>
      <c r="AJ67">
        <v>0</v>
      </c>
      <c r="AK67">
        <v>0</v>
      </c>
    </row>
    <row r="68" spans="1:37" hidden="1" x14ac:dyDescent="0.3">
      <c r="A68" t="s">
        <v>184</v>
      </c>
      <c r="B68" t="s">
        <v>185</v>
      </c>
      <c r="C68" t="s">
        <v>185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319</v>
      </c>
      <c r="AF68">
        <v>14.181818207095795</v>
      </c>
      <c r="AG68">
        <v>16.772712667072064</v>
      </c>
      <c r="AH68">
        <v>16.187554002299539</v>
      </c>
      <c r="AI68">
        <v>2.8034592797356312</v>
      </c>
      <c r="AJ68">
        <v>0</v>
      </c>
      <c r="AK68">
        <v>0</v>
      </c>
    </row>
    <row r="69" spans="1:37" x14ac:dyDescent="0.3">
      <c r="A69" t="s">
        <v>201</v>
      </c>
      <c r="B69" t="s">
        <v>202</v>
      </c>
      <c r="C69" s="1" t="s">
        <v>201</v>
      </c>
      <c r="D69" t="s">
        <v>7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7.3</v>
      </c>
      <c r="AE69">
        <v>351</v>
      </c>
      <c r="AF69">
        <v>17.642986836399114</v>
      </c>
      <c r="AG69">
        <v>21.13797585650061</v>
      </c>
      <c r="AH69">
        <v>16.593612907182809</v>
      </c>
      <c r="AI69">
        <v>3.2846136712005158</v>
      </c>
      <c r="AJ69">
        <v>1</v>
      </c>
      <c r="AK69">
        <v>1</v>
      </c>
    </row>
    <row r="70" spans="1:37" hidden="1" x14ac:dyDescent="0.3">
      <c r="A70" t="s">
        <v>188</v>
      </c>
      <c r="B70" t="s">
        <v>189</v>
      </c>
      <c r="C70" t="s">
        <v>189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324</v>
      </c>
      <c r="AF70">
        <v>3.2616863727954399</v>
      </c>
      <c r="AG70">
        <v>20.71369270594564</v>
      </c>
      <c r="AH70">
        <v>12.708489288182019</v>
      </c>
      <c r="AI70">
        <v>2.5416978576364038</v>
      </c>
      <c r="AJ70">
        <v>0</v>
      </c>
      <c r="AK70">
        <v>0</v>
      </c>
    </row>
    <row r="71" spans="1:37" hidden="1" x14ac:dyDescent="0.3">
      <c r="A71" t="s">
        <v>190</v>
      </c>
      <c r="B71" t="s">
        <v>191</v>
      </c>
      <c r="C71" t="s">
        <v>191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330</v>
      </c>
      <c r="AF71">
        <v>21.220867033144348</v>
      </c>
      <c r="AG71">
        <v>15.552364157389302</v>
      </c>
      <c r="AH71">
        <v>19.133781164170401</v>
      </c>
      <c r="AI71">
        <v>2.570048686660229</v>
      </c>
      <c r="AJ71">
        <v>0</v>
      </c>
      <c r="AK71">
        <v>0</v>
      </c>
    </row>
    <row r="72" spans="1:37" hidden="1" x14ac:dyDescent="0.3">
      <c r="A72" t="s">
        <v>192</v>
      </c>
      <c r="B72" t="s">
        <v>193</v>
      </c>
      <c r="C72" t="s">
        <v>193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331</v>
      </c>
      <c r="AF72">
        <v>12.21311475409836</v>
      </c>
      <c r="AG72">
        <v>14.348187258476264</v>
      </c>
      <c r="AH72">
        <v>13.889158184193885</v>
      </c>
      <c r="AI72">
        <v>2.2788840439142968</v>
      </c>
      <c r="AJ72">
        <v>0</v>
      </c>
      <c r="AK72">
        <v>0</v>
      </c>
    </row>
    <row r="73" spans="1:37" hidden="1" x14ac:dyDescent="0.3">
      <c r="A73" t="s">
        <v>194</v>
      </c>
      <c r="B73" t="s">
        <v>195</v>
      </c>
      <c r="C73" t="s">
        <v>195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333</v>
      </c>
      <c r="AF73">
        <v>12.156862748162389</v>
      </c>
      <c r="AG73">
        <v>13.884542471358875</v>
      </c>
      <c r="AH73">
        <v>13.613259622765707</v>
      </c>
      <c r="AI73">
        <v>2.3412953828836924</v>
      </c>
      <c r="AJ73">
        <v>0</v>
      </c>
      <c r="AK73">
        <v>0</v>
      </c>
    </row>
    <row r="74" spans="1:37" hidden="1" x14ac:dyDescent="0.3">
      <c r="A74" t="s">
        <v>196</v>
      </c>
      <c r="B74" t="s">
        <v>197</v>
      </c>
      <c r="C74" t="s">
        <v>197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5.4</v>
      </c>
      <c r="AE74">
        <v>336</v>
      </c>
      <c r="AF74">
        <v>10.880931923591803</v>
      </c>
      <c r="AG74">
        <v>16.820417256475032</v>
      </c>
      <c r="AH74">
        <v>14.526322478249487</v>
      </c>
      <c r="AI74">
        <v>2.4104066025293798</v>
      </c>
      <c r="AJ74">
        <v>0</v>
      </c>
      <c r="AK74">
        <v>0</v>
      </c>
    </row>
    <row r="75" spans="1:37" hidden="1" x14ac:dyDescent="0.3">
      <c r="A75" t="s">
        <v>198</v>
      </c>
      <c r="B75" t="s">
        <v>199</v>
      </c>
      <c r="C75" t="s">
        <v>200</v>
      </c>
      <c r="D75" t="s">
        <v>4</v>
      </c>
      <c r="E75">
        <v>1</v>
      </c>
      <c r="F75">
        <v>0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349</v>
      </c>
      <c r="AF75">
        <v>21.525284921627218</v>
      </c>
      <c r="AG75">
        <v>24.326347955977681</v>
      </c>
      <c r="AH75">
        <v>19.579886580064368</v>
      </c>
      <c r="AI75">
        <v>3.8523122270601378</v>
      </c>
      <c r="AJ75">
        <v>0</v>
      </c>
      <c r="AK75">
        <v>0</v>
      </c>
    </row>
    <row r="76" spans="1:37" x14ac:dyDescent="0.3">
      <c r="A76" t="s">
        <v>170</v>
      </c>
      <c r="B76" t="s">
        <v>171</v>
      </c>
      <c r="C76" s="1" t="s">
        <v>171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270</v>
      </c>
      <c r="AF76">
        <v>12.078301955580951</v>
      </c>
      <c r="AG76">
        <v>18.013322726816767</v>
      </c>
      <c r="AH76">
        <v>17.188850555662768</v>
      </c>
      <c r="AI76">
        <v>3.1297674089882683</v>
      </c>
      <c r="AJ76">
        <v>1</v>
      </c>
      <c r="AK76">
        <v>1</v>
      </c>
    </row>
    <row r="77" spans="1:37" hidden="1" x14ac:dyDescent="0.3">
      <c r="A77" t="s">
        <v>203</v>
      </c>
      <c r="B77" t="s">
        <v>204</v>
      </c>
      <c r="C77" t="s">
        <v>205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8</v>
      </c>
      <c r="AE77">
        <v>352</v>
      </c>
      <c r="AF77">
        <v>18.014115117160941</v>
      </c>
      <c r="AG77">
        <v>22.997182220117804</v>
      </c>
      <c r="AH77">
        <v>17.585761409616339</v>
      </c>
      <c r="AI77">
        <v>3.4774010549564416</v>
      </c>
      <c r="AJ77">
        <v>0</v>
      </c>
      <c r="AK77">
        <v>0</v>
      </c>
    </row>
    <row r="78" spans="1:37" hidden="1" x14ac:dyDescent="0.3">
      <c r="A78" t="s">
        <v>206</v>
      </c>
      <c r="B78" t="s">
        <v>207</v>
      </c>
      <c r="C78" t="s">
        <v>208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7.7</v>
      </c>
      <c r="AE78">
        <v>361</v>
      </c>
      <c r="AF78">
        <v>20.24598634958468</v>
      </c>
      <c r="AG78">
        <v>22.759611350186461</v>
      </c>
      <c r="AH78">
        <v>18.361214246591324</v>
      </c>
      <c r="AI78">
        <v>3.592437644239201</v>
      </c>
      <c r="AJ78">
        <v>0</v>
      </c>
      <c r="AK78">
        <v>0</v>
      </c>
    </row>
    <row r="79" spans="1:37" x14ac:dyDescent="0.3">
      <c r="A79" t="s">
        <v>37</v>
      </c>
      <c r="B79" t="s">
        <v>38</v>
      </c>
      <c r="C79" s="1" t="s">
        <v>37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9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4.8</v>
      </c>
      <c r="AE79">
        <v>5</v>
      </c>
      <c r="AF79">
        <v>18.055555555555557</v>
      </c>
      <c r="AG79">
        <v>17.379698547620336</v>
      </c>
      <c r="AH79">
        <v>14.451758131670257</v>
      </c>
      <c r="AI79">
        <v>2.9735422047575004</v>
      </c>
      <c r="AJ79">
        <v>1</v>
      </c>
      <c r="AK79">
        <v>1</v>
      </c>
    </row>
    <row r="80" spans="1:37" hidden="1" x14ac:dyDescent="0.3">
      <c r="A80" t="s">
        <v>211</v>
      </c>
      <c r="B80" t="s">
        <v>212</v>
      </c>
      <c r="C80" t="s">
        <v>212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12.5</v>
      </c>
      <c r="AE80">
        <v>366</v>
      </c>
      <c r="AF80">
        <v>34.01153134606858</v>
      </c>
      <c r="AG80">
        <v>32.802377214839829</v>
      </c>
      <c r="AH80">
        <v>28.375828376107762</v>
      </c>
      <c r="AI80">
        <v>6.0211538040228669</v>
      </c>
      <c r="AJ80">
        <v>0</v>
      </c>
      <c r="AK80">
        <v>0</v>
      </c>
    </row>
    <row r="81" spans="1:37" hidden="1" x14ac:dyDescent="0.3">
      <c r="A81" t="s">
        <v>213</v>
      </c>
      <c r="B81" t="s">
        <v>214</v>
      </c>
      <c r="C81" t="s">
        <v>214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367</v>
      </c>
      <c r="AF81">
        <v>16.299999182727603</v>
      </c>
      <c r="AG81">
        <v>37.386566639954118</v>
      </c>
      <c r="AH81">
        <v>23.449025987197022</v>
      </c>
      <c r="AI81">
        <v>4.7243178043443326</v>
      </c>
      <c r="AJ81">
        <v>0</v>
      </c>
      <c r="AK81">
        <v>0</v>
      </c>
    </row>
    <row r="82" spans="1:37" hidden="1" x14ac:dyDescent="0.3">
      <c r="A82" t="s">
        <v>215</v>
      </c>
      <c r="B82" t="s">
        <v>216</v>
      </c>
      <c r="C82" s="1" t="s">
        <v>215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</v>
      </c>
      <c r="AE82">
        <v>371</v>
      </c>
      <c r="AF82">
        <v>20.977942944543106</v>
      </c>
      <c r="AG82">
        <v>20.885400633520426</v>
      </c>
      <c r="AH82">
        <v>0</v>
      </c>
      <c r="AI82">
        <v>0</v>
      </c>
      <c r="AJ82">
        <v>1</v>
      </c>
      <c r="AK82">
        <v>0</v>
      </c>
    </row>
    <row r="83" spans="1:37" hidden="1" x14ac:dyDescent="0.3">
      <c r="A83" t="s">
        <v>217</v>
      </c>
      <c r="B83" t="s">
        <v>218</v>
      </c>
      <c r="C83" t="s">
        <v>219</v>
      </c>
      <c r="D83" t="s">
        <v>7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6.6</v>
      </c>
      <c r="AE83">
        <v>418</v>
      </c>
      <c r="AF83">
        <v>13.577740047753689</v>
      </c>
      <c r="AG83">
        <v>20.307824225816887</v>
      </c>
      <c r="AH83">
        <v>14.427953434677562</v>
      </c>
      <c r="AI83">
        <v>2.8441535594839671</v>
      </c>
      <c r="AJ83">
        <v>0</v>
      </c>
      <c r="AK83">
        <v>0</v>
      </c>
    </row>
    <row r="84" spans="1:37" hidden="1" x14ac:dyDescent="0.3">
      <c r="A84" t="s">
        <v>220</v>
      </c>
      <c r="B84" t="s">
        <v>221</v>
      </c>
      <c r="C84" t="s">
        <v>222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5.6</v>
      </c>
      <c r="AE84">
        <v>427</v>
      </c>
      <c r="AF84">
        <v>21.900990092728836</v>
      </c>
      <c r="AG84">
        <v>20.227928018119513</v>
      </c>
      <c r="AH84">
        <v>18.086924670151475</v>
      </c>
      <c r="AI84">
        <v>3.6469815464983855</v>
      </c>
      <c r="AJ84">
        <v>0</v>
      </c>
      <c r="AK84">
        <v>0</v>
      </c>
    </row>
    <row r="85" spans="1:37" hidden="1" x14ac:dyDescent="0.3">
      <c r="A85" t="s">
        <v>223</v>
      </c>
      <c r="B85" t="s">
        <v>224</v>
      </c>
      <c r="C85" t="s">
        <v>224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7.6</v>
      </c>
      <c r="AE85">
        <v>428</v>
      </c>
      <c r="AF85">
        <v>31.753086419753085</v>
      </c>
      <c r="AG85">
        <v>26.419040644440965</v>
      </c>
      <c r="AH85">
        <v>25.019545242534569</v>
      </c>
      <c r="AI85">
        <v>4.651490847765281</v>
      </c>
      <c r="AJ85">
        <v>0</v>
      </c>
      <c r="AK85">
        <v>0</v>
      </c>
    </row>
    <row r="86" spans="1:37" x14ac:dyDescent="0.3">
      <c r="A86" t="s">
        <v>186</v>
      </c>
      <c r="B86" t="s">
        <v>187</v>
      </c>
      <c r="C86" s="1" t="s">
        <v>187</v>
      </c>
      <c r="D86" t="s">
        <v>4</v>
      </c>
      <c r="E86">
        <v>1</v>
      </c>
      <c r="F86">
        <v>0</v>
      </c>
      <c r="G86">
        <v>0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323</v>
      </c>
      <c r="AF86">
        <v>16.549601141526473</v>
      </c>
      <c r="AG86">
        <v>22.347441075115686</v>
      </c>
      <c r="AH86">
        <v>20.36914857426008</v>
      </c>
      <c r="AI86">
        <v>2.708961463096581</v>
      </c>
      <c r="AJ86">
        <v>1</v>
      </c>
      <c r="AK86">
        <v>1</v>
      </c>
    </row>
    <row r="87" spans="1:37" hidden="1" x14ac:dyDescent="0.3">
      <c r="A87" t="s">
        <v>227</v>
      </c>
      <c r="B87" t="s">
        <v>228</v>
      </c>
      <c r="C87" t="s">
        <v>228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431</v>
      </c>
      <c r="AF87">
        <v>13.79999986872388</v>
      </c>
      <c r="AG87">
        <v>35.446332037423261</v>
      </c>
      <c r="AH87">
        <v>20.792157208091119</v>
      </c>
      <c r="AI87">
        <v>4.5111433386475444</v>
      </c>
      <c r="AJ87">
        <v>0</v>
      </c>
      <c r="AK87">
        <v>0</v>
      </c>
    </row>
    <row r="88" spans="1:37" hidden="1" x14ac:dyDescent="0.3">
      <c r="A88" t="s">
        <v>229</v>
      </c>
      <c r="B88" t="s">
        <v>230</v>
      </c>
      <c r="C88" t="s">
        <v>229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5.7</v>
      </c>
      <c r="AE88">
        <v>440</v>
      </c>
      <c r="AF88">
        <v>14.327638118561438</v>
      </c>
      <c r="AG88">
        <v>20.567363769820354</v>
      </c>
      <c r="AH88">
        <v>14.86801402414806</v>
      </c>
      <c r="AI88">
        <v>3.1110350756141001</v>
      </c>
      <c r="AJ88">
        <v>0</v>
      </c>
      <c r="AK88">
        <v>0</v>
      </c>
    </row>
    <row r="89" spans="1:37" hidden="1" x14ac:dyDescent="0.3">
      <c r="A89" t="s">
        <v>231</v>
      </c>
      <c r="B89" t="s">
        <v>232</v>
      </c>
      <c r="C89" t="s">
        <v>232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5.0999999999999996</v>
      </c>
      <c r="AE89">
        <v>444</v>
      </c>
      <c r="AF89">
        <v>36.759388487087634</v>
      </c>
      <c r="AG89">
        <v>19.148176340168582</v>
      </c>
      <c r="AH89">
        <v>24.230940360299421</v>
      </c>
      <c r="AI89">
        <v>3.4400814457767726</v>
      </c>
      <c r="AJ89">
        <v>0</v>
      </c>
      <c r="AK89">
        <v>0</v>
      </c>
    </row>
    <row r="90" spans="1:37" hidden="1" x14ac:dyDescent="0.3">
      <c r="A90" t="s">
        <v>233</v>
      </c>
      <c r="B90" t="s">
        <v>234</v>
      </c>
      <c r="C90" t="s">
        <v>234</v>
      </c>
      <c r="D90" t="s">
        <v>5</v>
      </c>
      <c r="E90">
        <v>0</v>
      </c>
      <c r="F90">
        <v>1</v>
      </c>
      <c r="G90">
        <v>0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5.0999999999999996</v>
      </c>
      <c r="AE90">
        <v>445</v>
      </c>
      <c r="AF90">
        <v>17.830268145909585</v>
      </c>
      <c r="AG90">
        <v>40.716784575156616</v>
      </c>
      <c r="AH90">
        <v>24.761274840910311</v>
      </c>
      <c r="AI90">
        <v>5.6037206554078551</v>
      </c>
      <c r="AJ90">
        <v>0</v>
      </c>
      <c r="AK90">
        <v>0</v>
      </c>
    </row>
    <row r="91" spans="1:37" hidden="1" x14ac:dyDescent="0.3">
      <c r="A91" t="s">
        <v>235</v>
      </c>
      <c r="B91" t="s">
        <v>236</v>
      </c>
      <c r="C91" t="s">
        <v>237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6.9</v>
      </c>
      <c r="AE91">
        <v>450</v>
      </c>
      <c r="AF91">
        <v>17.468300099815099</v>
      </c>
      <c r="AG91">
        <v>20.312718218682754</v>
      </c>
      <c r="AH91">
        <v>14.926565480000786</v>
      </c>
      <c r="AI91">
        <v>2.7908221484128934</v>
      </c>
      <c r="AJ91">
        <v>0</v>
      </c>
      <c r="AK91">
        <v>0</v>
      </c>
    </row>
    <row r="92" spans="1:37" hidden="1" x14ac:dyDescent="0.3">
      <c r="A92" t="s">
        <v>238</v>
      </c>
      <c r="B92" t="s">
        <v>239</v>
      </c>
      <c r="C92" t="s">
        <v>240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8.5</v>
      </c>
      <c r="AE92">
        <v>451</v>
      </c>
      <c r="AF92">
        <v>20.608307694389175</v>
      </c>
      <c r="AG92">
        <v>22.544349064627497</v>
      </c>
      <c r="AH92">
        <v>17.00986383962816</v>
      </c>
      <c r="AI92">
        <v>3.0441044687271099</v>
      </c>
      <c r="AJ92">
        <v>0</v>
      </c>
      <c r="AK92">
        <v>0</v>
      </c>
    </row>
    <row r="93" spans="1:37" hidden="1" x14ac:dyDescent="0.3">
      <c r="A93" t="s">
        <v>241</v>
      </c>
      <c r="B93" t="s">
        <v>242</v>
      </c>
      <c r="C93" t="s">
        <v>243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5.4</v>
      </c>
      <c r="AE93">
        <v>454</v>
      </c>
      <c r="AF93">
        <v>19.846153843615681</v>
      </c>
      <c r="AG93">
        <v>17.862629613877321</v>
      </c>
      <c r="AH93">
        <v>14.75500252513843</v>
      </c>
      <c r="AI93">
        <v>2.2928792277411505</v>
      </c>
      <c r="AJ93">
        <v>0</v>
      </c>
      <c r="AK93">
        <v>0</v>
      </c>
    </row>
    <row r="94" spans="1:37" hidden="1" x14ac:dyDescent="0.3">
      <c r="A94" t="s">
        <v>106</v>
      </c>
      <c r="B94" t="s">
        <v>244</v>
      </c>
      <c r="C94" t="s">
        <v>244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456</v>
      </c>
      <c r="AF94">
        <v>18.783783763951302</v>
      </c>
      <c r="AG94">
        <v>20.286030761582317</v>
      </c>
      <c r="AH94">
        <v>15.393061108800502</v>
      </c>
      <c r="AI94">
        <v>2.9075660220732296</v>
      </c>
      <c r="AJ94">
        <v>0</v>
      </c>
      <c r="AK94">
        <v>0</v>
      </c>
    </row>
    <row r="95" spans="1:37" hidden="1" x14ac:dyDescent="0.3">
      <c r="A95" t="s">
        <v>245</v>
      </c>
      <c r="B95" t="s">
        <v>246</v>
      </c>
      <c r="C95" t="s">
        <v>247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5.0999999999999996</v>
      </c>
      <c r="AE95">
        <v>472</v>
      </c>
      <c r="AF95">
        <v>13.089208374862773</v>
      </c>
      <c r="AG95">
        <v>19.14649449045713</v>
      </c>
      <c r="AH95">
        <v>12.843384298030589</v>
      </c>
      <c r="AI95">
        <v>0.26092110211744868</v>
      </c>
      <c r="AJ95">
        <v>0</v>
      </c>
      <c r="AK95">
        <v>0</v>
      </c>
    </row>
    <row r="96" spans="1:37" hidden="1" x14ac:dyDescent="0.3">
      <c r="A96" t="s">
        <v>248</v>
      </c>
      <c r="B96" t="s">
        <v>249</v>
      </c>
      <c r="C96" t="s">
        <v>249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</v>
      </c>
      <c r="AE96">
        <v>473</v>
      </c>
      <c r="AF96">
        <v>30.048525741430964</v>
      </c>
      <c r="AG96">
        <v>25.871996228487468</v>
      </c>
      <c r="AH96">
        <v>21.844412504453253</v>
      </c>
      <c r="AI96">
        <v>3.630260805935527</v>
      </c>
      <c r="AJ96">
        <v>0</v>
      </c>
      <c r="AK96">
        <v>0</v>
      </c>
    </row>
    <row r="97" spans="1:37" hidden="1" x14ac:dyDescent="0.3">
      <c r="A97" t="s">
        <v>50</v>
      </c>
      <c r="B97" t="s">
        <v>250</v>
      </c>
      <c r="C97" t="s">
        <v>250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4.5999999999999996</v>
      </c>
      <c r="AE97">
        <v>478</v>
      </c>
      <c r="AF97">
        <v>18.147382071194304</v>
      </c>
      <c r="AG97">
        <v>17.048017912842546</v>
      </c>
      <c r="AH97">
        <v>13.793846392465067</v>
      </c>
      <c r="AI97">
        <v>2.5302893972308071</v>
      </c>
      <c r="AJ97">
        <v>0</v>
      </c>
      <c r="AK97">
        <v>0</v>
      </c>
    </row>
    <row r="98" spans="1:37" hidden="1" x14ac:dyDescent="0.3">
      <c r="A98" t="s">
        <v>251</v>
      </c>
      <c r="B98" t="s">
        <v>179</v>
      </c>
      <c r="C98" t="s">
        <v>179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479</v>
      </c>
      <c r="AF98">
        <v>18.455105773010693</v>
      </c>
      <c r="AG98">
        <v>25.624635438683327</v>
      </c>
      <c r="AH98">
        <v>17.529280509259017</v>
      </c>
      <c r="AI98">
        <v>3.3171810285158267</v>
      </c>
      <c r="AJ98">
        <v>0</v>
      </c>
      <c r="AK98">
        <v>0</v>
      </c>
    </row>
    <row r="99" spans="1:37" hidden="1" x14ac:dyDescent="0.3">
      <c r="A99" t="s">
        <v>252</v>
      </c>
      <c r="B99" t="s">
        <v>253</v>
      </c>
      <c r="C99" s="1" t="s">
        <v>254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6.4</v>
      </c>
      <c r="AE99">
        <v>485</v>
      </c>
      <c r="AF99">
        <v>26.088235294117645</v>
      </c>
      <c r="AG99">
        <v>23.077828701788995</v>
      </c>
      <c r="AH99">
        <v>19.271984066161544</v>
      </c>
      <c r="AI99">
        <v>3.5625221441260564</v>
      </c>
      <c r="AJ99">
        <v>1</v>
      </c>
      <c r="AK99">
        <v>0</v>
      </c>
    </row>
    <row r="100" spans="1:37" hidden="1" x14ac:dyDescent="0.3">
      <c r="A100" t="s">
        <v>255</v>
      </c>
      <c r="B100" t="s">
        <v>256</v>
      </c>
      <c r="C100" t="s">
        <v>256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488</v>
      </c>
      <c r="AF100">
        <v>13.85968887921373</v>
      </c>
      <c r="AG100">
        <v>18.609750348718691</v>
      </c>
      <c r="AH100">
        <v>12.758962079776598</v>
      </c>
      <c r="AI100">
        <v>2.7953668310569002</v>
      </c>
      <c r="AJ100">
        <v>0</v>
      </c>
      <c r="AK100">
        <v>0</v>
      </c>
    </row>
    <row r="101" spans="1:37" hidden="1" x14ac:dyDescent="0.3">
      <c r="A101" t="s">
        <v>257</v>
      </c>
      <c r="B101" t="s">
        <v>258</v>
      </c>
      <c r="C101" t="s">
        <v>258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495</v>
      </c>
      <c r="AF101">
        <v>12.734375</v>
      </c>
      <c r="AG101">
        <v>13.594449236743351</v>
      </c>
      <c r="AH101">
        <v>10.331925087075309</v>
      </c>
      <c r="AI101">
        <v>2.0663850174150618</v>
      </c>
      <c r="AJ101">
        <v>0</v>
      </c>
      <c r="AK101">
        <v>0</v>
      </c>
    </row>
    <row r="102" spans="1:37" hidden="1" x14ac:dyDescent="0.3">
      <c r="A102" t="s">
        <v>259</v>
      </c>
      <c r="B102" t="s">
        <v>260</v>
      </c>
      <c r="C102" t="s">
        <v>260</v>
      </c>
      <c r="D102" t="s">
        <v>7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7.7</v>
      </c>
      <c r="AE102">
        <v>498</v>
      </c>
      <c r="AF102">
        <v>27.745645613940983</v>
      </c>
      <c r="AG102">
        <v>30.071652598198117</v>
      </c>
      <c r="AH102">
        <v>22.690649485009331</v>
      </c>
      <c r="AI102">
        <v>4.6877628839107395</v>
      </c>
      <c r="AJ102">
        <v>0</v>
      </c>
      <c r="AK102">
        <v>0</v>
      </c>
    </row>
    <row r="103" spans="1:37" hidden="1" x14ac:dyDescent="0.3">
      <c r="A103" t="s">
        <v>261</v>
      </c>
      <c r="B103" t="s">
        <v>262</v>
      </c>
      <c r="C103" t="s">
        <v>262</v>
      </c>
      <c r="D103" t="s">
        <v>4</v>
      </c>
      <c r="E103">
        <v>1</v>
      </c>
      <c r="F103">
        <v>0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507</v>
      </c>
      <c r="AF103">
        <v>32.980400261161186</v>
      </c>
      <c r="AG103">
        <v>19.257239467457801</v>
      </c>
      <c r="AH103">
        <v>20.426494232238035</v>
      </c>
      <c r="AI103">
        <v>3.050358387641956</v>
      </c>
      <c r="AJ103">
        <v>0</v>
      </c>
      <c r="AK103">
        <v>0</v>
      </c>
    </row>
    <row r="104" spans="1:37" hidden="1" x14ac:dyDescent="0.3">
      <c r="A104" t="s">
        <v>263</v>
      </c>
      <c r="B104" t="s">
        <v>264</v>
      </c>
      <c r="C104" t="s">
        <v>264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5.5</v>
      </c>
      <c r="AE104">
        <v>512</v>
      </c>
      <c r="AF104">
        <v>15.76336838760216</v>
      </c>
      <c r="AG104">
        <v>35.254561313841641</v>
      </c>
      <c r="AH104">
        <v>20.104189673431332</v>
      </c>
      <c r="AI104">
        <v>3.9555111221683283</v>
      </c>
      <c r="AJ104">
        <v>0</v>
      </c>
      <c r="AK104">
        <v>0</v>
      </c>
    </row>
    <row r="105" spans="1:37" hidden="1" x14ac:dyDescent="0.3">
      <c r="A105" t="s">
        <v>265</v>
      </c>
      <c r="B105" t="s">
        <v>197</v>
      </c>
      <c r="C105" t="s">
        <v>197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7.9</v>
      </c>
      <c r="AE105">
        <v>516</v>
      </c>
      <c r="AF105">
        <v>22.870471930105904</v>
      </c>
      <c r="AG105">
        <v>26.226607814300085</v>
      </c>
      <c r="AH105">
        <v>19.274853937192894</v>
      </c>
      <c r="AI105">
        <v>3.5755320300652533</v>
      </c>
      <c r="AJ105">
        <v>0</v>
      </c>
      <c r="AK105">
        <v>0</v>
      </c>
    </row>
    <row r="106" spans="1:37" hidden="1" x14ac:dyDescent="0.3">
      <c r="A106" t="s">
        <v>266</v>
      </c>
      <c r="B106" t="s">
        <v>267</v>
      </c>
      <c r="C106" t="s">
        <v>267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519</v>
      </c>
      <c r="AF106">
        <v>23.999999959721009</v>
      </c>
      <c r="AG106">
        <v>23.543710757019628</v>
      </c>
      <c r="AH106">
        <v>18.647598574519897</v>
      </c>
      <c r="AI106">
        <v>3.52965402583918</v>
      </c>
      <c r="AJ106">
        <v>0</v>
      </c>
      <c r="AK106">
        <v>0</v>
      </c>
    </row>
    <row r="107" spans="1:37" hidden="1" x14ac:dyDescent="0.3">
      <c r="A107" t="s">
        <v>268</v>
      </c>
      <c r="B107" t="s">
        <v>269</v>
      </c>
      <c r="C107" t="s">
        <v>269</v>
      </c>
      <c r="D107" t="s">
        <v>4</v>
      </c>
      <c r="E107">
        <v>1</v>
      </c>
      <c r="F107">
        <v>0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4</v>
      </c>
      <c r="AE107">
        <v>523</v>
      </c>
      <c r="AF107">
        <v>11.199999819358244</v>
      </c>
      <c r="AG107">
        <v>32.649215770142547</v>
      </c>
      <c r="AH107">
        <v>20.605135937117645</v>
      </c>
      <c r="AI107">
        <v>3.9586192839667271</v>
      </c>
      <c r="AJ107">
        <v>0</v>
      </c>
      <c r="AK107">
        <v>0</v>
      </c>
    </row>
    <row r="108" spans="1:37" hidden="1" x14ac:dyDescent="0.3">
      <c r="A108" t="s">
        <v>257</v>
      </c>
      <c r="B108" t="s">
        <v>270</v>
      </c>
      <c r="C108" t="s">
        <v>270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525</v>
      </c>
      <c r="AF108">
        <v>10.423474711805611</v>
      </c>
      <c r="AG108">
        <v>12.024662388880532</v>
      </c>
      <c r="AH108">
        <v>10.856865429343642</v>
      </c>
      <c r="AI108">
        <v>2.2836113037380885</v>
      </c>
      <c r="AJ108">
        <v>0</v>
      </c>
      <c r="AK108">
        <v>0</v>
      </c>
    </row>
    <row r="109" spans="1:37" hidden="1" x14ac:dyDescent="0.3">
      <c r="A109" t="s">
        <v>271</v>
      </c>
      <c r="B109" t="s">
        <v>272</v>
      </c>
      <c r="C109" t="s">
        <v>272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4.5</v>
      </c>
      <c r="AE109">
        <v>528</v>
      </c>
      <c r="AF109">
        <v>17.770334743683744</v>
      </c>
      <c r="AG109">
        <v>16.484332878035907</v>
      </c>
      <c r="AH109">
        <v>16.689577178403137</v>
      </c>
      <c r="AI109">
        <v>3.452483416462695</v>
      </c>
      <c r="AJ109">
        <v>0</v>
      </c>
      <c r="AK109">
        <v>0</v>
      </c>
    </row>
    <row r="110" spans="1:37" hidden="1" x14ac:dyDescent="0.3">
      <c r="A110" t="s">
        <v>273</v>
      </c>
      <c r="B110" t="s">
        <v>274</v>
      </c>
      <c r="C110" t="s">
        <v>274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6.5</v>
      </c>
      <c r="AE110">
        <v>529</v>
      </c>
      <c r="AF110">
        <v>21.444444429500102</v>
      </c>
      <c r="AG110">
        <v>25.518383063112232</v>
      </c>
      <c r="AH110">
        <v>22.689401420182641</v>
      </c>
      <c r="AI110">
        <v>4.3464195686561693</v>
      </c>
      <c r="AJ110">
        <v>0</v>
      </c>
      <c r="AK110">
        <v>0</v>
      </c>
    </row>
    <row r="111" spans="1:37" hidden="1" x14ac:dyDescent="0.3">
      <c r="A111" t="s">
        <v>275</v>
      </c>
      <c r="B111" t="s">
        <v>276</v>
      </c>
      <c r="C111" t="s">
        <v>276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4.5</v>
      </c>
      <c r="AE111">
        <v>531</v>
      </c>
      <c r="AF111">
        <v>20.043124146930388</v>
      </c>
      <c r="AG111">
        <v>16.185227319718237</v>
      </c>
      <c r="AH111">
        <v>17.73329427187031</v>
      </c>
      <c r="AI111">
        <v>3.0707992446998809</v>
      </c>
      <c r="AJ111">
        <v>0</v>
      </c>
      <c r="AK111">
        <v>0</v>
      </c>
    </row>
    <row r="112" spans="1:37" hidden="1" x14ac:dyDescent="0.3">
      <c r="A112" t="s">
        <v>277</v>
      </c>
      <c r="B112" t="s">
        <v>278</v>
      </c>
      <c r="C112" t="s">
        <v>277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5.4</v>
      </c>
      <c r="AE112">
        <v>534</v>
      </c>
      <c r="AF112">
        <v>15.736280293846191</v>
      </c>
      <c r="AG112">
        <v>27.942770036975809</v>
      </c>
      <c r="AH112">
        <v>20.826228504032052</v>
      </c>
      <c r="AI112">
        <v>3.6789632000617192</v>
      </c>
      <c r="AJ112">
        <v>0</v>
      </c>
      <c r="AK112">
        <v>0</v>
      </c>
    </row>
    <row r="113" spans="1:37" hidden="1" x14ac:dyDescent="0.3">
      <c r="A113" t="s">
        <v>279</v>
      </c>
      <c r="B113" t="s">
        <v>280</v>
      </c>
      <c r="C113" t="s">
        <v>280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5.9</v>
      </c>
      <c r="AE113">
        <v>539</v>
      </c>
      <c r="AF113">
        <v>16.370546393159483</v>
      </c>
      <c r="AG113">
        <v>22.019494801201354</v>
      </c>
      <c r="AH113">
        <v>18.471374787697073</v>
      </c>
      <c r="AI113">
        <v>3.8140529062315247</v>
      </c>
      <c r="AJ113">
        <v>0</v>
      </c>
      <c r="AK113">
        <v>0</v>
      </c>
    </row>
    <row r="114" spans="1:37" hidden="1" x14ac:dyDescent="0.3">
      <c r="A114" t="s">
        <v>281</v>
      </c>
      <c r="B114" t="s">
        <v>282</v>
      </c>
      <c r="C114" t="s">
        <v>282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5.9</v>
      </c>
      <c r="AE114">
        <v>542</v>
      </c>
      <c r="AF114">
        <v>14.526316681110444</v>
      </c>
      <c r="AG114">
        <v>16.674054292594093</v>
      </c>
      <c r="AH114">
        <v>15.092369595791629</v>
      </c>
      <c r="AI114">
        <v>3.1758037739475626</v>
      </c>
      <c r="AJ114">
        <v>0</v>
      </c>
      <c r="AK114">
        <v>0</v>
      </c>
    </row>
    <row r="115" spans="1:37" hidden="1" x14ac:dyDescent="0.3">
      <c r="A115" t="s">
        <v>283</v>
      </c>
      <c r="B115" t="s">
        <v>284</v>
      </c>
      <c r="C115" t="s">
        <v>284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560</v>
      </c>
      <c r="AF115">
        <v>13.150626372543705</v>
      </c>
      <c r="AG115">
        <v>14.617067361232909</v>
      </c>
      <c r="AH115">
        <v>13.446527429919858</v>
      </c>
      <c r="AI115">
        <v>2.7340933908238991</v>
      </c>
      <c r="AJ115">
        <v>0</v>
      </c>
      <c r="AK115">
        <v>0</v>
      </c>
    </row>
    <row r="116" spans="1:37" hidden="1" x14ac:dyDescent="0.3">
      <c r="A116" t="s">
        <v>285</v>
      </c>
      <c r="B116" t="s">
        <v>286</v>
      </c>
      <c r="C116" t="s">
        <v>286</v>
      </c>
      <c r="D116" t="s">
        <v>4</v>
      </c>
      <c r="E116">
        <v>1</v>
      </c>
      <c r="F116">
        <v>0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4.5</v>
      </c>
      <c r="AE116">
        <v>579</v>
      </c>
      <c r="AF116">
        <v>13.700000620487856</v>
      </c>
      <c r="AG116">
        <v>29.786732881862033</v>
      </c>
      <c r="AH116">
        <v>0</v>
      </c>
      <c r="AI116">
        <v>0</v>
      </c>
      <c r="AJ116">
        <v>0</v>
      </c>
      <c r="AK116">
        <v>0</v>
      </c>
    </row>
    <row r="117" spans="1:37" hidden="1" x14ac:dyDescent="0.3">
      <c r="A117" t="s">
        <v>287</v>
      </c>
      <c r="B117" t="s">
        <v>288</v>
      </c>
      <c r="C117" t="s">
        <v>288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5</v>
      </c>
      <c r="AE117">
        <v>602</v>
      </c>
      <c r="AF117">
        <v>10.370370406292812</v>
      </c>
      <c r="AG117">
        <v>12.53402283883565</v>
      </c>
      <c r="AH117">
        <v>7.6367789468232434</v>
      </c>
      <c r="AI117">
        <v>1.5273557893646486</v>
      </c>
      <c r="AJ117">
        <v>0</v>
      </c>
      <c r="AK117">
        <v>0</v>
      </c>
    </row>
    <row r="118" spans="1:37" hidden="1" x14ac:dyDescent="0.3">
      <c r="A118" t="s">
        <v>289</v>
      </c>
      <c r="B118" t="s">
        <v>290</v>
      </c>
      <c r="C118" t="s">
        <v>290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7</v>
      </c>
      <c r="AE118">
        <v>610</v>
      </c>
      <c r="AF118">
        <v>18.317777910543249</v>
      </c>
      <c r="AG118">
        <v>17.502681010471772</v>
      </c>
      <c r="AH118">
        <v>12.179268366919288</v>
      </c>
      <c r="AI118">
        <v>2.6750566864337193</v>
      </c>
      <c r="AJ118">
        <v>0</v>
      </c>
      <c r="AK118">
        <v>0</v>
      </c>
    </row>
    <row r="119" spans="1:37" hidden="1" x14ac:dyDescent="0.3">
      <c r="A119" t="s">
        <v>291</v>
      </c>
      <c r="B119" t="s">
        <v>292</v>
      </c>
      <c r="C119" t="s">
        <v>292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7.7</v>
      </c>
      <c r="AE119">
        <v>613</v>
      </c>
      <c r="AF119">
        <v>57.122990661086504</v>
      </c>
      <c r="AG119">
        <v>25.832293925839828</v>
      </c>
      <c r="AH119">
        <v>29.858258838862589</v>
      </c>
      <c r="AI119">
        <v>3.4517565669839221</v>
      </c>
      <c r="AJ119">
        <v>0</v>
      </c>
      <c r="AK119">
        <v>0</v>
      </c>
    </row>
    <row r="120" spans="1:37" hidden="1" x14ac:dyDescent="0.3">
      <c r="A120" t="s">
        <v>293</v>
      </c>
      <c r="B120" t="s">
        <v>294</v>
      </c>
      <c r="C120" t="s">
        <v>294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4.5999999999999996</v>
      </c>
      <c r="AE120">
        <v>620</v>
      </c>
      <c r="AF120">
        <v>17.567049425260922</v>
      </c>
      <c r="AG120">
        <v>17.494287404538664</v>
      </c>
      <c r="AH120">
        <v>11.880404713822614</v>
      </c>
      <c r="AI120">
        <v>2.3453900549992204</v>
      </c>
      <c r="AJ120">
        <v>0</v>
      </c>
      <c r="AK120">
        <v>0</v>
      </c>
    </row>
    <row r="121" spans="1:37" hidden="1" x14ac:dyDescent="0.3">
      <c r="A121" t="s">
        <v>295</v>
      </c>
      <c r="B121" t="s">
        <v>296</v>
      </c>
      <c r="C121" t="s">
        <v>296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4.5</v>
      </c>
      <c r="AE121">
        <v>622</v>
      </c>
      <c r="AF121">
        <v>13.615384596013106</v>
      </c>
      <c r="AG121">
        <v>19.920121578190166</v>
      </c>
      <c r="AH121">
        <v>11.005082766268643</v>
      </c>
      <c r="AI121">
        <v>2.0281649233793022</v>
      </c>
      <c r="AJ121">
        <v>0</v>
      </c>
      <c r="AK121">
        <v>0</v>
      </c>
    </row>
    <row r="122" spans="1:37" hidden="1" x14ac:dyDescent="0.3">
      <c r="A122" t="s">
        <v>297</v>
      </c>
      <c r="B122" t="s">
        <v>298</v>
      </c>
      <c r="C122" t="s">
        <v>297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9</v>
      </c>
      <c r="AE122">
        <v>625</v>
      </c>
      <c r="AF122">
        <v>20.39280660883508</v>
      </c>
      <c r="AG122">
        <v>22.501077689255791</v>
      </c>
      <c r="AH122">
        <v>14.410925470149337</v>
      </c>
      <c r="AI122">
        <v>3.1154716859139926</v>
      </c>
      <c r="AJ122">
        <v>0</v>
      </c>
      <c r="AK122">
        <v>0</v>
      </c>
    </row>
    <row r="123" spans="1:37" hidden="1" x14ac:dyDescent="0.3">
      <c r="A123" t="s">
        <v>299</v>
      </c>
      <c r="B123" t="s">
        <v>300</v>
      </c>
      <c r="C123" t="s">
        <v>300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4.5999999999999996</v>
      </c>
      <c r="AE123">
        <v>628</v>
      </c>
      <c r="AF123">
        <v>34.624415835562566</v>
      </c>
      <c r="AG123">
        <v>55.655137091822887</v>
      </c>
      <c r="AH123">
        <v>29.398230143859458</v>
      </c>
      <c r="AI123">
        <v>7.0165365589932174</v>
      </c>
      <c r="AJ123">
        <v>0</v>
      </c>
      <c r="AK123">
        <v>0</v>
      </c>
    </row>
    <row r="124" spans="1:37" hidden="1" x14ac:dyDescent="0.3">
      <c r="A124" t="s">
        <v>301</v>
      </c>
      <c r="B124" t="s">
        <v>302</v>
      </c>
      <c r="C124" t="s">
        <v>302</v>
      </c>
      <c r="D124" t="s">
        <v>4</v>
      </c>
      <c r="E124">
        <v>1</v>
      </c>
      <c r="F124">
        <v>0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5</v>
      </c>
      <c r="AE124">
        <v>629</v>
      </c>
      <c r="AF124">
        <v>33.473233196703241</v>
      </c>
      <c r="AG124">
        <v>62.846648515900505</v>
      </c>
      <c r="AH124">
        <v>30.975327635901387</v>
      </c>
      <c r="AI124">
        <v>6.3215886912338224</v>
      </c>
      <c r="AJ124">
        <v>0</v>
      </c>
      <c r="AK124">
        <v>0</v>
      </c>
    </row>
    <row r="125" spans="1:37" hidden="1" x14ac:dyDescent="0.3">
      <c r="A125" t="s">
        <v>303</v>
      </c>
      <c r="B125" t="s">
        <v>304</v>
      </c>
      <c r="C125" t="s">
        <v>305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4.5</v>
      </c>
      <c r="AE125">
        <v>632</v>
      </c>
      <c r="AF125">
        <v>23.716629734505759</v>
      </c>
      <c r="AG125">
        <v>50.716799959290242</v>
      </c>
      <c r="AH125">
        <v>23.695136735059656</v>
      </c>
      <c r="AI125">
        <v>4.8007445318616719</v>
      </c>
      <c r="AJ125">
        <v>0</v>
      </c>
      <c r="AK125">
        <v>0</v>
      </c>
    </row>
    <row r="126" spans="1:37" hidden="1" x14ac:dyDescent="0.3">
      <c r="A126" t="s">
        <v>306</v>
      </c>
      <c r="B126" t="s">
        <v>307</v>
      </c>
      <c r="C126" t="s">
        <v>307</v>
      </c>
      <c r="D126" t="s">
        <v>7</v>
      </c>
      <c r="E126">
        <v>0</v>
      </c>
      <c r="F126">
        <v>0</v>
      </c>
      <c r="G126">
        <v>0</v>
      </c>
      <c r="H126">
        <v>1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6</v>
      </c>
      <c r="AE126">
        <v>636</v>
      </c>
      <c r="AF126">
        <v>19.197307592892592</v>
      </c>
      <c r="AG126">
        <v>15.690142430749606</v>
      </c>
      <c r="AH126">
        <v>14.838004715440391</v>
      </c>
      <c r="AI126">
        <v>3.2937403033643093</v>
      </c>
      <c r="AJ126">
        <v>0</v>
      </c>
      <c r="AK126">
        <v>0</v>
      </c>
    </row>
    <row r="127" spans="1:37" hidden="1" x14ac:dyDescent="0.3">
      <c r="A127" t="s">
        <v>308</v>
      </c>
      <c r="B127" t="s">
        <v>309</v>
      </c>
      <c r="C127" t="s">
        <v>309</v>
      </c>
      <c r="D127" t="s">
        <v>4</v>
      </c>
      <c r="E127">
        <v>1</v>
      </c>
      <c r="F127">
        <v>0</v>
      </c>
      <c r="G127">
        <v>0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4.0999999999999996</v>
      </c>
      <c r="AE127">
        <v>637</v>
      </c>
      <c r="AF127">
        <v>19.19047619047619</v>
      </c>
      <c r="AG127">
        <v>16.279280391013536</v>
      </c>
      <c r="AH127">
        <v>15.051371310292918</v>
      </c>
      <c r="AI127">
        <v>3.0425339110485403</v>
      </c>
      <c r="AJ127">
        <v>0</v>
      </c>
      <c r="AK127">
        <v>0</v>
      </c>
    </row>
    <row r="128" spans="1:37" hidden="1" x14ac:dyDescent="0.3">
      <c r="A128" t="s">
        <v>310</v>
      </c>
      <c r="B128" t="s">
        <v>311</v>
      </c>
      <c r="C128" t="s">
        <v>311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5.9</v>
      </c>
      <c r="AE128">
        <v>638</v>
      </c>
      <c r="AF128">
        <v>20.810452268156684</v>
      </c>
      <c r="AG128">
        <v>17.227060717239397</v>
      </c>
      <c r="AH128">
        <v>16.165161468793173</v>
      </c>
      <c r="AI128">
        <v>3.0976650878230014</v>
      </c>
      <c r="AJ128">
        <v>0</v>
      </c>
      <c r="AK128">
        <v>0</v>
      </c>
    </row>
    <row r="129" spans="1:37" hidden="1" x14ac:dyDescent="0.3">
      <c r="A129" t="s">
        <v>312</v>
      </c>
      <c r="B129" t="s">
        <v>313</v>
      </c>
      <c r="C129" t="s">
        <v>313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7</v>
      </c>
      <c r="AE129">
        <v>639</v>
      </c>
      <c r="AF129">
        <v>22.612211093378384</v>
      </c>
      <c r="AG129">
        <v>23.194599774663804</v>
      </c>
      <c r="AH129">
        <v>19.210325846417504</v>
      </c>
      <c r="AI129">
        <v>4.3218838007952129</v>
      </c>
      <c r="AJ129">
        <v>0</v>
      </c>
      <c r="AK129">
        <v>0</v>
      </c>
    </row>
    <row r="130" spans="1:37" hidden="1" x14ac:dyDescent="0.3">
      <c r="A130" t="s">
        <v>314</v>
      </c>
      <c r="B130" t="s">
        <v>315</v>
      </c>
      <c r="C130" t="s">
        <v>314</v>
      </c>
      <c r="D130" t="s">
        <v>5</v>
      </c>
      <c r="E130">
        <v>0</v>
      </c>
      <c r="F130">
        <v>1</v>
      </c>
      <c r="G130">
        <v>0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4.5</v>
      </c>
      <c r="AE130">
        <v>645</v>
      </c>
      <c r="AF130">
        <v>9.3739973731761008</v>
      </c>
      <c r="AG130">
        <v>14.889628616365421</v>
      </c>
      <c r="AH130">
        <v>9.9027666163810615</v>
      </c>
      <c r="AI130">
        <v>2.2715561382287102</v>
      </c>
      <c r="AJ130">
        <v>0</v>
      </c>
      <c r="AK130">
        <v>0</v>
      </c>
    </row>
    <row r="131" spans="1:37" hidden="1" x14ac:dyDescent="0.3">
      <c r="A131" t="s">
        <v>66</v>
      </c>
      <c r="B131" t="s">
        <v>316</v>
      </c>
      <c r="C131" t="s">
        <v>317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6</v>
      </c>
      <c r="AE131">
        <v>652</v>
      </c>
      <c r="AF131">
        <v>17.660134987491229</v>
      </c>
      <c r="AG131">
        <v>20.695575759847031</v>
      </c>
      <c r="AH131">
        <v>15.952007600667354</v>
      </c>
      <c r="AI131">
        <v>3.4739320484449512</v>
      </c>
      <c r="AJ131">
        <v>0</v>
      </c>
      <c r="AK131">
        <v>0</v>
      </c>
    </row>
    <row r="132" spans="1:37" hidden="1" x14ac:dyDescent="0.3">
      <c r="A132" t="s">
        <v>318</v>
      </c>
      <c r="B132" t="s">
        <v>319</v>
      </c>
      <c r="C132" t="s">
        <v>319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5</v>
      </c>
      <c r="AE132">
        <v>654</v>
      </c>
      <c r="AF132">
        <v>18.057351265711059</v>
      </c>
      <c r="AG132">
        <v>25.710756472347065</v>
      </c>
      <c r="AH132">
        <v>17.983478323006885</v>
      </c>
      <c r="AI132">
        <v>3.9512065995842738</v>
      </c>
      <c r="AJ132">
        <v>0</v>
      </c>
      <c r="AK132">
        <v>0</v>
      </c>
    </row>
    <row r="133" spans="1:37" hidden="1" x14ac:dyDescent="0.3">
      <c r="A133" t="s">
        <v>320</v>
      </c>
      <c r="B133" t="s">
        <v>321</v>
      </c>
      <c r="C133" t="s">
        <v>321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656</v>
      </c>
      <c r="AF133">
        <v>20.718414369642453</v>
      </c>
      <c r="AG133">
        <v>16.323797826227302</v>
      </c>
      <c r="AH133">
        <v>15.789598306279899</v>
      </c>
      <c r="AI133">
        <v>3.2030016454913843</v>
      </c>
      <c r="AJ133">
        <v>0</v>
      </c>
      <c r="AK133">
        <v>0</v>
      </c>
    </row>
    <row r="134" spans="1:37" hidden="1" x14ac:dyDescent="0.3">
      <c r="A134" t="s">
        <v>322</v>
      </c>
      <c r="B134" t="s">
        <v>323</v>
      </c>
      <c r="C134" t="s">
        <v>324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4.5</v>
      </c>
      <c r="AE134">
        <v>666</v>
      </c>
      <c r="AF134">
        <v>8.745456948531336</v>
      </c>
      <c r="AG134">
        <v>16.98998342409779</v>
      </c>
      <c r="AH134">
        <v>12.067547625314951</v>
      </c>
      <c r="AI134">
        <v>2.2565533258975181</v>
      </c>
      <c r="AJ134">
        <v>0</v>
      </c>
      <c r="AK134">
        <v>0</v>
      </c>
    </row>
    <row r="135" spans="1:37" hidden="1" x14ac:dyDescent="0.3">
      <c r="A135" t="s">
        <v>325</v>
      </c>
      <c r="B135" t="s">
        <v>326</v>
      </c>
      <c r="C135" t="s">
        <v>326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4.5</v>
      </c>
      <c r="AE135">
        <v>669</v>
      </c>
      <c r="AF135">
        <v>18.32305556232922</v>
      </c>
      <c r="AG135">
        <v>15.009204860059913</v>
      </c>
      <c r="AH135">
        <v>15.594647939620762</v>
      </c>
      <c r="AI135">
        <v>3.1135012633501562</v>
      </c>
      <c r="AJ135">
        <v>0</v>
      </c>
      <c r="AK135">
        <v>0</v>
      </c>
    </row>
    <row r="136" spans="1:37" hidden="1" x14ac:dyDescent="0.3">
      <c r="A136" t="s">
        <v>327</v>
      </c>
      <c r="B136" t="s">
        <v>328</v>
      </c>
      <c r="C136" t="s">
        <v>329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5.5</v>
      </c>
      <c r="AE136">
        <v>674</v>
      </c>
      <c r="AF136">
        <v>10.254068886196347</v>
      </c>
      <c r="AG136">
        <v>14.225843947319227</v>
      </c>
      <c r="AH136">
        <v>11.469109456110886</v>
      </c>
      <c r="AI136">
        <v>3.2074550027875528</v>
      </c>
      <c r="AJ136">
        <v>0</v>
      </c>
      <c r="AK136">
        <v>0</v>
      </c>
    </row>
    <row r="137" spans="1:37" hidden="1" x14ac:dyDescent="0.3">
      <c r="A137" t="s">
        <v>330</v>
      </c>
      <c r="B137" t="s">
        <v>331</v>
      </c>
      <c r="C137" t="s">
        <v>331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4.5</v>
      </c>
      <c r="AE137">
        <v>679</v>
      </c>
      <c r="AF137">
        <v>15.84094823451921</v>
      </c>
      <c r="AG137">
        <v>16.117996151924572</v>
      </c>
      <c r="AH137">
        <v>14.960803211889203</v>
      </c>
      <c r="AI137">
        <v>3.0139329082221211</v>
      </c>
      <c r="AJ137">
        <v>0</v>
      </c>
      <c r="AK137">
        <v>0</v>
      </c>
    </row>
    <row r="138" spans="1:37" hidden="1" x14ac:dyDescent="0.3">
      <c r="A138" t="s">
        <v>332</v>
      </c>
      <c r="B138" t="s">
        <v>333</v>
      </c>
      <c r="C138" t="s">
        <v>88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5.5</v>
      </c>
      <c r="AE138">
        <v>683</v>
      </c>
      <c r="AF138">
        <v>14.511206996444169</v>
      </c>
      <c r="AG138">
        <v>13.254946006422326</v>
      </c>
      <c r="AH138">
        <v>12.99429377944856</v>
      </c>
      <c r="AI138">
        <v>2.8889628867122688</v>
      </c>
      <c r="AJ138">
        <v>0</v>
      </c>
      <c r="AK138">
        <v>0</v>
      </c>
    </row>
    <row r="139" spans="1:37" hidden="1" x14ac:dyDescent="0.3">
      <c r="A139" t="s">
        <v>334</v>
      </c>
      <c r="B139" t="s">
        <v>335</v>
      </c>
      <c r="C139" t="s">
        <v>336</v>
      </c>
      <c r="D139" t="s">
        <v>4</v>
      </c>
      <c r="E139">
        <v>1</v>
      </c>
      <c r="F139">
        <v>0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5</v>
      </c>
      <c r="AE139">
        <v>685</v>
      </c>
      <c r="AF139">
        <v>18.780895891469704</v>
      </c>
      <c r="AG139">
        <v>21.528023571238826</v>
      </c>
      <c r="AH139">
        <v>18.875657201084998</v>
      </c>
      <c r="AI139">
        <v>3.3932860240097096</v>
      </c>
      <c r="AJ139">
        <v>0</v>
      </c>
      <c r="AK139">
        <v>0</v>
      </c>
    </row>
    <row r="140" spans="1:37" hidden="1" x14ac:dyDescent="0.3">
      <c r="A140" t="s">
        <v>337</v>
      </c>
      <c r="B140" t="s">
        <v>338</v>
      </c>
      <c r="C140" t="s">
        <v>338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5</v>
      </c>
      <c r="AE140">
        <v>686</v>
      </c>
      <c r="AF140">
        <v>6.8720950397057905</v>
      </c>
      <c r="AG140">
        <v>21.34349742314533</v>
      </c>
      <c r="AH140">
        <v>13.244140480985608</v>
      </c>
      <c r="AI140">
        <v>3.0029954527811906</v>
      </c>
      <c r="AJ140">
        <v>0</v>
      </c>
      <c r="AK140">
        <v>0</v>
      </c>
    </row>
    <row r="141" spans="1:37" hidden="1" x14ac:dyDescent="0.3">
      <c r="A141" t="s">
        <v>339</v>
      </c>
      <c r="B141" t="s">
        <v>340</v>
      </c>
      <c r="C141" t="s">
        <v>341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4.5</v>
      </c>
      <c r="AE141">
        <v>688</v>
      </c>
      <c r="AF141">
        <v>37.838709628182521</v>
      </c>
      <c r="AG141">
        <v>14.039749533420421</v>
      </c>
      <c r="AH141">
        <v>24.224797572722657</v>
      </c>
      <c r="AI141">
        <v>3.4687580892845409</v>
      </c>
      <c r="AJ141">
        <v>0</v>
      </c>
      <c r="AK141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2023-08-31T18:19:58Z</dcterms:created>
  <dcterms:modified xsi:type="dcterms:W3CDTF">2023-08-31T18:25:50Z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362a78dc-57f0-49a9-a8ef-815bece698c2</vt:lpwstr>
  </property>
</Properties>
</file>