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<sst xmlns="http://schemas.openxmlformats.org/spreadsheetml/2006/main" count="1043" uniqueCount="448">
  <si>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</si>
  <si>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</si>
  <si>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</si>
  <si>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</si>
  <si>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</si>
  <si>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</si>
  <si>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</si>
  <si>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</si>
  <si>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</si>
  <si>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</si>
  <si>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</si>
  <si>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</si>
  <si>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</si>
  <si>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</si>
  <si>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</si>
  <si>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</si>
  <si>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</si>
  <si>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</si>
  <si>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</si>
  <si>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</si>
  <si>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</si>
  <si>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</si>
  <si>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</si>
  <si>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</si>
  <si>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</si>
  <si>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</si>
  <si>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</si>
  <si>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</si>
  <si>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</si>
  <si>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</si>
  <si>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</si>
  <si>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</si>
  <si>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</si>
  <si>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</si>
  <si>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</si>
  <si>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</si>
  <si>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</si>
  <si>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</si>
  <si>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</si>
  <si>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</si>
  <si>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</si>
  <si>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</si>
  <si>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</si>
  <si>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Fábio</t>
  </si>
  <si>
    <t>Ferreira Vieira</t>
  </si>
  <si>
    <t>Fábio Vieira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</si>
  <si>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</si>
  <si>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</si>
  <si>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</si>
  <si>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</si>
  <si>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</si>
  <si>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</si>
  <si>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</si>
  <si>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</si>
  <si>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</si>
  <si>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</si>
  <si>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</si>
  <si>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</si>
  <si>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</si>
  <si>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</si>
  <si>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</si>
  <si>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</si>
  <si>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</si>
  <si>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</si>
  <si>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</si>
  <si>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</si>
  <si>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</si>
  <si>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</si>
  <si>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</si>
  <si>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</si>
  <si>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</si>
  <si>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</si>
  <si>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</si>
  <si>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</si>
  <si>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</si>
  <si>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</si>
  <si>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</si>
  <si>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</si>
  <si>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</si>
  <si>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</si>
  <si>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</si>
  <si>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</si>
  <si>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</si>
  <si>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</si>
  <si>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</si>
  <si>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</si>
  <si>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</si>
  <si>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</si>
  <si>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</si>
  <si>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</si>
  <si>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</si>
  <si>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</si>
  <si>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</si>
  <si>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</si>
  <si>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</si>
  <si>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</si>
  <si>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</si>
  <si>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</si>
  <si>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</si>
  <si>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</si>
  <si>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</si>
  <si>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</si>
  <si>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</si>
  <si>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</si>
  <si>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</si>
  <si>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</si>
  <si>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</si>
  <si>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</si>
  <si>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</si>
  <si>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</si>
  <si>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Dominic</t>
  </si>
  <si>
    <t>Solanke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</si>
  <si>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</si>
  <si>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</si>
  <si>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</si>
  <si>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</si>
  <si>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</si>
  <si>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</si>
  <si>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</si>
  <si>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</si>
  <si>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</si>
  <si>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</si>
  <si>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</si>
  <si>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</si>
  <si>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</si>
  <si>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</si>
  <si>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</si>
  <si>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</si>
  <si>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</si>
  <si>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</si>
  <si>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</si>
  <si>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</si>
  <si>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</si>
  <si>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</si>
  <si>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</si>
  <si>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</si>
  <si>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</si>
  <si>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</si>
  <si>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</si>
  <si>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</si>
  <si>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</si>
  <si>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</si>
  <si>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</si>
  <si>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</si>
  <si>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</si>
  <si>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</si>
  <si>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</si>
  <si>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</si>
  <si>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</si>
  <si>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</si>
  <si>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</si>
  <si>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</si>
  <si>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</si>
  <si>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Zeki</t>
  </si>
  <si>
    <t>Amdouni</t>
  </si>
  <si>
    <t>Luca</t>
  </si>
  <si>
    <t>Koleosho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</si>
  <si>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</si>
  <si>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</si>
  <si>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</si>
  <si>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</si>
  <si>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</si>
  <si>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</si>
  <si>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</si>
  <si>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</si>
  <si>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</si>
  <si>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</si>
  <si>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</si>
  <si>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</si>
  <si>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</si>
  <si>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</si>
  <si>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</si>
  <si>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</si>
  <si>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</si>
  <si>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</si>
  <si>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</si>
  <si>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</si>
  <si>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</si>
  <si>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</si>
  <si>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</si>
  <si>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</si>
  <si>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</si>
  <si>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</si>
  <si>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</si>
  <si>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</si>
  <si>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</si>
  <si>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</si>
  <si>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</si>
  <si>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</si>
  <si>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</si>
  <si>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</si>
  <si>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</si>
  <si>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</si>
  <si>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</si>
  <si>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</si>
  <si>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</si>
  <si>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</si>
  <si>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</si>
  <si>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</si>
  <si>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</si>
  <si>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</si>
  <si>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</si>
  <si>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</si>
  <si>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</si>
  <si>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</si>
  <si>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</si>
  <si>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</si>
  <si>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</si>
  <si>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</si>
  <si>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</si>
  <si>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</si>
  <si>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</si>
  <si>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James</t>
  </si>
  <si>
    <t>Garner</t>
  </si>
  <si>
    <t>Idrissa</t>
  </si>
  <si>
    <t>Gueye</t>
  </si>
  <si>
    <t>Gana</t>
  </si>
  <si>
    <t>Dwight</t>
  </si>
  <si>
    <t>McNeil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</si>
  <si>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</si>
  <si>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</si>
  <si>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</si>
  <si>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</si>
  <si>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</si>
  <si>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</si>
  <si>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</si>
  <si>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</si>
  <si>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</si>
  <si>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</si>
  <si>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</si>
  <si>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</si>
  <si>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</si>
  <si>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</si>
  <si>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</si>
  <si>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</si>
  <si>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</si>
  <si>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</si>
  <si>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</si>
  <si>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</si>
  <si>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</si>
  <si>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</si>
  <si>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</si>
  <si>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</si>
  <si>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</si>
  <si>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</si>
  <si>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</si>
  <si>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</si>
  <si>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</si>
  <si>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</si>
  <si>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</si>
  <si>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</si>
  <si>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</si>
  <si>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</si>
  <si>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</si>
  <si>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</si>
  <si>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</si>
  <si>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</si>
  <si>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</si>
  <si>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</si>
  <si>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</si>
  <si>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</si>
  <si>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</si>
  <si>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</si>
  <si>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</si>
  <si>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</si>
  <si>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</si>
  <si>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</si>
  <si>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</si>
  <si>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</si>
  <si>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</si>
  <si>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</si>
  <si>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Matip</t>
  </si>
  <si>
    <t>Andrew</t>
  </si>
  <si>
    <t>Robertson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</si>
  <si>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</si>
  <si>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</si>
  <si>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</si>
  <si>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</si>
  <si>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</si>
  <si>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</si>
  <si>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</si>
  <si>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</si>
  <si>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</si>
  <si>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</si>
  <si>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</si>
  <si>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</si>
  <si>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Kaboré</t>
  </si>
  <si>
    <t>Thomas</t>
  </si>
  <si>
    <t>Kaminski</t>
  </si>
  <si>
    <t>Jacob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</si>
  <si>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</si>
  <si>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</si>
  <si>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</si>
  <si>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</si>
  <si>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</si>
  <si>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</si>
  <si>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</si>
  <si>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</si>
  <si>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</si>
  <si>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</si>
  <si>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</si>
  <si>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</si>
  <si>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</si>
  <si>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</si>
  <si>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</si>
  <si>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</si>
  <si>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</si>
  <si>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</si>
  <si>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</si>
  <si>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</si>
  <si>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</si>
  <si>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</si>
  <si>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Jérémy</t>
  </si>
  <si>
    <t>Doku</t>
  </si>
  <si>
    <t>Antony Matheus</t>
  </si>
  <si>
    <t>dos Santos</t>
  </si>
  <si>
    <t>Antony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</si>
  <si>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</si>
  <si>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</si>
  <si>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</si>
  <si>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</si>
  <si>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</si>
  <si>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</si>
  <si>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</si>
  <si>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</si>
  <si>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</si>
  <si>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Alejandro</t>
  </si>
  <si>
    <t>Garnacho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</si>
  <si>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</si>
  <si>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</si>
  <si>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</si>
  <si>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</si>
  <si>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</si>
  <si>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</si>
  <si>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</si>
  <si>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</si>
  <si>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Raphaël</t>
  </si>
  <si>
    <t>Varane</t>
  </si>
  <si>
    <t>R.Varane</t>
  </si>
  <si>
    <t>Rashford</t>
  </si>
  <si>
    <t>André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</si>
  <si>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</si>
  <si>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</si>
  <si>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</si>
  <si>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</si>
  <si>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</si>
  <si>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</si>
  <si>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</si>
  <si>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</si>
  <si>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</si>
  <si>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</si>
  <si>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</si>
  <si>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</si>
  <si>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</si>
  <si>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</si>
  <si>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</si>
  <si>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</si>
  <si>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</si>
  <si>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</si>
  <si>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</si>
  <si>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</si>
  <si>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</si>
  <si>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</si>
  <si>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</si>
  <si>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</si>
  <si>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</si>
  <si>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</si>
  <si>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</si>
  <si>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</si>
  <si>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</si>
  <si>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</si>
  <si>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</si>
  <si>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</si>
  <si>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</si>
  <si>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</si>
  <si>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</si>
  <si>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</si>
  <si>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</si>
  <si>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Chris</t>
  </si>
  <si>
    <t>Wood</t>
  </si>
  <si>
    <t>Olu</t>
  </si>
  <si>
    <t>Aina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</si>
  <si>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</si>
  <si>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</si>
  <si>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</si>
  <si>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</si>
  <si>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</si>
  <si>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</si>
  <si>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</si>
  <si>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</si>
  <si>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</si>
  <si>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</si>
  <si>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</si>
  <si>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</si>
  <si>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</si>
  <si>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</si>
  <si>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</si>
  <si>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</si>
  <si>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</si>
  <si>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</si>
  <si>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</si>
  <si>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</si>
  <si>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</si>
  <si>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</si>
  <si>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</si>
  <si>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</si>
  <si>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</si>
  <si>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</si>
  <si>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</si>
  <si>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</si>
  <si>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</si>
  <si>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</si>
  <si>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</si>
  <si>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</si>
  <si>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</si>
  <si>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</si>
  <si>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</si>
  <si>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</si>
  <si>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</si>
  <si>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</si>
  <si>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</si>
  <si>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</si>
  <si>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</si>
  <si>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</si>
  <si>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Pablo</t>
  </si>
  <si>
    <t>Fornals Malla</t>
  </si>
  <si>
    <t>P.Fornals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</si>
  <si>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</si>
  <si>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</si>
  <si>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</si>
  <si>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</si>
  <si>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</si>
  <si>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</si>
  <si>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</si>
  <si>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Mohammed</t>
  </si>
  <si>
    <t>Kudus</t>
  </si>
  <si>
    <t>Hwang</t>
  </si>
  <si>
    <t>Hee-chan</t>
  </si>
  <si>
    <t>Hee Chan</t>
  </si>
  <si>
    <t>Mario</t>
  </si>
  <si>
    <t>Lemina</t>
  </si>
  <si>
    <t>Lomba Neto</t>
  </si>
  <si>
    <t>José</t>
  </si>
  <si>
    <t>Malheiro de Sá</t>
  </si>
  <si>
    <t>José Sá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</si>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</sst>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748" totalsRowShown="0">
  <autoFilter ref="A1:AK748"/>
  <tableColumns count="37">
    <tableColumn id="1" name="First Name"/>
    <tableColumn id="2" name="Surname"/>
    <tableColumn id="3" name="Web Name"/>
    <tableColumn id="4" name="Position"/>
    <tableColumn id="5" name="GKP"/>
    <tableColumn id="6" name="DEF"/>
    <tableColumn id="7" name="MID"/>
    <tableColumn id="8" name="FWD"/>
    <tableColumn id="9" name="Team"/>
    <tableColumn id="10" name="ARS"/>
    <tableColumn id="11" name="AVL"/>
    <tableColumn id="12" name="BOU"/>
    <tableColumn id="13" name="BRE"/>
    <tableColumn id="14" name="BHA"/>
    <tableColumn id="15" name="BUR"/>
    <tableColumn id="16" name="CHE"/>
    <tableColumn id="17" name="CRY"/>
    <tableColumn id="18" name="EVE"/>
    <tableColumn id="19" name="FUL"/>
    <tableColumn id="20" name="LIV"/>
    <tableColumn id="21" name="LUT"/>
    <tableColumn id="22" name="MCI"/>
    <tableColumn id="23" name="MUN"/>
    <tableColumn id="24" name="NEW"/>
    <tableColumn id="25" name="NFO"/>
    <tableColumn id="26" name="SHU"/>
    <tableColumn id="27" name="TOT"/>
    <tableColumn id="28" name="WHU"/>
    <tableColumn id="29" name="WOL"/>
    <tableColumn id="30" name="Cost"/>
    <tableColumn id="31" name="ID"/>
    <tableColumn id="32" name="ARIMA"/>
    <tableColumn id="33" name="LSTM"/>
    <tableColumn id="34" name="PPG"/>
    <tableColumn id="35" name="NEXT"/>
    <tableColumn id="36" name="PREV"/>
    <tableColumn id="37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96"/>
  <sheetViews>
    <sheetView tabSelected="1" workbookViewId="0"/>
  </sheetViews>
  <sheetFormatPr defaultRowHeight="15"/>
  <cols>
    <col min="5" max="8" width="0" hidden="1" customWidth="1"/>
    <col min="10" max="29" width="0" hidden="1" customWidth="1"/>
    <col min="31" max="33" width="0" hidden="1" customWidth="1"/>
  </cols>
  <sheetData>
    <row r="1" spans="1:41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>
      <c r="A2" t="s">
        <v>43</v>
      </c>
      <c r="B2" t="s">
        <v>44</v>
      </c>
      <c r="C2" t="s">
        <v>45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3</v>
      </c>
      <c r="AF2">
        <v>10.34482758620689</v>
      </c>
      <c r="AG2">
        <v>11.47727272727273</v>
      </c>
      <c r="AH2">
        <v>12.05694736556584</v>
      </c>
      <c r="AI2">
        <v>2.411389473113169</v>
      </c>
      <c r="AJ2">
        <v>0</v>
      </c>
      <c r="AK2">
        <v>0</v>
      </c>
      <c r="AM2" t="s">
        <v>0</v>
      </c>
      <c r="AN2">
        <f>SUMPRODUCT(Table1[Selected], Table1[PPG])</f>
        <v>0</v>
      </c>
      <c r="AO2" t="s">
        <v>1</v>
      </c>
    </row>
    <row r="3" spans="1:41">
      <c r="A3" t="s">
        <v>46</v>
      </c>
      <c r="B3" t="s">
        <v>47</v>
      </c>
      <c r="C3" t="s">
        <v>46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4.9</v>
      </c>
      <c r="AE3">
        <v>4</v>
      </c>
      <c r="AF3">
        <v>18.08510638297872</v>
      </c>
      <c r="AG3">
        <v>16.25</v>
      </c>
      <c r="AH3">
        <v>19.02150590533468</v>
      </c>
      <c r="AI3">
        <v>3.804301181066936</v>
      </c>
      <c r="AJ3">
        <v>0</v>
      </c>
      <c r="AK3">
        <v>0</v>
      </c>
    </row>
    <row r="4" spans="1:41">
      <c r="A4" t="s">
        <v>48</v>
      </c>
      <c r="B4" t="s">
        <v>49</v>
      </c>
      <c r="C4" t="s">
        <v>49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7.1</v>
      </c>
      <c r="AE4">
        <v>5</v>
      </c>
      <c r="AF4">
        <v>15.85858585858585</v>
      </c>
      <c r="AG4">
        <v>17.35542864963697</v>
      </c>
      <c r="AH4">
        <v>18.35430051056074</v>
      </c>
      <c r="AI4">
        <v>3.670860102489497</v>
      </c>
      <c r="AJ4">
        <v>0</v>
      </c>
      <c r="AK4">
        <v>0</v>
      </c>
      <c r="AM4" t="s">
        <v>2</v>
      </c>
      <c r="AN4">
        <f>SUMPRODUCT(Table1[Selected],Table1[Cost])</f>
        <v>0</v>
      </c>
      <c r="AO4">
        <v>101.1</v>
      </c>
    </row>
    <row r="5" spans="1:41">
      <c r="A5" t="s">
        <v>46</v>
      </c>
      <c r="B5" t="s">
        <v>50</v>
      </c>
      <c r="C5" t="s">
        <v>51</v>
      </c>
      <c r="D5" t="s">
        <v>6</v>
      </c>
      <c r="E5">
        <v>0</v>
      </c>
      <c r="F5">
        <v>0</v>
      </c>
      <c r="G5">
        <v>0</v>
      </c>
      <c r="H5">
        <v>1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7.8</v>
      </c>
      <c r="AE5">
        <v>6</v>
      </c>
      <c r="AF5">
        <v>20.13513513513515</v>
      </c>
      <c r="AG5">
        <v>20.29320719990637</v>
      </c>
      <c r="AH5">
        <v>22.36444496287267</v>
      </c>
      <c r="AI5">
        <v>4.472889022079524</v>
      </c>
      <c r="AJ5">
        <v>0</v>
      </c>
      <c r="AK5">
        <v>0</v>
      </c>
    </row>
    <row r="6" spans="1:41">
      <c r="A6" t="s">
        <v>46</v>
      </c>
      <c r="B6" t="s">
        <v>52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7.8</v>
      </c>
      <c r="AE6">
        <v>10</v>
      </c>
      <c r="AF6">
        <v>24.22222222222221</v>
      </c>
      <c r="AG6">
        <v>25.14411979787475</v>
      </c>
      <c r="AH6">
        <v>27.29855789117106</v>
      </c>
      <c r="AI6">
        <v>5.45995508137746</v>
      </c>
      <c r="AJ6">
        <v>0</v>
      </c>
      <c r="AK6">
        <v>0</v>
      </c>
      <c r="AM6" t="s">
        <v>3</v>
      </c>
      <c r="AN6">
        <f>SUMPRODUCT(Table1[Selected],Table1[GKP])</f>
        <v>0</v>
      </c>
      <c r="AO6">
        <v>2</v>
      </c>
    </row>
    <row r="7" spans="1:41">
      <c r="A7" t="s">
        <v>54</v>
      </c>
      <c r="B7" t="s">
        <v>55</v>
      </c>
      <c r="C7" t="s">
        <v>55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5.7</v>
      </c>
      <c r="AE7">
        <v>11</v>
      </c>
      <c r="AF7">
        <v>13.53658536585366</v>
      </c>
      <c r="AG7">
        <v>13.20894954524843</v>
      </c>
      <c r="AH7">
        <v>14.80138262863397</v>
      </c>
      <c r="AI7">
        <v>2.957148404999537</v>
      </c>
      <c r="AJ7">
        <v>0</v>
      </c>
      <c r="AK7">
        <v>0</v>
      </c>
      <c r="AM7" t="s">
        <v>4</v>
      </c>
      <c r="AN7">
        <f>SUMPRODUCT(Table1[Selected],Table1[DEF])</f>
        <v>0</v>
      </c>
      <c r="AO7">
        <v>5</v>
      </c>
    </row>
    <row r="8" spans="1:41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8.300000000000001</v>
      </c>
      <c r="AE8">
        <v>12</v>
      </c>
      <c r="AF8">
        <v>26.45442887057248</v>
      </c>
      <c r="AG8">
        <v>21.94740245503721</v>
      </c>
      <c r="AH8">
        <v>26.84148014953279</v>
      </c>
      <c r="AI8">
        <v>5.368296735853429</v>
      </c>
      <c r="AJ8">
        <v>0</v>
      </c>
      <c r="AK8">
        <v>0</v>
      </c>
      <c r="AM8" t="s">
        <v>5</v>
      </c>
      <c r="AN8">
        <f>SUMPRODUCT(Table1[Selected],Table1[MID])</f>
        <v>0</v>
      </c>
      <c r="AO8">
        <v>5</v>
      </c>
    </row>
    <row r="9" spans="1:41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8.800000000000001</v>
      </c>
      <c r="AE9">
        <v>17</v>
      </c>
      <c r="AF9">
        <v>28.55917368786646</v>
      </c>
      <c r="AG9">
        <v>20.48705121199195</v>
      </c>
      <c r="AH9">
        <v>27.24824245666677</v>
      </c>
      <c r="AI9">
        <v>5.549836928133575</v>
      </c>
      <c r="AJ9">
        <v>0</v>
      </c>
      <c r="AK9">
        <v>0</v>
      </c>
      <c r="AM9" t="s">
        <v>6</v>
      </c>
      <c r="AN9">
        <f>SUMPRODUCT(Table1[Selected],Table1[FWD])</f>
        <v>0</v>
      </c>
      <c r="AO9">
        <v>3</v>
      </c>
    </row>
    <row r="10" spans="1:41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5.5</v>
      </c>
      <c r="AE10">
        <v>18</v>
      </c>
      <c r="AF10">
        <v>20.80972800589543</v>
      </c>
      <c r="AG10">
        <v>17.32758620689655</v>
      </c>
      <c r="AH10">
        <v>21.14826643691525</v>
      </c>
      <c r="AI10">
        <v>3.442038223062909</v>
      </c>
      <c r="AJ10">
        <v>0</v>
      </c>
      <c r="AK10">
        <v>0</v>
      </c>
    </row>
    <row r="11" spans="1:41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21</v>
      </c>
      <c r="AF11">
        <v>12.78846153846154</v>
      </c>
      <c r="AG11">
        <v>13.5625</v>
      </c>
      <c r="AH11">
        <v>14.56755782216892</v>
      </c>
      <c r="AI11">
        <v>2.913511564433785</v>
      </c>
      <c r="AJ11">
        <v>0</v>
      </c>
      <c r="AK11">
        <v>0</v>
      </c>
      <c r="AM11" t="s">
        <v>7</v>
      </c>
      <c r="AN11">
        <f>SUMPRODUCT(Table1[Selected], -- (Table1[PREV] = 0))</f>
        <v>0</v>
      </c>
    </row>
    <row r="12" spans="1:41">
      <c r="A12" t="s">
        <v>64</v>
      </c>
      <c r="B12" t="s">
        <v>65</v>
      </c>
      <c r="C12" t="s">
        <v>65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6.5</v>
      </c>
      <c r="AE12">
        <v>22</v>
      </c>
      <c r="AF12">
        <v>19.25743090004931</v>
      </c>
      <c r="AG12">
        <v>19.98043408994368</v>
      </c>
      <c r="AH12">
        <v>21.69785869258097</v>
      </c>
      <c r="AI12">
        <v>4.17726477887631</v>
      </c>
      <c r="AJ12">
        <v>0</v>
      </c>
      <c r="AK12">
        <v>0</v>
      </c>
      <c r="AM12" t="s">
        <v>8</v>
      </c>
      <c r="AN12">
        <v>2</v>
      </c>
    </row>
    <row r="13" spans="1:41">
      <c r="A13" t="s">
        <v>66</v>
      </c>
      <c r="B13" t="s">
        <v>67</v>
      </c>
      <c r="C13" t="s">
        <v>67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23</v>
      </c>
      <c r="AF13">
        <v>20.93750000000001</v>
      </c>
      <c r="AG13">
        <v>16.82432432432432</v>
      </c>
      <c r="AH13">
        <v>20.94942506897254</v>
      </c>
      <c r="AI13">
        <v>4.189885013794508</v>
      </c>
      <c r="AJ13">
        <v>0</v>
      </c>
      <c r="AK13">
        <v>0</v>
      </c>
    </row>
    <row r="14" spans="1:41">
      <c r="A14" t="s">
        <v>68</v>
      </c>
      <c r="B14" t="s">
        <v>69</v>
      </c>
      <c r="C14" t="s">
        <v>69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5.1</v>
      </c>
      <c r="AE14">
        <v>25</v>
      </c>
      <c r="AF14">
        <v>17.00000000000001</v>
      </c>
      <c r="AG14">
        <v>15.56962025316456</v>
      </c>
      <c r="AH14">
        <v>18.03905876420693</v>
      </c>
      <c r="AI14">
        <v>3.607811752841387</v>
      </c>
      <c r="AJ14">
        <v>0</v>
      </c>
      <c r="AK14">
        <v>0</v>
      </c>
      <c r="AM14" t="s">
        <v>9</v>
      </c>
      <c r="AN14">
        <f>((AN11-AN12)+ABS((AN11-AN12)))/2*4</f>
        <v>0</v>
      </c>
    </row>
    <row r="15" spans="1:41">
      <c r="A15" t="s">
        <v>70</v>
      </c>
      <c r="B15" t="s">
        <v>71</v>
      </c>
      <c r="C15" t="s">
        <v>72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4.9</v>
      </c>
      <c r="AE15">
        <v>26</v>
      </c>
      <c r="AF15">
        <v>19.99111033284116</v>
      </c>
      <c r="AG15">
        <v>17.1769015267441</v>
      </c>
      <c r="AH15">
        <v>20.60259155359651</v>
      </c>
      <c r="AI15">
        <v>4.067090068863548</v>
      </c>
      <c r="AJ15">
        <v>0</v>
      </c>
      <c r="AK15">
        <v>0</v>
      </c>
    </row>
    <row r="16" spans="1:41">
      <c r="A16" t="s">
        <v>73</v>
      </c>
      <c r="B16" t="s">
        <v>74</v>
      </c>
      <c r="C16" t="s">
        <v>74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27</v>
      </c>
      <c r="AF16">
        <v>14.25284821947995</v>
      </c>
      <c r="AG16">
        <v>14.05405405405405</v>
      </c>
      <c r="AH16">
        <v>15.66338100515912</v>
      </c>
      <c r="AI16">
        <v>3.130626215904402</v>
      </c>
      <c r="AJ16">
        <v>0</v>
      </c>
      <c r="AK16">
        <v>0</v>
      </c>
      <c r="AM16" t="s">
        <v>10</v>
      </c>
      <c r="AN16">
        <f>AN2-AN14*5</f>
        <v>0</v>
      </c>
    </row>
    <row r="17" spans="1:41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35</v>
      </c>
      <c r="AF17">
        <v>14.34426229508197</v>
      </c>
      <c r="AG17">
        <v>14.11458333333333</v>
      </c>
      <c r="AH17">
        <v>15.52812234047508</v>
      </c>
      <c r="AI17">
        <v>3.105624468095016</v>
      </c>
      <c r="AJ17">
        <v>0</v>
      </c>
      <c r="AK17">
        <v>0</v>
      </c>
    </row>
    <row r="18" spans="1:41">
      <c r="A18" t="s">
        <v>77</v>
      </c>
      <c r="B18" t="s">
        <v>78</v>
      </c>
      <c r="C18" t="s">
        <v>78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37</v>
      </c>
      <c r="AF18">
        <v>13.07692307692308</v>
      </c>
      <c r="AG18">
        <v>13.83333333333333</v>
      </c>
      <c r="AH18">
        <v>14.61687433798054</v>
      </c>
      <c r="AI18">
        <v>2.923374867596107</v>
      </c>
      <c r="AJ18">
        <v>0</v>
      </c>
      <c r="AK18">
        <v>0</v>
      </c>
      <c r="AM18" t="s">
        <v>11</v>
      </c>
      <c r="AN18">
        <f>SUMPRODUCT(Table1[Selected],Table1[ARS])</f>
        <v>0</v>
      </c>
      <c r="AO18">
        <v>3</v>
      </c>
    </row>
    <row r="19" spans="1:41">
      <c r="A19" t="s">
        <v>79</v>
      </c>
      <c r="B19" t="s">
        <v>80</v>
      </c>
      <c r="C19" t="s">
        <v>80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4.7</v>
      </c>
      <c r="AE19">
        <v>43</v>
      </c>
      <c r="AF19">
        <v>12.2715111471153</v>
      </c>
      <c r="AG19">
        <v>16.78565280004952</v>
      </c>
      <c r="AH19">
        <v>15.53128501575184</v>
      </c>
      <c r="AI19">
        <v>3.135501929334228</v>
      </c>
      <c r="AJ19">
        <v>0</v>
      </c>
      <c r="AK19">
        <v>0</v>
      </c>
      <c r="AM19" t="s">
        <v>12</v>
      </c>
      <c r="AN19">
        <f>SUMPRODUCT(Table1[Selected],Table1[AVL])</f>
        <v>0</v>
      </c>
      <c r="AO19">
        <v>3</v>
      </c>
    </row>
    <row r="20" spans="1:41">
      <c r="A20" t="s">
        <v>81</v>
      </c>
      <c r="B20" t="s">
        <v>82</v>
      </c>
      <c r="C20" t="s">
        <v>81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5.6</v>
      </c>
      <c r="AE20">
        <v>44</v>
      </c>
      <c r="AF20">
        <v>29.20097122704427</v>
      </c>
      <c r="AG20">
        <v>13.68534482758621</v>
      </c>
      <c r="AH20">
        <v>24.4330244988059</v>
      </c>
      <c r="AI20">
        <v>4.830103747522184</v>
      </c>
      <c r="AJ20">
        <v>0</v>
      </c>
      <c r="AK20">
        <v>0</v>
      </c>
      <c r="AM20" t="s">
        <v>13</v>
      </c>
      <c r="AN20">
        <f>SUMPRODUCT(Table1[Selected],Table1[BOU])</f>
        <v>0</v>
      </c>
      <c r="AO20">
        <v>3</v>
      </c>
    </row>
    <row r="21" spans="1:41">
      <c r="A21" t="s">
        <v>83</v>
      </c>
      <c r="B21" t="s">
        <v>84</v>
      </c>
      <c r="C21" t="s">
        <v>85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</v>
      </c>
      <c r="AE21">
        <v>49</v>
      </c>
      <c r="AF21">
        <v>14.14814814814815</v>
      </c>
      <c r="AG21">
        <v>14.32242990654206</v>
      </c>
      <c r="AH21">
        <v>15.50701481830242</v>
      </c>
      <c r="AI21">
        <v>3.101402963660483</v>
      </c>
      <c r="AJ21">
        <v>0</v>
      </c>
      <c r="AK21">
        <v>0</v>
      </c>
      <c r="AM21" t="s">
        <v>14</v>
      </c>
      <c r="AN21">
        <f>SUMPRODUCT(Table1[Selected],Table1[BRE])</f>
        <v>0</v>
      </c>
      <c r="AO21">
        <v>3</v>
      </c>
    </row>
    <row r="22" spans="1:41">
      <c r="A22" t="s">
        <v>86</v>
      </c>
      <c r="B22" t="s">
        <v>87</v>
      </c>
      <c r="C22" t="s">
        <v>88</v>
      </c>
      <c r="D22" t="s">
        <v>3</v>
      </c>
      <c r="E22">
        <v>1</v>
      </c>
      <c r="F22">
        <v>0</v>
      </c>
      <c r="G22">
        <v>0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</v>
      </c>
      <c r="AE22">
        <v>50</v>
      </c>
      <c r="AF22">
        <v>15.10317944936376</v>
      </c>
      <c r="AG22">
        <v>15.70683825026474</v>
      </c>
      <c r="AH22">
        <v>16.75297479484514</v>
      </c>
      <c r="AI22">
        <v>3.279174707571155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51</v>
      </c>
      <c r="AF23">
        <v>15.14285714285713</v>
      </c>
      <c r="AG23">
        <v>14.86486486486486</v>
      </c>
      <c r="AH23">
        <v>16.37568066316253</v>
      </c>
      <c r="AI23">
        <v>3.275136132632507</v>
      </c>
      <c r="AJ23">
        <v>0</v>
      </c>
      <c r="AK23">
        <v>0</v>
      </c>
      <c r="AM23" t="s">
        <v>16</v>
      </c>
      <c r="AN23">
        <f>SUMPRODUCT(Table1[Selected],Table1[BUR])</f>
        <v>0</v>
      </c>
      <c r="AO23">
        <v>3</v>
      </c>
    </row>
    <row r="24" spans="1:41">
      <c r="A24" t="s">
        <v>91</v>
      </c>
      <c r="B24" t="s">
        <v>92</v>
      </c>
      <c r="C24" t="s">
        <v>92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8.5</v>
      </c>
      <c r="AE24">
        <v>60</v>
      </c>
      <c r="AF24">
        <v>22.67241379310344</v>
      </c>
      <c r="AG24">
        <v>20.92353596005819</v>
      </c>
      <c r="AH24">
        <v>23.88255924577381</v>
      </c>
      <c r="AI24">
        <v>4.772939718627595</v>
      </c>
      <c r="AJ24">
        <v>1</v>
      </c>
      <c r="AK24">
        <v>0</v>
      </c>
      <c r="AM24" t="s">
        <v>17</v>
      </c>
      <c r="AN24">
        <f>SUMPRODUCT(Table1[Selected],Table1[CHE])</f>
        <v>0</v>
      </c>
      <c r="AO24">
        <v>3</v>
      </c>
    </row>
    <row r="25" spans="1:41">
      <c r="A25" t="s">
        <v>93</v>
      </c>
      <c r="B25" t="s">
        <v>94</v>
      </c>
      <c r="C25" t="s">
        <v>93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4.6</v>
      </c>
      <c r="AE25">
        <v>62</v>
      </c>
      <c r="AF25">
        <v>17.6923076923077</v>
      </c>
      <c r="AG25">
        <v>15.27777777777778</v>
      </c>
      <c r="AH25">
        <v>18.13588106929992</v>
      </c>
      <c r="AI25">
        <v>3.627176213859984</v>
      </c>
      <c r="AJ25">
        <v>1</v>
      </c>
      <c r="AK25">
        <v>0</v>
      </c>
      <c r="AM25" t="s">
        <v>18</v>
      </c>
      <c r="AN25">
        <f>SUMPRODUCT(Table1[Selected],Table1[CRY])</f>
        <v>0</v>
      </c>
      <c r="AO25">
        <v>3</v>
      </c>
    </row>
    <row r="26" spans="1:41">
      <c r="A26" t="s">
        <v>95</v>
      </c>
      <c r="B26" t="s">
        <v>96</v>
      </c>
      <c r="C26" t="s">
        <v>96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12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6.8</v>
      </c>
      <c r="AE26">
        <v>63</v>
      </c>
      <c r="AF26">
        <v>27.25504548129695</v>
      </c>
      <c r="AG26">
        <v>21.8306948289036</v>
      </c>
      <c r="AH26">
        <v>27.12519651988472</v>
      </c>
      <c r="AI26">
        <v>6.646642534407139</v>
      </c>
      <c r="AJ26">
        <v>1</v>
      </c>
      <c r="AK26">
        <v>0</v>
      </c>
      <c r="AM26" t="s">
        <v>19</v>
      </c>
      <c r="AN26">
        <f>SUMPRODUCT(Table1[Selected],Table1[EVE])</f>
        <v>0</v>
      </c>
      <c r="AO26">
        <v>3</v>
      </c>
    </row>
    <row r="27" spans="1:41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5.2</v>
      </c>
      <c r="AE27">
        <v>70</v>
      </c>
      <c r="AF27">
        <v>12.76980901082946</v>
      </c>
      <c r="AG27">
        <v>13.70588235294118</v>
      </c>
      <c r="AH27">
        <v>14.82047489952639</v>
      </c>
      <c r="AI27">
        <v>2.742911795267791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72</v>
      </c>
      <c r="AF28">
        <v>9.999999999999996</v>
      </c>
      <c r="AG28">
        <v>12.13235294117647</v>
      </c>
      <c r="AH28">
        <v>12.38451912843375</v>
      </c>
      <c r="AI28">
        <v>2.47690382568675</v>
      </c>
      <c r="AJ28">
        <v>0</v>
      </c>
      <c r="AK28">
        <v>0</v>
      </c>
      <c r="AM28" t="s">
        <v>21</v>
      </c>
      <c r="AN28">
        <f>SUMPRODUCT(Table1[Selected],Table1[LIV])</f>
        <v>0</v>
      </c>
      <c r="AO28">
        <v>3</v>
      </c>
    </row>
    <row r="29" spans="1:41">
      <c r="A29" t="s">
        <v>101</v>
      </c>
      <c r="B29" t="s">
        <v>102</v>
      </c>
      <c r="C29" t="s">
        <v>102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77</v>
      </c>
      <c r="AF29">
        <v>11.55788622549889</v>
      </c>
      <c r="AG29">
        <v>13.16666666666667</v>
      </c>
      <c r="AH29">
        <v>13.8376943933331</v>
      </c>
      <c r="AI29">
        <v>2.761513442222195</v>
      </c>
      <c r="AJ29">
        <v>0</v>
      </c>
      <c r="AK29">
        <v>0</v>
      </c>
      <c r="AM29" t="s">
        <v>22</v>
      </c>
      <c r="AN29">
        <f>SUMPRODUCT(Table1[Selected],Table1[LUT])</f>
        <v>0</v>
      </c>
      <c r="AO29">
        <v>3</v>
      </c>
    </row>
    <row r="30" spans="1:41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4.6</v>
      </c>
      <c r="AE30">
        <v>79</v>
      </c>
      <c r="AF30">
        <v>34.74135444772951</v>
      </c>
      <c r="AG30">
        <v>12.14285714285714</v>
      </c>
      <c r="AH30">
        <v>26.32835819362291</v>
      </c>
      <c r="AI30">
        <v>6.314480131825464</v>
      </c>
      <c r="AJ30">
        <v>0</v>
      </c>
      <c r="AK30">
        <v>0</v>
      </c>
      <c r="AM30" t="s">
        <v>23</v>
      </c>
      <c r="AN30">
        <f>SUMPRODUCT(Table1[Selected],Table1[MCI])</f>
        <v>0</v>
      </c>
      <c r="AO30">
        <v>3</v>
      </c>
    </row>
    <row r="31" spans="1:41">
      <c r="A31" t="s">
        <v>105</v>
      </c>
      <c r="B31" t="s">
        <v>106</v>
      </c>
      <c r="C31" t="s">
        <v>107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84</v>
      </c>
      <c r="AF31">
        <v>17.98551050477706</v>
      </c>
      <c r="AG31">
        <v>32.0543479760241</v>
      </c>
      <c r="AH31">
        <v>27.96871990850834</v>
      </c>
      <c r="AI31">
        <v>4.555874700485322</v>
      </c>
      <c r="AJ31">
        <v>0</v>
      </c>
      <c r="AK31">
        <v>0</v>
      </c>
      <c r="AM31" t="s">
        <v>24</v>
      </c>
      <c r="AN31">
        <f>SUMPRODUCT(Table1[Selected],Table1[MUN])</f>
        <v>0</v>
      </c>
      <c r="AO31">
        <v>3</v>
      </c>
    </row>
    <row r="32" spans="1:41">
      <c r="A32" t="s">
        <v>108</v>
      </c>
      <c r="B32" t="s">
        <v>109</v>
      </c>
      <c r="C32" t="s">
        <v>109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4.6</v>
      </c>
      <c r="AE32">
        <v>89</v>
      </c>
      <c r="AF32">
        <v>12.25</v>
      </c>
      <c r="AG32">
        <v>12.66666666666667</v>
      </c>
      <c r="AH32">
        <v>13.94937072647587</v>
      </c>
      <c r="AI32">
        <v>2.789874145295174</v>
      </c>
      <c r="AJ32">
        <v>0</v>
      </c>
      <c r="AK32">
        <v>0</v>
      </c>
      <c r="AM32" t="s">
        <v>25</v>
      </c>
      <c r="AN32">
        <f>SUMPRODUCT(Table1[Selected],Table1[NEW])</f>
        <v>0</v>
      </c>
      <c r="AO32">
        <v>3</v>
      </c>
    </row>
    <row r="33" spans="1:41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6.5</v>
      </c>
      <c r="AE33">
        <v>92</v>
      </c>
      <c r="AF33">
        <v>20.23570929301381</v>
      </c>
      <c r="AG33">
        <v>13.97058823529412</v>
      </c>
      <c r="AH33">
        <v>19.1736707199461</v>
      </c>
      <c r="AI33">
        <v>2.989152995675899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93</v>
      </c>
      <c r="AF34">
        <v>24.35438570041355</v>
      </c>
      <c r="AG34">
        <v>19.37616345138242</v>
      </c>
      <c r="AH34">
        <v>24.50184728475379</v>
      </c>
      <c r="AI34">
        <v>6.851317077372612</v>
      </c>
      <c r="AJ34">
        <v>0</v>
      </c>
      <c r="AK34">
        <v>0</v>
      </c>
      <c r="AM34" t="s">
        <v>27</v>
      </c>
      <c r="AN34">
        <f>SUMPRODUCT(Table1[Selected],Table1[SHU])</f>
        <v>0</v>
      </c>
      <c r="AO34">
        <v>3</v>
      </c>
    </row>
    <row r="35" spans="1:41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104</v>
      </c>
      <c r="AF35">
        <v>12</v>
      </c>
      <c r="AG35">
        <v>12.11764705882353</v>
      </c>
      <c r="AH35">
        <v>12.84274596738996</v>
      </c>
      <c r="AI35">
        <v>3.210686491847489</v>
      </c>
      <c r="AJ35">
        <v>1</v>
      </c>
      <c r="AK35">
        <v>0</v>
      </c>
      <c r="AM35" t="s">
        <v>28</v>
      </c>
      <c r="AN35">
        <f>SUMPRODUCT(Table1[Selected],Table1[TOT])</f>
        <v>0</v>
      </c>
      <c r="AO35">
        <v>3</v>
      </c>
    </row>
    <row r="36" spans="1:41">
      <c r="A36" t="s">
        <v>116</v>
      </c>
      <c r="B36" t="s">
        <v>117</v>
      </c>
      <c r="C36" t="s">
        <v>117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110</v>
      </c>
      <c r="AF36">
        <v>10.18181818181818</v>
      </c>
      <c r="AG36">
        <v>10.13953488372093</v>
      </c>
      <c r="AH36">
        <v>10.82182921862844</v>
      </c>
      <c r="AI36">
        <v>2.70545730465711</v>
      </c>
      <c r="AJ36">
        <v>0</v>
      </c>
      <c r="AK36">
        <v>0</v>
      </c>
      <c r="AM36" t="s">
        <v>29</v>
      </c>
      <c r="AN36">
        <f>SUMPRODUCT(Table1[Selected],Table1[WHU])</f>
        <v>0</v>
      </c>
      <c r="AO36">
        <v>3</v>
      </c>
    </row>
    <row r="37" spans="1:41">
      <c r="A37" t="s">
        <v>118</v>
      </c>
      <c r="B37" t="s">
        <v>119</v>
      </c>
      <c r="C37" t="s">
        <v>119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115</v>
      </c>
      <c r="AF37">
        <v>12.33333333333334</v>
      </c>
      <c r="AG37">
        <v>11.85843470426573</v>
      </c>
      <c r="AH37">
        <v>12.8848377313488</v>
      </c>
      <c r="AI37">
        <v>3.243771426605315</v>
      </c>
      <c r="AJ37">
        <v>0</v>
      </c>
      <c r="AK37">
        <v>0</v>
      </c>
      <c r="AM37" t="s">
        <v>30</v>
      </c>
      <c r="AN37">
        <f>SUMPRODUCT(Table1[Selected],Table1[WOL])</f>
        <v>0</v>
      </c>
      <c r="AO37">
        <v>3</v>
      </c>
    </row>
    <row r="38" spans="1:41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</v>
      </c>
      <c r="AE38">
        <v>118</v>
      </c>
      <c r="AF38">
        <v>9.45454545454545</v>
      </c>
      <c r="AG38">
        <v>10.4</v>
      </c>
      <c r="AH38">
        <v>10.56887406642027</v>
      </c>
      <c r="AI38">
        <v>2.642218516605067</v>
      </c>
      <c r="AJ38">
        <v>0</v>
      </c>
      <c r="AK38">
        <v>0</v>
      </c>
    </row>
    <row r="39" spans="1:41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5.3</v>
      </c>
      <c r="AE39">
        <v>119</v>
      </c>
      <c r="AF39">
        <v>9.928139806178784</v>
      </c>
      <c r="AG39">
        <v>10.83677541562052</v>
      </c>
      <c r="AH39">
        <v>11.05383216578572</v>
      </c>
      <c r="AI39">
        <v>2.930050912539599</v>
      </c>
      <c r="AJ39">
        <v>0</v>
      </c>
      <c r="AK39">
        <v>0</v>
      </c>
    </row>
    <row r="40" spans="1:41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5.4</v>
      </c>
      <c r="AE40">
        <v>120</v>
      </c>
      <c r="AF40">
        <v>16.32085767369344</v>
      </c>
      <c r="AG40">
        <v>11</v>
      </c>
      <c r="AH40">
        <v>14.57258878652619</v>
      </c>
      <c r="AI40">
        <v>3.79041898796957</v>
      </c>
      <c r="AJ40">
        <v>0</v>
      </c>
      <c r="AK40">
        <v>0</v>
      </c>
    </row>
    <row r="41" spans="1:41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</v>
      </c>
      <c r="AE41">
        <v>122</v>
      </c>
      <c r="AF41">
        <v>16</v>
      </c>
      <c r="AG41">
        <v>12.30769230769231</v>
      </c>
      <c r="AH41">
        <v>15.09090155926676</v>
      </c>
      <c r="AI41">
        <v>3.77272538981669</v>
      </c>
      <c r="AJ41">
        <v>1</v>
      </c>
      <c r="AK41">
        <v>0</v>
      </c>
    </row>
    <row r="42" spans="1:41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5.4</v>
      </c>
      <c r="AE42">
        <v>124</v>
      </c>
      <c r="AF42">
        <v>12.12121212121212</v>
      </c>
      <c r="AG42">
        <v>11.80769230769231</v>
      </c>
      <c r="AH42">
        <v>12.74414243874271</v>
      </c>
      <c r="AI42">
        <v>3.186035609685677</v>
      </c>
      <c r="AJ42">
        <v>0</v>
      </c>
      <c r="AK42">
        <v>0</v>
      </c>
    </row>
    <row r="43" spans="1:41">
      <c r="A43" t="s">
        <v>130</v>
      </c>
      <c r="B43" t="s">
        <v>131</v>
      </c>
      <c r="C43" t="s">
        <v>131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4.6</v>
      </c>
      <c r="AE43">
        <v>126</v>
      </c>
      <c r="AF43">
        <v>13.12676056338028</v>
      </c>
      <c r="AG43">
        <v>11.86785565537368</v>
      </c>
      <c r="AH43">
        <v>13.31584214380028</v>
      </c>
      <c r="AI43">
        <v>3.333203634274691</v>
      </c>
      <c r="AJ43">
        <v>0</v>
      </c>
      <c r="AK43">
        <v>0</v>
      </c>
    </row>
    <row r="44" spans="1:41">
      <c r="A44" t="s">
        <v>132</v>
      </c>
      <c r="B44" t="s">
        <v>133</v>
      </c>
      <c r="C44" t="s">
        <v>133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5.9</v>
      </c>
      <c r="AE44">
        <v>132</v>
      </c>
      <c r="AF44">
        <v>12.7406261600985</v>
      </c>
      <c r="AG44">
        <v>11.23333333333333</v>
      </c>
      <c r="AH44">
        <v>12.77341469012978</v>
      </c>
      <c r="AI44">
        <v>3.134698760924287</v>
      </c>
      <c r="AJ44">
        <v>0</v>
      </c>
      <c r="AK44">
        <v>0</v>
      </c>
    </row>
    <row r="45" spans="1:41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4.9</v>
      </c>
      <c r="AE45">
        <v>135</v>
      </c>
      <c r="AF45">
        <v>7.755327804490385</v>
      </c>
      <c r="AG45">
        <v>12.539041452795</v>
      </c>
      <c r="AH45">
        <v>10.78611743788287</v>
      </c>
      <c r="AI45">
        <v>2.696385965882339</v>
      </c>
      <c r="AJ45">
        <v>0</v>
      </c>
      <c r="AK45">
        <v>0</v>
      </c>
    </row>
    <row r="46" spans="1:41">
      <c r="A46" t="s">
        <v>136</v>
      </c>
      <c r="B46" t="s">
        <v>137</v>
      </c>
      <c r="C46" t="s">
        <v>137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142</v>
      </c>
      <c r="AF46">
        <v>15.21549794227939</v>
      </c>
      <c r="AG46">
        <v>15.9375</v>
      </c>
      <c r="AH46">
        <v>16.56202900121635</v>
      </c>
      <c r="AI46">
        <v>1.882164494946503</v>
      </c>
      <c r="AJ46">
        <v>0</v>
      </c>
      <c r="AK46">
        <v>0</v>
      </c>
    </row>
    <row r="47" spans="1:41">
      <c r="A47" t="s">
        <v>138</v>
      </c>
      <c r="B47" t="s">
        <v>139</v>
      </c>
      <c r="C47" t="s">
        <v>139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6.1</v>
      </c>
      <c r="AE47">
        <v>151</v>
      </c>
      <c r="AF47">
        <v>16.37931034482758</v>
      </c>
      <c r="AG47">
        <v>17.04571466150617</v>
      </c>
      <c r="AH47">
        <v>17.77174732068453</v>
      </c>
      <c r="AI47">
        <v>3.554376442792049</v>
      </c>
      <c r="AJ47">
        <v>0</v>
      </c>
      <c r="AK47">
        <v>0</v>
      </c>
    </row>
    <row r="48" spans="1:41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</v>
      </c>
      <c r="AE48">
        <v>152</v>
      </c>
      <c r="AF48">
        <v>10.15207339562753</v>
      </c>
      <c r="AG48">
        <v>11.93181818181818</v>
      </c>
      <c r="AH48">
        <v>11.7191527761493</v>
      </c>
      <c r="AI48">
        <v>2.457623021454581</v>
      </c>
      <c r="AJ48">
        <v>0</v>
      </c>
      <c r="AK48">
        <v>0</v>
      </c>
    </row>
    <row r="49" spans="1:37">
      <c r="A49" t="s">
        <v>142</v>
      </c>
      <c r="B49" t="s">
        <v>143</v>
      </c>
      <c r="C49" t="s">
        <v>144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6.3</v>
      </c>
      <c r="AE49">
        <v>153</v>
      </c>
      <c r="AF49">
        <v>17.37179487179486</v>
      </c>
      <c r="AG49">
        <v>15.76612903225806</v>
      </c>
      <c r="AH49">
        <v>17.65738629942267</v>
      </c>
      <c r="AI49">
        <v>3.531477259884535</v>
      </c>
      <c r="AJ49">
        <v>0</v>
      </c>
      <c r="AK49">
        <v>0</v>
      </c>
    </row>
    <row r="50" spans="1:37">
      <c r="A50" t="s">
        <v>145</v>
      </c>
      <c r="B50" t="s">
        <v>146</v>
      </c>
      <c r="C50" t="s">
        <v>145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5.3</v>
      </c>
      <c r="AE50">
        <v>154</v>
      </c>
      <c r="AF50">
        <v>8.259255553531258</v>
      </c>
      <c r="AG50">
        <v>12.5</v>
      </c>
      <c r="AH50">
        <v>10.97283483992105</v>
      </c>
      <c r="AI50">
        <v>0.7008052487793125</v>
      </c>
      <c r="AJ50">
        <v>0</v>
      </c>
      <c r="AK50">
        <v>0</v>
      </c>
    </row>
    <row r="51" spans="1:37">
      <c r="A51" t="s">
        <v>147</v>
      </c>
      <c r="B51" t="s">
        <v>148</v>
      </c>
      <c r="C51" t="s">
        <v>148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6.5</v>
      </c>
      <c r="AE51">
        <v>162</v>
      </c>
      <c r="AF51">
        <v>7.57770067391807</v>
      </c>
      <c r="AG51">
        <v>22.21844331923436</v>
      </c>
      <c r="AH51">
        <v>15.60500281005335</v>
      </c>
      <c r="AI51">
        <v>2.491646417397425</v>
      </c>
      <c r="AJ51">
        <v>0</v>
      </c>
      <c r="AK51">
        <v>0</v>
      </c>
    </row>
    <row r="52" spans="1:37">
      <c r="A52" t="s">
        <v>149</v>
      </c>
      <c r="B52" t="s">
        <v>150</v>
      </c>
      <c r="C52" t="s">
        <v>150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4.3</v>
      </c>
      <c r="AE52">
        <v>166</v>
      </c>
      <c r="AF52">
        <v>17.5</v>
      </c>
      <c r="AG52">
        <v>19.41194927331209</v>
      </c>
      <c r="AH52">
        <v>19.60584183525977</v>
      </c>
      <c r="AI52">
        <v>3.899796627186966</v>
      </c>
      <c r="AJ52">
        <v>0</v>
      </c>
      <c r="AK52">
        <v>0</v>
      </c>
    </row>
    <row r="53" spans="1:37">
      <c r="A53" t="s">
        <v>151</v>
      </c>
      <c r="B53" t="s">
        <v>152</v>
      </c>
      <c r="C53" t="s">
        <v>152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4.7</v>
      </c>
      <c r="AE53">
        <v>187</v>
      </c>
      <c r="AF53">
        <v>11.89024390243903</v>
      </c>
      <c r="AG53">
        <v>12.6171875</v>
      </c>
      <c r="AH53">
        <v>13.6365454436811</v>
      </c>
      <c r="AI53">
        <v>2.72730908873622</v>
      </c>
      <c r="AJ53">
        <v>0</v>
      </c>
      <c r="AK53">
        <v>0</v>
      </c>
    </row>
    <row r="54" spans="1:37">
      <c r="A54" t="s">
        <v>153</v>
      </c>
      <c r="B54" t="s">
        <v>154</v>
      </c>
      <c r="C54" t="s">
        <v>154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212</v>
      </c>
      <c r="AF54">
        <v>11.81818181818182</v>
      </c>
      <c r="AG54">
        <v>12.5</v>
      </c>
      <c r="AH54">
        <v>13.53040831101243</v>
      </c>
      <c r="AI54">
        <v>2.706081662202486</v>
      </c>
      <c r="AJ54">
        <v>0</v>
      </c>
      <c r="AK54">
        <v>0</v>
      </c>
    </row>
    <row r="55" spans="1:37">
      <c r="A55" t="s">
        <v>155</v>
      </c>
      <c r="B55" t="s">
        <v>156</v>
      </c>
      <c r="C55" t="s">
        <v>156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215</v>
      </c>
      <c r="AF55">
        <v>12.5</v>
      </c>
      <c r="AG55">
        <v>12.1875</v>
      </c>
      <c r="AH55">
        <v>13.71468856793251</v>
      </c>
      <c r="AI55">
        <v>2.742937713586501</v>
      </c>
      <c r="AJ55">
        <v>0</v>
      </c>
      <c r="AK55">
        <v>0</v>
      </c>
    </row>
    <row r="56" spans="1:37">
      <c r="A56" t="s">
        <v>157</v>
      </c>
      <c r="B56" t="s">
        <v>158</v>
      </c>
      <c r="C56" t="s">
        <v>159</v>
      </c>
      <c r="D56" t="s">
        <v>3</v>
      </c>
      <c r="E56">
        <v>1</v>
      </c>
      <c r="F56">
        <v>0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4.6</v>
      </c>
      <c r="AE56">
        <v>224</v>
      </c>
      <c r="AF56">
        <v>17.44791666666667</v>
      </c>
      <c r="AG56">
        <v>16.05263157894737</v>
      </c>
      <c r="AH56">
        <v>20.51689403242957</v>
      </c>
      <c r="AI56">
        <v>4.103378806485914</v>
      </c>
      <c r="AJ56">
        <v>0</v>
      </c>
      <c r="AK56">
        <v>0</v>
      </c>
    </row>
    <row r="57" spans="1:37">
      <c r="A57" t="s">
        <v>160</v>
      </c>
      <c r="B57" t="s">
        <v>161</v>
      </c>
      <c r="C57" t="s">
        <v>161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236</v>
      </c>
      <c r="AF57">
        <v>13.39285714285714</v>
      </c>
      <c r="AG57">
        <v>14.32649540423181</v>
      </c>
      <c r="AH57">
        <v>17.13341761390867</v>
      </c>
      <c r="AI57">
        <v>3.461465165437178</v>
      </c>
      <c r="AJ57">
        <v>0</v>
      </c>
      <c r="AK57">
        <v>0</v>
      </c>
    </row>
    <row r="58" spans="1:37">
      <c r="A58" t="s">
        <v>162</v>
      </c>
      <c r="B58" t="s">
        <v>163</v>
      </c>
      <c r="C58" t="s">
        <v>162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4.8</v>
      </c>
      <c r="AE58">
        <v>238</v>
      </c>
      <c r="AF58">
        <v>11.60714285714286</v>
      </c>
      <c r="AG58">
        <v>12.73809523809524</v>
      </c>
      <c r="AH58">
        <v>15.07126609560481</v>
      </c>
      <c r="AI58">
        <v>3.014253219120961</v>
      </c>
      <c r="AJ58">
        <v>0</v>
      </c>
      <c r="AK58">
        <v>0</v>
      </c>
    </row>
    <row r="59" spans="1:37">
      <c r="A59" t="s">
        <v>164</v>
      </c>
      <c r="B59" t="s">
        <v>165</v>
      </c>
      <c r="C59" t="s">
        <v>165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241</v>
      </c>
      <c r="AF59">
        <v>14.54608126002578</v>
      </c>
      <c r="AG59">
        <v>14.07738095238095</v>
      </c>
      <c r="AH59">
        <v>17.58443634587167</v>
      </c>
      <c r="AI59">
        <v>3.481535175501736</v>
      </c>
      <c r="AJ59">
        <v>0</v>
      </c>
      <c r="AK59">
        <v>0</v>
      </c>
    </row>
    <row r="60" spans="1:37">
      <c r="A60" t="s">
        <v>166</v>
      </c>
      <c r="B60" t="s">
        <v>167</v>
      </c>
      <c r="C60" t="s">
        <v>167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6.3</v>
      </c>
      <c r="AE60">
        <v>246</v>
      </c>
      <c r="AF60">
        <v>11.25</v>
      </c>
      <c r="AG60">
        <v>11.52777777777778</v>
      </c>
      <c r="AH60">
        <v>14.04218726212958</v>
      </c>
      <c r="AI60">
        <v>2.808437452425917</v>
      </c>
      <c r="AJ60">
        <v>0</v>
      </c>
      <c r="AK60">
        <v>0</v>
      </c>
    </row>
    <row r="61" spans="1:37">
      <c r="A61" t="s">
        <v>168</v>
      </c>
      <c r="B61" t="s">
        <v>169</v>
      </c>
      <c r="C61" t="s">
        <v>170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6.9</v>
      </c>
      <c r="AE61">
        <v>247</v>
      </c>
      <c r="AF61">
        <v>18.33333333333334</v>
      </c>
      <c r="AG61">
        <v>12.5</v>
      </c>
      <c r="AH61">
        <v>18.54108716140883</v>
      </c>
      <c r="AI61">
        <v>3.708217432281765</v>
      </c>
      <c r="AJ61">
        <v>0</v>
      </c>
      <c r="AK61">
        <v>0</v>
      </c>
    </row>
    <row r="62" spans="1:37">
      <c r="A62" t="s">
        <v>171</v>
      </c>
      <c r="B62" t="s">
        <v>172</v>
      </c>
      <c r="C62" t="s">
        <v>172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</v>
      </c>
      <c r="AE62">
        <v>252</v>
      </c>
      <c r="AF62">
        <v>23.00002371281999</v>
      </c>
      <c r="AG62">
        <v>29.67242887189773</v>
      </c>
      <c r="AH62">
        <v>32.92559205315588</v>
      </c>
      <c r="AI62">
        <v>6.585321293056169</v>
      </c>
      <c r="AJ62">
        <v>1</v>
      </c>
      <c r="AK62">
        <v>0</v>
      </c>
    </row>
    <row r="63" spans="1:37">
      <c r="A63" t="s">
        <v>173</v>
      </c>
      <c r="B63" t="s">
        <v>174</v>
      </c>
      <c r="C63" t="s">
        <v>175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253</v>
      </c>
      <c r="AF63">
        <v>14.03567625233787</v>
      </c>
      <c r="AG63">
        <v>16.06320455463398</v>
      </c>
      <c r="AH63">
        <v>18.68049327745261</v>
      </c>
      <c r="AI63">
        <v>3.717988855379149</v>
      </c>
      <c r="AJ63">
        <v>1</v>
      </c>
      <c r="AK63">
        <v>0</v>
      </c>
    </row>
    <row r="64" spans="1:37">
      <c r="A64" t="s">
        <v>176</v>
      </c>
      <c r="B64" t="s">
        <v>177</v>
      </c>
      <c r="C64" t="s">
        <v>177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258</v>
      </c>
      <c r="AF64">
        <v>18.28382511523869</v>
      </c>
      <c r="AG64">
        <v>16.5625</v>
      </c>
      <c r="AH64">
        <v>21.320778261916</v>
      </c>
      <c r="AI64">
        <v>5.462916671541178</v>
      </c>
      <c r="AJ64">
        <v>1</v>
      </c>
      <c r="AK64">
        <v>0</v>
      </c>
    </row>
    <row r="65" spans="1:37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5.2</v>
      </c>
      <c r="AE65">
        <v>274</v>
      </c>
      <c r="AF65">
        <v>16.29807692307692</v>
      </c>
      <c r="AG65">
        <v>15.24390243902439</v>
      </c>
      <c r="AH65">
        <v>17.14128596215141</v>
      </c>
      <c r="AI65">
        <v>3.428257192430281</v>
      </c>
      <c r="AJ65">
        <v>0</v>
      </c>
      <c r="AK65">
        <v>0</v>
      </c>
    </row>
    <row r="66" spans="1:37">
      <c r="A66" t="s">
        <v>180</v>
      </c>
      <c r="B66" t="s">
        <v>181</v>
      </c>
      <c r="C66" t="s">
        <v>182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275</v>
      </c>
      <c r="AF66">
        <v>13.74251497005988</v>
      </c>
      <c r="AG66">
        <v>14.14772727272727</v>
      </c>
      <c r="AH66">
        <v>15.1699852029727</v>
      </c>
      <c r="AI66">
        <v>3.03399704059454</v>
      </c>
      <c r="AJ66">
        <v>0</v>
      </c>
      <c r="AK66">
        <v>0</v>
      </c>
    </row>
    <row r="67" spans="1:37">
      <c r="A67" t="s">
        <v>183</v>
      </c>
      <c r="B67" t="s">
        <v>184</v>
      </c>
      <c r="C67" t="s">
        <v>185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277</v>
      </c>
      <c r="AF67">
        <v>10.68181818181818</v>
      </c>
      <c r="AG67">
        <v>12.64705882352941</v>
      </c>
      <c r="AH67">
        <v>12.70504683363021</v>
      </c>
      <c r="AI67">
        <v>2.541009366726041</v>
      </c>
      <c r="AJ67">
        <v>0</v>
      </c>
      <c r="AK67">
        <v>0</v>
      </c>
    </row>
    <row r="68" spans="1:37">
      <c r="A68" t="s">
        <v>186</v>
      </c>
      <c r="B68" t="s">
        <v>187</v>
      </c>
      <c r="C68" t="s">
        <v>187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279</v>
      </c>
      <c r="AF68">
        <v>14.72602739726029</v>
      </c>
      <c r="AG68">
        <v>13.99122807017544</v>
      </c>
      <c r="AH68">
        <v>15.60843050732529</v>
      </c>
      <c r="AI68">
        <v>3.121686101465057</v>
      </c>
      <c r="AJ68">
        <v>0</v>
      </c>
      <c r="AK68">
        <v>0</v>
      </c>
    </row>
    <row r="69" spans="1:37">
      <c r="A69" t="s">
        <v>188</v>
      </c>
      <c r="B69" t="s">
        <v>189</v>
      </c>
      <c r="C69" t="s">
        <v>189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6.2</v>
      </c>
      <c r="AE69">
        <v>280</v>
      </c>
      <c r="AF69">
        <v>18.33333333333333</v>
      </c>
      <c r="AG69">
        <v>17.02933048816493</v>
      </c>
      <c r="AH69">
        <v>19.21640572823364</v>
      </c>
      <c r="AI69">
        <v>3.843281097293132</v>
      </c>
      <c r="AJ69">
        <v>0</v>
      </c>
      <c r="AK69">
        <v>0</v>
      </c>
    </row>
    <row r="70" spans="1:37">
      <c r="A70" t="s">
        <v>190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4.7</v>
      </c>
      <c r="AE70">
        <v>282</v>
      </c>
      <c r="AF70">
        <v>15.30864197530864</v>
      </c>
      <c r="AG70">
        <v>14.53125</v>
      </c>
      <c r="AH70">
        <v>16.21846998676881</v>
      </c>
      <c r="AI70">
        <v>3.243693997353761</v>
      </c>
      <c r="AJ70">
        <v>0</v>
      </c>
      <c r="AK70">
        <v>0</v>
      </c>
    </row>
    <row r="71" spans="1:37">
      <c r="A71" t="s">
        <v>192</v>
      </c>
      <c r="B71" t="s">
        <v>193</v>
      </c>
      <c r="C71" t="s">
        <v>193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</v>
      </c>
      <c r="AE71">
        <v>283</v>
      </c>
      <c r="AF71">
        <v>10.71428571428571</v>
      </c>
      <c r="AG71">
        <v>12.61363636363637</v>
      </c>
      <c r="AH71">
        <v>12.70387660657328</v>
      </c>
      <c r="AI71">
        <v>2.540775321314656</v>
      </c>
      <c r="AJ71">
        <v>0</v>
      </c>
      <c r="AK71">
        <v>0</v>
      </c>
    </row>
    <row r="72" spans="1:37">
      <c r="A72" t="s">
        <v>194</v>
      </c>
      <c r="B72" t="s">
        <v>195</v>
      </c>
      <c r="C72" t="s">
        <v>195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4.7</v>
      </c>
      <c r="AE72">
        <v>284</v>
      </c>
      <c r="AF72">
        <v>18.70689655172414</v>
      </c>
      <c r="AG72">
        <v>16.33333333333333</v>
      </c>
      <c r="AH72">
        <v>19.03050785356938</v>
      </c>
      <c r="AI72">
        <v>3.806101570713876</v>
      </c>
      <c r="AJ72">
        <v>0</v>
      </c>
      <c r="AK72">
        <v>0</v>
      </c>
    </row>
    <row r="73" spans="1:37">
      <c r="A73" t="s">
        <v>196</v>
      </c>
      <c r="B73" t="s">
        <v>197</v>
      </c>
      <c r="C73" t="s">
        <v>198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4.7</v>
      </c>
      <c r="AE73">
        <v>285</v>
      </c>
      <c r="AF73">
        <v>13.77777777777778</v>
      </c>
      <c r="AG73">
        <v>14.21428571428572</v>
      </c>
      <c r="AH73">
        <v>15.22566211290016</v>
      </c>
      <c r="AI73">
        <v>3.045132422580033</v>
      </c>
      <c r="AJ73">
        <v>0</v>
      </c>
      <c r="AK73">
        <v>0</v>
      </c>
    </row>
    <row r="74" spans="1:37">
      <c r="A74" t="s">
        <v>199</v>
      </c>
      <c r="B74" t="s">
        <v>200</v>
      </c>
      <c r="C74" t="s">
        <v>200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</v>
      </c>
      <c r="AE74">
        <v>286</v>
      </c>
      <c r="AF74">
        <v>10.38461538461539</v>
      </c>
      <c r="AG74">
        <v>12.45098039215686</v>
      </c>
      <c r="AH74">
        <v>12.43781250705879</v>
      </c>
      <c r="AI74">
        <v>2.487562501411758</v>
      </c>
      <c r="AJ74">
        <v>0</v>
      </c>
      <c r="AK74">
        <v>0</v>
      </c>
    </row>
    <row r="75" spans="1:37">
      <c r="A75" t="s">
        <v>201</v>
      </c>
      <c r="B75" t="s">
        <v>202</v>
      </c>
      <c r="C75" t="s">
        <v>202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4.7</v>
      </c>
      <c r="AE75">
        <v>288</v>
      </c>
      <c r="AF75">
        <v>15.57868965808814</v>
      </c>
      <c r="AG75">
        <v>14.32098765432099</v>
      </c>
      <c r="AH75">
        <v>16.24623444389436</v>
      </c>
      <c r="AI75">
        <v>3.514913486130126</v>
      </c>
      <c r="AJ75">
        <v>0</v>
      </c>
      <c r="AK75">
        <v>0</v>
      </c>
    </row>
    <row r="76" spans="1:37">
      <c r="A76" t="s">
        <v>203</v>
      </c>
      <c r="B76" t="s">
        <v>204</v>
      </c>
      <c r="C76" t="s">
        <v>204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</v>
      </c>
      <c r="AE76">
        <v>294</v>
      </c>
      <c r="AF76">
        <v>13.43537414965987</v>
      </c>
      <c r="AG76">
        <v>14.0948275862069</v>
      </c>
      <c r="AH76">
        <v>14.97671640729695</v>
      </c>
      <c r="AI76">
        <v>2.99534328145939</v>
      </c>
      <c r="AJ76">
        <v>0</v>
      </c>
      <c r="AK76">
        <v>0</v>
      </c>
    </row>
    <row r="77" spans="1:37">
      <c r="A77" t="s">
        <v>205</v>
      </c>
      <c r="B77" t="s">
        <v>206</v>
      </c>
      <c r="C77" t="s">
        <v>206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296</v>
      </c>
      <c r="AF77">
        <v>11.89973931364545</v>
      </c>
      <c r="AG77">
        <v>13.63861386138614</v>
      </c>
      <c r="AH77">
        <v>13.90426560610308</v>
      </c>
      <c r="AI77">
        <v>2.725397639076245</v>
      </c>
      <c r="AJ77">
        <v>0</v>
      </c>
      <c r="AK77">
        <v>0</v>
      </c>
    </row>
    <row r="78" spans="1:37">
      <c r="A78" t="s">
        <v>207</v>
      </c>
      <c r="B78" t="s">
        <v>208</v>
      </c>
      <c r="C78" t="s">
        <v>208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4.1</v>
      </c>
      <c r="AE78">
        <v>306</v>
      </c>
      <c r="AF78">
        <v>9.761904761904759</v>
      </c>
      <c r="AG78">
        <v>11.5625</v>
      </c>
      <c r="AH78">
        <v>10.90345540628881</v>
      </c>
      <c r="AI78">
        <v>2.180691081257762</v>
      </c>
      <c r="AJ78">
        <v>0</v>
      </c>
      <c r="AK78">
        <v>0</v>
      </c>
    </row>
    <row r="79" spans="1:37">
      <c r="A79" t="s">
        <v>110</v>
      </c>
      <c r="B79" t="s">
        <v>209</v>
      </c>
      <c r="C79" t="s">
        <v>209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5.8</v>
      </c>
      <c r="AE79">
        <v>307</v>
      </c>
      <c r="AF79">
        <v>17.15342610257449</v>
      </c>
      <c r="AG79">
        <v>17.92718992072664</v>
      </c>
      <c r="AH79">
        <v>17.88632591042</v>
      </c>
      <c r="AI79">
        <v>3.398791215557651</v>
      </c>
      <c r="AJ79">
        <v>0</v>
      </c>
      <c r="AK79">
        <v>0</v>
      </c>
    </row>
    <row r="80" spans="1:37">
      <c r="A80" t="s">
        <v>210</v>
      </c>
      <c r="B80" t="s">
        <v>184</v>
      </c>
      <c r="C80" t="s">
        <v>211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310</v>
      </c>
      <c r="AF80">
        <v>15.84375</v>
      </c>
      <c r="AG80">
        <v>14.88188976377953</v>
      </c>
      <c r="AH80">
        <v>15.62777317943812</v>
      </c>
      <c r="AI80">
        <v>3.125554635887623</v>
      </c>
      <c r="AJ80">
        <v>0</v>
      </c>
      <c r="AK80">
        <v>0</v>
      </c>
    </row>
    <row r="81" spans="1:37">
      <c r="A81" t="s">
        <v>212</v>
      </c>
      <c r="B81" t="s">
        <v>213</v>
      </c>
      <c r="C81" t="s">
        <v>213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</v>
      </c>
      <c r="AE81">
        <v>311</v>
      </c>
      <c r="AF81">
        <v>9.110222032179127</v>
      </c>
      <c r="AG81">
        <v>11.35416666666667</v>
      </c>
      <c r="AH81">
        <v>10.47571049450993</v>
      </c>
      <c r="AI81">
        <v>1.96939504037121</v>
      </c>
      <c r="AJ81">
        <v>0</v>
      </c>
      <c r="AK81">
        <v>0</v>
      </c>
    </row>
    <row r="82" spans="1:37">
      <c r="A82" t="s">
        <v>214</v>
      </c>
      <c r="B82" t="s">
        <v>215</v>
      </c>
      <c r="C82" t="s">
        <v>216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4.8</v>
      </c>
      <c r="AE82">
        <v>315</v>
      </c>
      <c r="AF82">
        <v>11.32453241069058</v>
      </c>
      <c r="AG82">
        <v>12.96610169491526</v>
      </c>
      <c r="AH82">
        <v>12.41061047167472</v>
      </c>
      <c r="AI82">
        <v>2.250795839298095</v>
      </c>
      <c r="AJ82">
        <v>0</v>
      </c>
      <c r="AK82">
        <v>0</v>
      </c>
    </row>
    <row r="83" spans="1:37">
      <c r="A83" t="s">
        <v>217</v>
      </c>
      <c r="B83" t="s">
        <v>218</v>
      </c>
      <c r="C83" t="s">
        <v>218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5.4</v>
      </c>
      <c r="AE83">
        <v>318</v>
      </c>
      <c r="AF83">
        <v>14.8378017750425</v>
      </c>
      <c r="AG83">
        <v>14.66417910447761</v>
      </c>
      <c r="AH83">
        <v>15.02282289731412</v>
      </c>
      <c r="AI83">
        <v>3.078716114605541</v>
      </c>
      <c r="AJ83">
        <v>0</v>
      </c>
      <c r="AK83">
        <v>0</v>
      </c>
    </row>
    <row r="84" spans="1:37">
      <c r="A84" t="s">
        <v>219</v>
      </c>
      <c r="B84" t="s">
        <v>220</v>
      </c>
      <c r="C84" t="s">
        <v>220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4.8</v>
      </c>
      <c r="AE84">
        <v>320</v>
      </c>
      <c r="AF84">
        <v>12.0594342465136</v>
      </c>
      <c r="AG84">
        <v>13.25757575757576</v>
      </c>
      <c r="AH84">
        <v>12.92308908221383</v>
      </c>
      <c r="AI84">
        <v>2.829219118863382</v>
      </c>
      <c r="AJ84">
        <v>0</v>
      </c>
      <c r="AK84">
        <v>0</v>
      </c>
    </row>
    <row r="85" spans="1:37">
      <c r="A85" t="s">
        <v>180</v>
      </c>
      <c r="B85" t="s">
        <v>221</v>
      </c>
      <c r="C85" t="s">
        <v>221</v>
      </c>
      <c r="D85" t="s">
        <v>3</v>
      </c>
      <c r="E85">
        <v>1</v>
      </c>
      <c r="F85">
        <v>0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</v>
      </c>
      <c r="AE85">
        <v>322</v>
      </c>
      <c r="AF85">
        <v>17.27027027027026</v>
      </c>
      <c r="AG85">
        <v>16.24149659863945</v>
      </c>
      <c r="AH85">
        <v>17.04533403579374</v>
      </c>
      <c r="AI85">
        <v>3.409066807158748</v>
      </c>
      <c r="AJ85">
        <v>0</v>
      </c>
      <c r="AK85">
        <v>0</v>
      </c>
    </row>
    <row r="86" spans="1:37">
      <c r="A86" t="s">
        <v>212</v>
      </c>
      <c r="B86" t="s">
        <v>222</v>
      </c>
      <c r="C86" t="s">
        <v>222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</v>
      </c>
      <c r="AE86">
        <v>324</v>
      </c>
      <c r="AF86">
        <v>15.93973911383176</v>
      </c>
      <c r="AG86">
        <v>14.74662162162162</v>
      </c>
      <c r="AH86">
        <v>15.60239114911664</v>
      </c>
      <c r="AI86">
        <v>3.313850690926333</v>
      </c>
      <c r="AJ86">
        <v>0</v>
      </c>
      <c r="AK86">
        <v>0</v>
      </c>
    </row>
    <row r="87" spans="1:37">
      <c r="A87" t="s">
        <v>223</v>
      </c>
      <c r="B87" t="s">
        <v>224</v>
      </c>
      <c r="C87" t="s">
        <v>224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333</v>
      </c>
      <c r="AF87">
        <v>19.95370370370371</v>
      </c>
      <c r="AG87">
        <v>19.06012523207307</v>
      </c>
      <c r="AH87">
        <v>19.85095633239113</v>
      </c>
      <c r="AI87">
        <v>3.970191266478226</v>
      </c>
      <c r="AJ87">
        <v>0</v>
      </c>
      <c r="AK87">
        <v>0</v>
      </c>
    </row>
    <row r="88" spans="1:37">
      <c r="A88" t="s">
        <v>225</v>
      </c>
      <c r="B88" t="s">
        <v>226</v>
      </c>
      <c r="C88" t="s">
        <v>226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5.3</v>
      </c>
      <c r="AE88">
        <v>336</v>
      </c>
      <c r="AF88">
        <v>13.35403726708074</v>
      </c>
      <c r="AG88">
        <v>13.90625</v>
      </c>
      <c r="AH88">
        <v>12.92804395313699</v>
      </c>
      <c r="AI88">
        <v>2.585608790627398</v>
      </c>
      <c r="AJ88">
        <v>0</v>
      </c>
      <c r="AK88">
        <v>0</v>
      </c>
    </row>
    <row r="89" spans="1:37">
      <c r="A89" t="s">
        <v>227</v>
      </c>
      <c r="B89" t="s">
        <v>228</v>
      </c>
      <c r="C89" t="s">
        <v>227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5.3</v>
      </c>
      <c r="AE89">
        <v>337</v>
      </c>
      <c r="AF89">
        <v>17.95979077679055</v>
      </c>
      <c r="AG89">
        <v>18.09475232043786</v>
      </c>
      <c r="AH89">
        <v>17.09803668020551</v>
      </c>
      <c r="AI89">
        <v>3.587783970347078</v>
      </c>
      <c r="AJ89">
        <v>0</v>
      </c>
      <c r="AK89">
        <v>0</v>
      </c>
    </row>
    <row r="90" spans="1:37">
      <c r="A90" t="s">
        <v>229</v>
      </c>
      <c r="B90" t="s">
        <v>230</v>
      </c>
      <c r="C90" t="s">
        <v>230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5.4</v>
      </c>
      <c r="AE90">
        <v>340</v>
      </c>
      <c r="AF90">
        <v>13.74909968478724</v>
      </c>
      <c r="AG90">
        <v>13.14285714285714</v>
      </c>
      <c r="AH90">
        <v>12.75213654568544</v>
      </c>
      <c r="AI90">
        <v>2.689125455231128</v>
      </c>
      <c r="AJ90">
        <v>0</v>
      </c>
      <c r="AK90">
        <v>0</v>
      </c>
    </row>
    <row r="91" spans="1:37">
      <c r="A91" t="s">
        <v>231</v>
      </c>
      <c r="B91" t="s">
        <v>232</v>
      </c>
      <c r="C91" t="s">
        <v>232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</v>
      </c>
      <c r="AE91">
        <v>341</v>
      </c>
      <c r="AF91">
        <v>13.23227459049284</v>
      </c>
      <c r="AG91">
        <v>13.6</v>
      </c>
      <c r="AH91">
        <v>12.72487356897325</v>
      </c>
      <c r="AI91">
        <v>2.341568858863051</v>
      </c>
      <c r="AJ91">
        <v>0</v>
      </c>
      <c r="AK91">
        <v>0</v>
      </c>
    </row>
    <row r="92" spans="1:37">
      <c r="A92" t="s">
        <v>233</v>
      </c>
      <c r="B92" t="s">
        <v>234</v>
      </c>
      <c r="C92" t="s">
        <v>234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4.7</v>
      </c>
      <c r="AE92">
        <v>345</v>
      </c>
      <c r="AF92">
        <v>18.53826028801178</v>
      </c>
      <c r="AG92">
        <v>16.41304347826087</v>
      </c>
      <c r="AH92">
        <v>16.57244250365374</v>
      </c>
      <c r="AI92">
        <v>3.410040849884877</v>
      </c>
      <c r="AJ92">
        <v>0</v>
      </c>
      <c r="AK92">
        <v>0</v>
      </c>
    </row>
    <row r="93" spans="1:37">
      <c r="A93" t="s">
        <v>235</v>
      </c>
      <c r="B93" t="s">
        <v>236</v>
      </c>
      <c r="C93" t="s">
        <v>237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350</v>
      </c>
      <c r="AF93">
        <v>12.90697674418605</v>
      </c>
      <c r="AG93">
        <v>12.8030303030303</v>
      </c>
      <c r="AH93">
        <v>12.19216500847524</v>
      </c>
      <c r="AI93">
        <v>2.438433001695048</v>
      </c>
      <c r="AJ93">
        <v>0</v>
      </c>
      <c r="AK93">
        <v>0</v>
      </c>
    </row>
    <row r="94" spans="1:37">
      <c r="A94" t="s">
        <v>238</v>
      </c>
      <c r="B94" t="s">
        <v>239</v>
      </c>
      <c r="C94" t="s">
        <v>239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351</v>
      </c>
      <c r="AF94">
        <v>11.88311688311688</v>
      </c>
      <c r="AG94">
        <v>13</v>
      </c>
      <c r="AH94">
        <v>11.80133793280069</v>
      </c>
      <c r="AI94">
        <v>2.360267586560139</v>
      </c>
      <c r="AJ94">
        <v>0</v>
      </c>
      <c r="AK94">
        <v>0</v>
      </c>
    </row>
    <row r="95" spans="1:37">
      <c r="A95" t="s">
        <v>224</v>
      </c>
      <c r="B95" t="s">
        <v>240</v>
      </c>
      <c r="C95" t="s">
        <v>240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4.6</v>
      </c>
      <c r="AE95">
        <v>352</v>
      </c>
      <c r="AF95">
        <v>12.2</v>
      </c>
      <c r="AG95">
        <v>13.64406779661017</v>
      </c>
      <c r="AH95">
        <v>12.25739220145137</v>
      </c>
      <c r="AI95">
        <v>2.451478440290274</v>
      </c>
      <c r="AJ95">
        <v>0</v>
      </c>
      <c r="AK95">
        <v>0</v>
      </c>
    </row>
    <row r="96" spans="1:37">
      <c r="A96" t="s">
        <v>241</v>
      </c>
      <c r="B96" t="s">
        <v>242</v>
      </c>
      <c r="C96" t="s">
        <v>242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4.4</v>
      </c>
      <c r="AE96">
        <v>353</v>
      </c>
      <c r="AF96">
        <v>11.52777777777777</v>
      </c>
      <c r="AG96">
        <v>13.21428571428571</v>
      </c>
      <c r="AH96">
        <v>11.73505524912069</v>
      </c>
      <c r="AI96">
        <v>2.347011049824137</v>
      </c>
      <c r="AJ96">
        <v>0</v>
      </c>
      <c r="AK96">
        <v>0</v>
      </c>
    </row>
    <row r="97" spans="1:37">
      <c r="A97" t="s">
        <v>243</v>
      </c>
      <c r="B97" t="s">
        <v>244</v>
      </c>
      <c r="C97" t="s">
        <v>245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4.7</v>
      </c>
      <c r="AE97">
        <v>357</v>
      </c>
      <c r="AF97">
        <v>11</v>
      </c>
      <c r="AG97">
        <v>12.68518518518519</v>
      </c>
      <c r="AH97">
        <v>11.2338578645606</v>
      </c>
      <c r="AI97">
        <v>2.246771572912119</v>
      </c>
      <c r="AJ97">
        <v>0</v>
      </c>
      <c r="AK97">
        <v>0</v>
      </c>
    </row>
    <row r="98" spans="1:37">
      <c r="A98" t="s">
        <v>246</v>
      </c>
      <c r="B98" t="s">
        <v>247</v>
      </c>
      <c r="C98" t="s">
        <v>247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5.3</v>
      </c>
      <c r="AE98">
        <v>358</v>
      </c>
      <c r="AF98">
        <v>12.6056338028169</v>
      </c>
      <c r="AG98">
        <v>13.48214285714286</v>
      </c>
      <c r="AH98">
        <v>12.37235867391116</v>
      </c>
      <c r="AI98">
        <v>2.474471734782232</v>
      </c>
      <c r="AJ98">
        <v>0</v>
      </c>
      <c r="AK98">
        <v>0</v>
      </c>
    </row>
    <row r="99" spans="1:37">
      <c r="A99" t="s">
        <v>248</v>
      </c>
      <c r="B99" t="s">
        <v>249</v>
      </c>
      <c r="C99" t="s">
        <v>248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5.3</v>
      </c>
      <c r="AE99">
        <v>360</v>
      </c>
      <c r="AF99">
        <v>16.9441754044079</v>
      </c>
      <c r="AG99">
        <v>20.16653069567394</v>
      </c>
      <c r="AH99">
        <v>17.6021892332902</v>
      </c>
      <c r="AI99">
        <v>2.237478510193723</v>
      </c>
      <c r="AJ99">
        <v>0</v>
      </c>
      <c r="AK99">
        <v>0</v>
      </c>
    </row>
    <row r="100" spans="1:37">
      <c r="A100" t="s">
        <v>250</v>
      </c>
      <c r="B100" t="s">
        <v>251</v>
      </c>
      <c r="C100" t="s">
        <v>251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367</v>
      </c>
      <c r="AF100">
        <v>15.0434437692585</v>
      </c>
      <c r="AG100">
        <v>15.36666666666667</v>
      </c>
      <c r="AH100">
        <v>14.42151801315359</v>
      </c>
      <c r="AI100">
        <v>2.718710445516932</v>
      </c>
      <c r="AJ100">
        <v>0</v>
      </c>
      <c r="AK100">
        <v>0</v>
      </c>
    </row>
    <row r="101" spans="1:37">
      <c r="A101" t="s">
        <v>252</v>
      </c>
      <c r="B101" t="s">
        <v>253</v>
      </c>
      <c r="C101" t="s">
        <v>253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7.9</v>
      </c>
      <c r="AE101">
        <v>372</v>
      </c>
      <c r="AF101">
        <v>26.62057444606466</v>
      </c>
      <c r="AG101">
        <v>25.41696026473457</v>
      </c>
      <c r="AH101">
        <v>24.59119736064338</v>
      </c>
      <c r="AI101">
        <v>5.133156578189701</v>
      </c>
      <c r="AJ101">
        <v>0</v>
      </c>
      <c r="AK101">
        <v>0</v>
      </c>
    </row>
    <row r="102" spans="1:37">
      <c r="A102" t="s">
        <v>254</v>
      </c>
      <c r="B102" t="s">
        <v>255</v>
      </c>
      <c r="C102" t="s">
        <v>256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5.6</v>
      </c>
      <c r="AE102">
        <v>373</v>
      </c>
      <c r="AF102">
        <v>22.04141922626234</v>
      </c>
      <c r="AG102">
        <v>24.37892143388784</v>
      </c>
      <c r="AH102">
        <v>21.87260089230155</v>
      </c>
      <c r="AI102">
        <v>5.173553679360104</v>
      </c>
      <c r="AJ102">
        <v>0</v>
      </c>
      <c r="AK102">
        <v>0</v>
      </c>
    </row>
    <row r="103" spans="1:37">
      <c r="A103" t="s">
        <v>257</v>
      </c>
      <c r="B103" t="s">
        <v>258</v>
      </c>
      <c r="C103" t="s">
        <v>257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7.6</v>
      </c>
      <c r="AE103">
        <v>375</v>
      </c>
      <c r="AF103">
        <v>19.61538461538462</v>
      </c>
      <c r="AG103">
        <v>18.31632016196984</v>
      </c>
      <c r="AH103">
        <v>17.93317850511833</v>
      </c>
      <c r="AI103">
        <v>3.586320492874568</v>
      </c>
      <c r="AJ103">
        <v>0</v>
      </c>
      <c r="AK103">
        <v>0</v>
      </c>
    </row>
    <row r="104" spans="1:37">
      <c r="A104" t="s">
        <v>259</v>
      </c>
      <c r="B104" t="s">
        <v>260</v>
      </c>
      <c r="C104" t="s">
        <v>261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7.7</v>
      </c>
      <c r="AE104">
        <v>376</v>
      </c>
      <c r="AF104">
        <v>18.2258064516129</v>
      </c>
      <c r="AG104">
        <v>19.3814005385069</v>
      </c>
      <c r="AH104">
        <v>17.7338480923028</v>
      </c>
      <c r="AI104">
        <v>3.546769617745396</v>
      </c>
      <c r="AJ104">
        <v>0</v>
      </c>
      <c r="AK104">
        <v>0</v>
      </c>
    </row>
    <row r="105" spans="1:37">
      <c r="A105" t="s">
        <v>262</v>
      </c>
      <c r="B105" t="s">
        <v>263</v>
      </c>
      <c r="C105" t="s">
        <v>263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7.2</v>
      </c>
      <c r="AE105">
        <v>379</v>
      </c>
      <c r="AF105">
        <v>18.36181442808706</v>
      </c>
      <c r="AG105">
        <v>16.77173500366985</v>
      </c>
      <c r="AH105">
        <v>16.61754844044973</v>
      </c>
      <c r="AI105">
        <v>3.654772467001044</v>
      </c>
      <c r="AJ105">
        <v>0</v>
      </c>
      <c r="AK105">
        <v>0</v>
      </c>
    </row>
    <row r="106" spans="1:37">
      <c r="A106" t="s">
        <v>264</v>
      </c>
      <c r="B106" t="s">
        <v>265</v>
      </c>
      <c r="C106" t="s">
        <v>265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</v>
      </c>
      <c r="AE106">
        <v>380</v>
      </c>
      <c r="AF106">
        <v>11.5</v>
      </c>
      <c r="AG106">
        <v>11.78571428571429</v>
      </c>
      <c r="AH106">
        <v>10.98856000235962</v>
      </c>
      <c r="AI106">
        <v>2.197712000471924</v>
      </c>
      <c r="AJ106">
        <v>0</v>
      </c>
      <c r="AK106">
        <v>0</v>
      </c>
    </row>
    <row r="107" spans="1:37">
      <c r="A107" t="s">
        <v>266</v>
      </c>
      <c r="B107" t="s">
        <v>267</v>
      </c>
      <c r="C107" t="s">
        <v>267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4.9</v>
      </c>
      <c r="AE107">
        <v>384</v>
      </c>
      <c r="AF107">
        <v>14.57142857142857</v>
      </c>
      <c r="AG107">
        <v>14.90740740740741</v>
      </c>
      <c r="AH107">
        <v>13.91158587235531</v>
      </c>
      <c r="AI107">
        <v>2.782317174471063</v>
      </c>
      <c r="AJ107">
        <v>0</v>
      </c>
      <c r="AK107">
        <v>0</v>
      </c>
    </row>
    <row r="108" spans="1:37">
      <c r="A108" t="s">
        <v>268</v>
      </c>
      <c r="B108" t="s">
        <v>269</v>
      </c>
      <c r="C108" t="s">
        <v>270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7.4</v>
      </c>
      <c r="AE108">
        <v>385</v>
      </c>
      <c r="AF108">
        <v>16.97368421052632</v>
      </c>
      <c r="AG108">
        <v>18.07995223985949</v>
      </c>
      <c r="AH108">
        <v>16.52915282512345</v>
      </c>
      <c r="AI108">
        <v>3.305830564691087</v>
      </c>
      <c r="AJ108">
        <v>0</v>
      </c>
      <c r="AK108">
        <v>0</v>
      </c>
    </row>
    <row r="109" spans="1:37">
      <c r="A109" t="s">
        <v>205</v>
      </c>
      <c r="B109" t="s">
        <v>271</v>
      </c>
      <c r="C109" t="s">
        <v>271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4.9</v>
      </c>
      <c r="AE109">
        <v>387</v>
      </c>
      <c r="AF109">
        <v>20.21505376344085</v>
      </c>
      <c r="AG109">
        <v>19.02394387999725</v>
      </c>
      <c r="AH109">
        <v>18.5483646453937</v>
      </c>
      <c r="AI109">
        <v>3.713112597745812</v>
      </c>
      <c r="AJ109">
        <v>0</v>
      </c>
      <c r="AK109">
        <v>0</v>
      </c>
    </row>
    <row r="110" spans="1:37">
      <c r="A110" t="s">
        <v>272</v>
      </c>
      <c r="B110" t="s">
        <v>273</v>
      </c>
      <c r="C110" t="s">
        <v>273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6.4</v>
      </c>
      <c r="AE110">
        <v>389</v>
      </c>
      <c r="AF110">
        <v>24.71264367816092</v>
      </c>
      <c r="AG110">
        <v>21.90125747904874</v>
      </c>
      <c r="AH110">
        <v>22.06073798814492</v>
      </c>
      <c r="AI110">
        <v>4.4795100441996</v>
      </c>
      <c r="AJ110">
        <v>0</v>
      </c>
      <c r="AK110">
        <v>0</v>
      </c>
    </row>
    <row r="111" spans="1:37">
      <c r="A111" t="s">
        <v>274</v>
      </c>
      <c r="B111" t="s">
        <v>275</v>
      </c>
      <c r="C111" t="s">
        <v>275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13</v>
      </c>
      <c r="AE111">
        <v>390</v>
      </c>
      <c r="AF111">
        <v>34.64864864864865</v>
      </c>
      <c r="AG111">
        <v>33.31369958820856</v>
      </c>
      <c r="AH111">
        <v>32.11227785661548</v>
      </c>
      <c r="AI111">
        <v>6.422455571324262</v>
      </c>
      <c r="AJ111">
        <v>0</v>
      </c>
      <c r="AK111">
        <v>0</v>
      </c>
    </row>
    <row r="112" spans="1:37">
      <c r="A112" t="s">
        <v>276</v>
      </c>
      <c r="B112" t="s">
        <v>277</v>
      </c>
      <c r="C112" t="s">
        <v>277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7.1</v>
      </c>
      <c r="AE112">
        <v>391</v>
      </c>
      <c r="AF112">
        <v>20.00000000000001</v>
      </c>
      <c r="AG112">
        <v>17.70869130766989</v>
      </c>
      <c r="AH112">
        <v>17.84653165330973</v>
      </c>
      <c r="AI112">
        <v>3.569856744924175</v>
      </c>
      <c r="AJ112">
        <v>0</v>
      </c>
      <c r="AK112">
        <v>0</v>
      </c>
    </row>
    <row r="113" spans="1:37">
      <c r="A113" t="s">
        <v>278</v>
      </c>
      <c r="B113" t="s">
        <v>279</v>
      </c>
      <c r="C113" t="s">
        <v>278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6.1</v>
      </c>
      <c r="AE113">
        <v>395</v>
      </c>
      <c r="AF113">
        <v>23.53467853188328</v>
      </c>
      <c r="AG113">
        <v>20.95866263166057</v>
      </c>
      <c r="AH113">
        <v>21.05513118486116</v>
      </c>
      <c r="AI113">
        <v>4.147002665988523</v>
      </c>
      <c r="AJ113">
        <v>0</v>
      </c>
      <c r="AK113">
        <v>0</v>
      </c>
    </row>
    <row r="114" spans="1:37">
      <c r="A114" t="s">
        <v>280</v>
      </c>
      <c r="B114" t="s">
        <v>281</v>
      </c>
      <c r="C114" t="s">
        <v>281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4.8</v>
      </c>
      <c r="AE114">
        <v>407</v>
      </c>
      <c r="AF114">
        <v>10.41666666666667</v>
      </c>
      <c r="AG114">
        <v>12.8125</v>
      </c>
      <c r="AH114">
        <v>0</v>
      </c>
      <c r="AI114">
        <v>0</v>
      </c>
      <c r="AJ114">
        <v>0</v>
      </c>
      <c r="AK114">
        <v>0</v>
      </c>
    </row>
    <row r="115" spans="1:37">
      <c r="A115" t="s">
        <v>282</v>
      </c>
      <c r="B115" t="s">
        <v>283</v>
      </c>
      <c r="C115" t="s">
        <v>283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5.3</v>
      </c>
      <c r="AE115">
        <v>419</v>
      </c>
      <c r="AF115">
        <v>17.5</v>
      </c>
      <c r="AG115">
        <v>15.625</v>
      </c>
      <c r="AH115">
        <v>0</v>
      </c>
      <c r="AI115">
        <v>0</v>
      </c>
      <c r="AJ115">
        <v>0</v>
      </c>
      <c r="AK115">
        <v>0</v>
      </c>
    </row>
    <row r="116" spans="1:37">
      <c r="A116" t="s">
        <v>284</v>
      </c>
      <c r="B116" t="s">
        <v>285</v>
      </c>
      <c r="C116" t="s">
        <v>285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</v>
      </c>
      <c r="AE116">
        <v>421</v>
      </c>
      <c r="AF116">
        <v>12.08333333333334</v>
      </c>
      <c r="AG116">
        <v>11.5625</v>
      </c>
      <c r="AH116">
        <v>0</v>
      </c>
      <c r="AI116">
        <v>0</v>
      </c>
      <c r="AJ116">
        <v>0</v>
      </c>
      <c r="AK116">
        <v>0</v>
      </c>
    </row>
    <row r="117" spans="1:37">
      <c r="A117" t="s">
        <v>231</v>
      </c>
      <c r="B117" t="s">
        <v>286</v>
      </c>
      <c r="C117" t="s">
        <v>286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</v>
      </c>
      <c r="AE117">
        <v>439</v>
      </c>
      <c r="AF117">
        <v>11</v>
      </c>
      <c r="AG117">
        <v>10.35714285714286</v>
      </c>
      <c r="AH117">
        <v>0</v>
      </c>
      <c r="AI117">
        <v>0</v>
      </c>
      <c r="AJ117">
        <v>0</v>
      </c>
      <c r="AK117">
        <v>0</v>
      </c>
    </row>
    <row r="118" spans="1:37">
      <c r="A118" t="s">
        <v>287</v>
      </c>
      <c r="B118" t="s">
        <v>288</v>
      </c>
      <c r="C118" t="s">
        <v>288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</v>
      </c>
      <c r="AE118">
        <v>440</v>
      </c>
      <c r="AF118">
        <v>11.24999999413228</v>
      </c>
      <c r="AG118">
        <v>10.9375</v>
      </c>
      <c r="AH118">
        <v>0</v>
      </c>
      <c r="AI118">
        <v>0</v>
      </c>
      <c r="AJ118">
        <v>0</v>
      </c>
      <c r="AK118">
        <v>0</v>
      </c>
    </row>
    <row r="119" spans="1:37">
      <c r="A119" t="s">
        <v>289</v>
      </c>
      <c r="B119" t="s">
        <v>290</v>
      </c>
      <c r="C119" t="s">
        <v>290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4.9</v>
      </c>
      <c r="AE119">
        <v>442</v>
      </c>
      <c r="AF119">
        <v>10.45454545454545</v>
      </c>
      <c r="AG119">
        <v>10.3125</v>
      </c>
      <c r="AH119">
        <v>0</v>
      </c>
      <c r="AI119">
        <v>0</v>
      </c>
      <c r="AJ119">
        <v>0</v>
      </c>
      <c r="AK119">
        <v>0</v>
      </c>
    </row>
    <row r="120" spans="1:37">
      <c r="A120" t="s">
        <v>291</v>
      </c>
      <c r="B120" t="s">
        <v>292</v>
      </c>
      <c r="C120" t="s">
        <v>292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4.9</v>
      </c>
      <c r="AE120">
        <v>449</v>
      </c>
      <c r="AF120">
        <v>12.61799820180227</v>
      </c>
      <c r="AG120">
        <v>12.07142857142857</v>
      </c>
      <c r="AH120">
        <v>13.30366077873146</v>
      </c>
      <c r="AI120">
        <v>3.026297784342079</v>
      </c>
      <c r="AJ120">
        <v>0</v>
      </c>
      <c r="AK120">
        <v>0</v>
      </c>
    </row>
    <row r="121" spans="1:37">
      <c r="A121" t="s">
        <v>116</v>
      </c>
      <c r="B121" t="s">
        <v>293</v>
      </c>
      <c r="C121" t="s">
        <v>293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450</v>
      </c>
      <c r="AF121">
        <v>13.15200000000001</v>
      </c>
      <c r="AG121">
        <v>11.93939393939394</v>
      </c>
      <c r="AH121">
        <v>13.52865709943357</v>
      </c>
      <c r="AI121">
        <v>3.382164274858392</v>
      </c>
      <c r="AJ121">
        <v>0</v>
      </c>
      <c r="AK121">
        <v>0</v>
      </c>
    </row>
    <row r="122" spans="1:37">
      <c r="A122" t="s">
        <v>294</v>
      </c>
      <c r="B122" t="s">
        <v>295</v>
      </c>
      <c r="C122" t="s">
        <v>296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</v>
      </c>
      <c r="AE122">
        <v>451</v>
      </c>
      <c r="AF122">
        <v>14.38095238095238</v>
      </c>
      <c r="AG122">
        <v>13.77345931990733</v>
      </c>
      <c r="AH122">
        <v>15.17053290573783</v>
      </c>
      <c r="AI122">
        <v>3.800154574639401</v>
      </c>
      <c r="AJ122">
        <v>0</v>
      </c>
      <c r="AK122">
        <v>0</v>
      </c>
    </row>
    <row r="123" spans="1:37">
      <c r="A123" t="s">
        <v>297</v>
      </c>
      <c r="B123" t="s">
        <v>298</v>
      </c>
      <c r="C123" t="s">
        <v>297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6.4</v>
      </c>
      <c r="AE123">
        <v>452</v>
      </c>
      <c r="AF123">
        <v>13.88742744169813</v>
      </c>
      <c r="AG123">
        <v>13.11302030452379</v>
      </c>
      <c r="AH123">
        <v>14.55119071174172</v>
      </c>
      <c r="AI123">
        <v>3.333427937513546</v>
      </c>
      <c r="AJ123">
        <v>0</v>
      </c>
      <c r="AK123">
        <v>0</v>
      </c>
    </row>
    <row r="124" spans="1:37">
      <c r="A124" t="s">
        <v>299</v>
      </c>
      <c r="B124" t="s">
        <v>300</v>
      </c>
      <c r="C124" t="s">
        <v>299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5.5</v>
      </c>
      <c r="AE124">
        <v>458</v>
      </c>
      <c r="AF124">
        <v>12.22857142857143</v>
      </c>
      <c r="AG124">
        <v>11.92592592592593</v>
      </c>
      <c r="AH124">
        <v>13.0124524971474</v>
      </c>
      <c r="AI124">
        <v>3.253113124286851</v>
      </c>
      <c r="AJ124">
        <v>0</v>
      </c>
      <c r="AK124">
        <v>0</v>
      </c>
    </row>
    <row r="125" spans="1:37">
      <c r="A125" t="s">
        <v>301</v>
      </c>
      <c r="B125" t="s">
        <v>302</v>
      </c>
      <c r="C125" t="s">
        <v>303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5.5</v>
      </c>
      <c r="AE125">
        <v>459</v>
      </c>
      <c r="AF125">
        <v>15.86813186813185</v>
      </c>
      <c r="AG125">
        <v>13.83333333333333</v>
      </c>
      <c r="AH125">
        <v>16.02195524476685</v>
      </c>
      <c r="AI125">
        <v>4.005488811191713</v>
      </c>
      <c r="AJ125">
        <v>0</v>
      </c>
      <c r="AK125">
        <v>0</v>
      </c>
    </row>
    <row r="126" spans="1:37">
      <c r="A126" t="s">
        <v>304</v>
      </c>
      <c r="B126" t="s">
        <v>305</v>
      </c>
      <c r="C126" t="s">
        <v>305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7.5</v>
      </c>
      <c r="AE126">
        <v>460</v>
      </c>
      <c r="AF126">
        <v>17.79775422386993</v>
      </c>
      <c r="AG126">
        <v>16.27871819749355</v>
      </c>
      <c r="AH126">
        <v>18.37155487383205</v>
      </c>
      <c r="AI126">
        <v>4.592888718456221</v>
      </c>
      <c r="AJ126">
        <v>0</v>
      </c>
      <c r="AK126">
        <v>0</v>
      </c>
    </row>
    <row r="127" spans="1:37">
      <c r="A127" t="s">
        <v>306</v>
      </c>
      <c r="B127" t="s">
        <v>307</v>
      </c>
      <c r="C127" t="s">
        <v>307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14</v>
      </c>
      <c r="AE127">
        <v>462</v>
      </c>
      <c r="AF127">
        <v>32.72727272727272</v>
      </c>
      <c r="AG127">
        <v>29.45378193919176</v>
      </c>
      <c r="AH127">
        <v>33.52991332797089</v>
      </c>
      <c r="AI127">
        <v>8.349185901834113</v>
      </c>
      <c r="AJ127">
        <v>1</v>
      </c>
      <c r="AK127">
        <v>0</v>
      </c>
    </row>
    <row r="128" spans="1:37">
      <c r="A128" t="s">
        <v>308</v>
      </c>
      <c r="B128" t="s">
        <v>309</v>
      </c>
      <c r="C128" t="s">
        <v>308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5.6</v>
      </c>
      <c r="AE128">
        <v>470</v>
      </c>
      <c r="AF128">
        <v>12.25531914893617</v>
      </c>
      <c r="AG128">
        <v>12.04733634764008</v>
      </c>
      <c r="AH128">
        <v>13.09103409395883</v>
      </c>
      <c r="AI128">
        <v>3.272760025253187</v>
      </c>
      <c r="AJ128">
        <v>0</v>
      </c>
      <c r="AK128">
        <v>0</v>
      </c>
    </row>
    <row r="129" spans="1:37">
      <c r="A129" t="s">
        <v>310</v>
      </c>
      <c r="B129" t="s">
        <v>311</v>
      </c>
      <c r="C129" t="s">
        <v>311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5.3</v>
      </c>
      <c r="AE129">
        <v>474</v>
      </c>
      <c r="AF129">
        <v>15.3235294117647</v>
      </c>
      <c r="AG129">
        <v>14.73763986659192</v>
      </c>
      <c r="AH129">
        <v>16.1971551913185</v>
      </c>
      <c r="AI129">
        <v>4.059151976869792</v>
      </c>
      <c r="AJ129">
        <v>0</v>
      </c>
      <c r="AK129">
        <v>0</v>
      </c>
    </row>
    <row r="130" spans="1:37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6.7</v>
      </c>
      <c r="AE130">
        <v>477</v>
      </c>
      <c r="AF130">
        <v>19.2</v>
      </c>
      <c r="AG130">
        <v>14.82482965912416</v>
      </c>
      <c r="AH130">
        <v>18.38025214670085</v>
      </c>
      <c r="AI130">
        <v>4.600471800282754</v>
      </c>
      <c r="AJ130">
        <v>0</v>
      </c>
      <c r="AK130">
        <v>0</v>
      </c>
    </row>
    <row r="131" spans="1:37">
      <c r="A131" t="s">
        <v>314</v>
      </c>
      <c r="B131" t="s">
        <v>315</v>
      </c>
      <c r="C131" t="s">
        <v>316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6.8</v>
      </c>
      <c r="AE131">
        <v>481</v>
      </c>
      <c r="AF131">
        <v>14.83333333333333</v>
      </c>
      <c r="AG131">
        <v>15.43478260869565</v>
      </c>
      <c r="AH131">
        <v>14.98688841588761</v>
      </c>
      <c r="AI131">
        <v>2.997377683177522</v>
      </c>
      <c r="AJ131">
        <v>0</v>
      </c>
      <c r="AK131">
        <v>0</v>
      </c>
    </row>
    <row r="132" spans="1:37">
      <c r="A132" t="s">
        <v>317</v>
      </c>
      <c r="B132" t="s">
        <v>318</v>
      </c>
      <c r="C132" t="s">
        <v>319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8.300000000000001</v>
      </c>
      <c r="AE132">
        <v>482</v>
      </c>
      <c r="AF132">
        <v>21.98264338303712</v>
      </c>
      <c r="AG132">
        <v>22.16967345110766</v>
      </c>
      <c r="AH132">
        <v>21.86128543019529</v>
      </c>
      <c r="AI132">
        <v>4.153799950657456</v>
      </c>
      <c r="AJ132">
        <v>0</v>
      </c>
      <c r="AK132">
        <v>0</v>
      </c>
    </row>
    <row r="133" spans="1:37">
      <c r="A133" t="s">
        <v>320</v>
      </c>
      <c r="B133" t="s">
        <v>321</v>
      </c>
      <c r="C133" t="s">
        <v>322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5.4</v>
      </c>
      <c r="AE133">
        <v>485</v>
      </c>
      <c r="AF133">
        <v>13.63636363636363</v>
      </c>
      <c r="AG133">
        <v>14.2005109913379</v>
      </c>
      <c r="AH133">
        <v>13.78309205495588</v>
      </c>
      <c r="AI133">
        <v>2.756618410928763</v>
      </c>
      <c r="AJ133">
        <v>0</v>
      </c>
      <c r="AK133">
        <v>0</v>
      </c>
    </row>
    <row r="134" spans="1:37">
      <c r="A134" t="s">
        <v>259</v>
      </c>
      <c r="B134" t="s">
        <v>323</v>
      </c>
      <c r="C134" t="s">
        <v>324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486</v>
      </c>
      <c r="AF134">
        <v>19.72222222222222</v>
      </c>
      <c r="AG134">
        <v>15.80357142857143</v>
      </c>
      <c r="AH134">
        <v>17.58885231215636</v>
      </c>
      <c r="AI134">
        <v>3.517770462431271</v>
      </c>
      <c r="AJ134">
        <v>0</v>
      </c>
      <c r="AK134">
        <v>0</v>
      </c>
    </row>
    <row r="135" spans="1:37">
      <c r="A135" t="s">
        <v>128</v>
      </c>
      <c r="B135" t="s">
        <v>325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5.9</v>
      </c>
      <c r="AE135">
        <v>487</v>
      </c>
      <c r="AF135">
        <v>18.16831683168317</v>
      </c>
      <c r="AG135">
        <v>19.5787888856056</v>
      </c>
      <c r="AH135">
        <v>18.69020620844222</v>
      </c>
      <c r="AI135">
        <v>3.738041241693725</v>
      </c>
      <c r="AJ135">
        <v>0</v>
      </c>
      <c r="AK135">
        <v>0</v>
      </c>
    </row>
    <row r="136" spans="1:37">
      <c r="A136" t="s">
        <v>326</v>
      </c>
      <c r="B136" t="s">
        <v>327</v>
      </c>
      <c r="C136" t="s">
        <v>327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4.7</v>
      </c>
      <c r="AE136">
        <v>490</v>
      </c>
      <c r="AF136">
        <v>10.55555555555556</v>
      </c>
      <c r="AG136">
        <v>11.25</v>
      </c>
      <c r="AH136">
        <v>10.79682889996558</v>
      </c>
      <c r="AI136">
        <v>2.159365779993117</v>
      </c>
      <c r="AJ136">
        <v>0</v>
      </c>
      <c r="AK136">
        <v>0</v>
      </c>
    </row>
    <row r="137" spans="1:37">
      <c r="A137" t="s">
        <v>328</v>
      </c>
      <c r="B137" t="s">
        <v>329</v>
      </c>
      <c r="C137" t="s">
        <v>330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</v>
      </c>
      <c r="AE137">
        <v>493</v>
      </c>
      <c r="AF137">
        <v>19.29293551888372</v>
      </c>
      <c r="AG137">
        <v>15.28508771929824</v>
      </c>
      <c r="AH137">
        <v>17.11955540410064</v>
      </c>
      <c r="AI137">
        <v>4.257542282807655</v>
      </c>
      <c r="AJ137">
        <v>0</v>
      </c>
      <c r="AK137">
        <v>0</v>
      </c>
    </row>
    <row r="138" spans="1:37">
      <c r="A138" t="s">
        <v>246</v>
      </c>
      <c r="B138" t="s">
        <v>331</v>
      </c>
      <c r="C138" t="s">
        <v>331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4.3</v>
      </c>
      <c r="AE138">
        <v>494</v>
      </c>
      <c r="AF138">
        <v>15.57437053451092</v>
      </c>
      <c r="AG138">
        <v>15.10330578512397</v>
      </c>
      <c r="AH138">
        <v>15.18937087064748</v>
      </c>
      <c r="AI138">
        <v>2.721527077137117</v>
      </c>
      <c r="AJ138">
        <v>0</v>
      </c>
      <c r="AK138">
        <v>0</v>
      </c>
    </row>
    <row r="139" spans="1:37">
      <c r="A139" t="s">
        <v>332</v>
      </c>
      <c r="B139" t="s">
        <v>333</v>
      </c>
      <c r="C139" t="s">
        <v>333</v>
      </c>
      <c r="D139" t="s">
        <v>6</v>
      </c>
      <c r="E139">
        <v>0</v>
      </c>
      <c r="F139">
        <v>0</v>
      </c>
      <c r="G139">
        <v>0</v>
      </c>
      <c r="H139">
        <v>1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6.4</v>
      </c>
      <c r="AE139">
        <v>497</v>
      </c>
      <c r="AF139">
        <v>14.16081930164927</v>
      </c>
      <c r="AG139">
        <v>21.04398059059069</v>
      </c>
      <c r="AH139">
        <v>17.43298034701338</v>
      </c>
      <c r="AI139">
        <v>3.48654180089016</v>
      </c>
      <c r="AJ139">
        <v>0</v>
      </c>
      <c r="AK139">
        <v>0</v>
      </c>
    </row>
    <row r="140" spans="1:37">
      <c r="A140" t="s">
        <v>334</v>
      </c>
      <c r="B140" t="s">
        <v>335</v>
      </c>
      <c r="C140" t="s">
        <v>335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4.8</v>
      </c>
      <c r="AE140">
        <v>499</v>
      </c>
      <c r="AF140">
        <v>12.63358778625955</v>
      </c>
      <c r="AG140">
        <v>13.46153846153846</v>
      </c>
      <c r="AH140">
        <v>12.92077119117183</v>
      </c>
      <c r="AI140">
        <v>2.584154238234365</v>
      </c>
      <c r="AJ140">
        <v>0</v>
      </c>
      <c r="AK140">
        <v>0</v>
      </c>
    </row>
    <row r="141" spans="1:37">
      <c r="A141" t="s">
        <v>336</v>
      </c>
      <c r="B141" t="s">
        <v>337</v>
      </c>
      <c r="C141" t="s">
        <v>338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</v>
      </c>
      <c r="AE141">
        <v>501</v>
      </c>
      <c r="AF141">
        <v>16.5625</v>
      </c>
      <c r="AG141">
        <v>15.13513513513514</v>
      </c>
      <c r="AH141">
        <v>15.69411417525264</v>
      </c>
      <c r="AI141">
        <v>3.138822835050529</v>
      </c>
      <c r="AJ141">
        <v>0</v>
      </c>
      <c r="AK141">
        <v>0</v>
      </c>
    </row>
    <row r="142" spans="1:37">
      <c r="A142" t="s">
        <v>112</v>
      </c>
      <c r="B142" t="s">
        <v>339</v>
      </c>
      <c r="C142" t="s">
        <v>339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8.6</v>
      </c>
      <c r="AE142">
        <v>502</v>
      </c>
      <c r="AF142">
        <v>23.02856317146904</v>
      </c>
      <c r="AG142">
        <v>22.16303112320768</v>
      </c>
      <c r="AH142">
        <v>22.37556672663369</v>
      </c>
      <c r="AI142">
        <v>4.289391881629417</v>
      </c>
      <c r="AJ142">
        <v>0</v>
      </c>
      <c r="AK142">
        <v>0</v>
      </c>
    </row>
    <row r="143" spans="1:37">
      <c r="A143" t="s">
        <v>340</v>
      </c>
      <c r="B143" t="s">
        <v>220</v>
      </c>
      <c r="C143" t="s">
        <v>220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4.8</v>
      </c>
      <c r="AE143">
        <v>509</v>
      </c>
      <c r="AF143">
        <v>27.11046481503928</v>
      </c>
      <c r="AG143">
        <v>14.72222222222222</v>
      </c>
      <c r="AH143">
        <v>20.70919694103468</v>
      </c>
      <c r="AI143">
        <v>4.793011032857502</v>
      </c>
      <c r="AJ143">
        <v>1</v>
      </c>
      <c r="AK143">
        <v>0</v>
      </c>
    </row>
    <row r="144" spans="1:37">
      <c r="A144" t="s">
        <v>341</v>
      </c>
      <c r="B144" t="s">
        <v>342</v>
      </c>
      <c r="C144" t="s">
        <v>343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6.2</v>
      </c>
      <c r="AE144">
        <v>519</v>
      </c>
      <c r="AF144">
        <v>22.59763030033962</v>
      </c>
      <c r="AG144">
        <v>18.61111111111111</v>
      </c>
      <c r="AH144">
        <v>26.29025856165714</v>
      </c>
      <c r="AI144">
        <v>6.109169953297997</v>
      </c>
      <c r="AJ144">
        <v>0</v>
      </c>
      <c r="AK144">
        <v>0</v>
      </c>
    </row>
    <row r="145" spans="1:37">
      <c r="A145" t="s">
        <v>344</v>
      </c>
      <c r="B145" t="s">
        <v>345</v>
      </c>
      <c r="C145" t="s">
        <v>345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4.3</v>
      </c>
      <c r="AE145">
        <v>520</v>
      </c>
      <c r="AF145">
        <v>7.520929943442543</v>
      </c>
      <c r="AG145">
        <v>10.41666666666667</v>
      </c>
      <c r="AH145">
        <v>11.37838603779948</v>
      </c>
      <c r="AI145">
        <v>2.116078794825037</v>
      </c>
      <c r="AJ145">
        <v>0</v>
      </c>
      <c r="AK145">
        <v>0</v>
      </c>
    </row>
    <row r="146" spans="1:37">
      <c r="A146" t="s">
        <v>317</v>
      </c>
      <c r="B146" t="s">
        <v>346</v>
      </c>
      <c r="C146" t="s">
        <v>347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5.8</v>
      </c>
      <c r="AE146">
        <v>523</v>
      </c>
      <c r="AF146">
        <v>16.77109652913038</v>
      </c>
      <c r="AG146">
        <v>17.35622377011364</v>
      </c>
      <c r="AH146">
        <v>21.71758189565779</v>
      </c>
      <c r="AI146">
        <v>4.424479832296596</v>
      </c>
      <c r="AJ146">
        <v>0</v>
      </c>
      <c r="AK146">
        <v>0</v>
      </c>
    </row>
    <row r="147" spans="1:37">
      <c r="A147" t="s">
        <v>348</v>
      </c>
      <c r="B147" t="s">
        <v>349</v>
      </c>
      <c r="C147" t="s">
        <v>349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4.5</v>
      </c>
      <c r="AE147">
        <v>524</v>
      </c>
      <c r="AF147">
        <v>14.77443609022558</v>
      </c>
      <c r="AG147">
        <v>14.95238095238095</v>
      </c>
      <c r="AH147">
        <v>18.92192119935418</v>
      </c>
      <c r="AI147">
        <v>3.784384239870835</v>
      </c>
      <c r="AJ147">
        <v>0</v>
      </c>
      <c r="AK147">
        <v>0</v>
      </c>
    </row>
    <row r="148" spans="1:37">
      <c r="A148" t="s">
        <v>332</v>
      </c>
      <c r="B148" t="s">
        <v>350</v>
      </c>
      <c r="C148" t="s">
        <v>350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5.9</v>
      </c>
      <c r="AE148">
        <v>529</v>
      </c>
      <c r="AF148">
        <v>24.09670912484179</v>
      </c>
      <c r="AG148">
        <v>13.08823529411765</v>
      </c>
      <c r="AH148">
        <v>23.82782956075592</v>
      </c>
      <c r="AI148">
        <v>4.987200479970895</v>
      </c>
      <c r="AJ148">
        <v>0</v>
      </c>
      <c r="AK148">
        <v>0</v>
      </c>
    </row>
    <row r="149" spans="1:37">
      <c r="A149" t="s">
        <v>351</v>
      </c>
      <c r="B149" t="s">
        <v>352</v>
      </c>
      <c r="C149" t="s">
        <v>352</v>
      </c>
      <c r="D149" t="s">
        <v>6</v>
      </c>
      <c r="E149">
        <v>0</v>
      </c>
      <c r="F149">
        <v>0</v>
      </c>
      <c r="G149">
        <v>0</v>
      </c>
      <c r="H149">
        <v>1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7.4</v>
      </c>
      <c r="AE149">
        <v>532</v>
      </c>
      <c r="AF149">
        <v>24.99999999999999</v>
      </c>
      <c r="AG149">
        <v>19.54545454545455</v>
      </c>
      <c r="AH149">
        <v>28.43518056851287</v>
      </c>
      <c r="AI149">
        <v>5.687036113702574</v>
      </c>
      <c r="AJ149">
        <v>0</v>
      </c>
      <c r="AK149">
        <v>0</v>
      </c>
    </row>
    <row r="150" spans="1:37">
      <c r="A150" t="s">
        <v>353</v>
      </c>
      <c r="B150" t="s">
        <v>354</v>
      </c>
      <c r="C150" t="s">
        <v>355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5.8</v>
      </c>
      <c r="AE150">
        <v>533</v>
      </c>
      <c r="AF150">
        <v>16.55485602620351</v>
      </c>
      <c r="AG150">
        <v>13.09734513274336</v>
      </c>
      <c r="AH150">
        <v>18.92576105707082</v>
      </c>
      <c r="AI150">
        <v>3.785152211414164</v>
      </c>
      <c r="AJ150">
        <v>0</v>
      </c>
      <c r="AK150">
        <v>0</v>
      </c>
    </row>
    <row r="151" spans="1:37">
      <c r="A151" t="s">
        <v>356</v>
      </c>
      <c r="B151" t="s">
        <v>357</v>
      </c>
      <c r="C151" t="s">
        <v>357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4.9</v>
      </c>
      <c r="AE151">
        <v>538</v>
      </c>
      <c r="AF151">
        <v>14.18957348485594</v>
      </c>
      <c r="AG151">
        <v>12.83854166666667</v>
      </c>
      <c r="AH151">
        <v>17.22548923302667</v>
      </c>
      <c r="AI151">
        <v>3.445097846605333</v>
      </c>
      <c r="AJ151">
        <v>0</v>
      </c>
      <c r="AK151">
        <v>0</v>
      </c>
    </row>
    <row r="152" spans="1:37">
      <c r="A152" t="s">
        <v>358</v>
      </c>
      <c r="B152" t="s">
        <v>359</v>
      </c>
      <c r="C152" t="s">
        <v>359</v>
      </c>
      <c r="D152" t="s">
        <v>3</v>
      </c>
      <c r="E152">
        <v>1</v>
      </c>
      <c r="F152">
        <v>0</v>
      </c>
      <c r="G152">
        <v>0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5.5</v>
      </c>
      <c r="AE152">
        <v>541</v>
      </c>
      <c r="AF152">
        <v>20.62068965517243</v>
      </c>
      <c r="AG152">
        <v>17.95652173913044</v>
      </c>
      <c r="AH152">
        <v>24.59632152474718</v>
      </c>
      <c r="AI152">
        <v>4.919264304949436</v>
      </c>
      <c r="AJ152">
        <v>0</v>
      </c>
      <c r="AK152">
        <v>0</v>
      </c>
    </row>
    <row r="153" spans="1:37">
      <c r="A153" t="s">
        <v>360</v>
      </c>
      <c r="B153" t="s">
        <v>361</v>
      </c>
      <c r="C153" t="s">
        <v>361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5.2</v>
      </c>
      <c r="AE153">
        <v>544</v>
      </c>
      <c r="AF153">
        <v>16.9207566146409</v>
      </c>
      <c r="AG153">
        <v>15.47619047619048</v>
      </c>
      <c r="AH153">
        <v>20.64467042231794</v>
      </c>
      <c r="AI153">
        <v>5.102392343709598</v>
      </c>
      <c r="AJ153">
        <v>0</v>
      </c>
      <c r="AK153">
        <v>0</v>
      </c>
    </row>
    <row r="154" spans="1:37">
      <c r="A154" t="s">
        <v>362</v>
      </c>
      <c r="B154" t="s">
        <v>363</v>
      </c>
      <c r="C154" t="s">
        <v>363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7</v>
      </c>
      <c r="AE154">
        <v>547</v>
      </c>
      <c r="AF154">
        <v>24.08972327710334</v>
      </c>
      <c r="AG154">
        <v>18.984375</v>
      </c>
      <c r="AH154">
        <v>27.49356673145718</v>
      </c>
      <c r="AI154">
        <v>5.166278920715428</v>
      </c>
      <c r="AJ154">
        <v>1</v>
      </c>
      <c r="AK154">
        <v>0</v>
      </c>
    </row>
    <row r="155" spans="1:37">
      <c r="A155" t="s">
        <v>364</v>
      </c>
      <c r="B155" t="s">
        <v>247</v>
      </c>
      <c r="C155" t="s">
        <v>247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7.8</v>
      </c>
      <c r="AE155">
        <v>550</v>
      </c>
      <c r="AF155">
        <v>22.99319727891157</v>
      </c>
      <c r="AG155">
        <v>22.41707051808148</v>
      </c>
      <c r="AH155">
        <v>28.91683589755509</v>
      </c>
      <c r="AI155">
        <v>5.766066517405333</v>
      </c>
      <c r="AJ155">
        <v>0</v>
      </c>
      <c r="AK155">
        <v>0</v>
      </c>
    </row>
    <row r="156" spans="1:37">
      <c r="A156" t="s">
        <v>365</v>
      </c>
      <c r="B156" t="s">
        <v>366</v>
      </c>
      <c r="C156" t="s">
        <v>366</v>
      </c>
      <c r="D156" t="s">
        <v>3</v>
      </c>
      <c r="E156">
        <v>1</v>
      </c>
      <c r="F156">
        <v>0</v>
      </c>
      <c r="G156">
        <v>0</v>
      </c>
      <c r="H156">
        <v>0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4.1</v>
      </c>
      <c r="AE156">
        <v>561</v>
      </c>
      <c r="AF156">
        <v>13.5</v>
      </c>
      <c r="AG156">
        <v>13.92857142857143</v>
      </c>
      <c r="AH156">
        <v>14.72226673710269</v>
      </c>
      <c r="AI156">
        <v>2.944453347420538</v>
      </c>
      <c r="AJ156">
        <v>0</v>
      </c>
      <c r="AK156">
        <v>0</v>
      </c>
    </row>
    <row r="157" spans="1:37">
      <c r="A157" t="s">
        <v>332</v>
      </c>
      <c r="B157" t="s">
        <v>367</v>
      </c>
      <c r="C157" t="s">
        <v>367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5</v>
      </c>
      <c r="AE157">
        <v>564</v>
      </c>
      <c r="AF157">
        <v>18.50356936404727</v>
      </c>
      <c r="AG157">
        <v>12.43243243243243</v>
      </c>
      <c r="AH157">
        <v>16.74680996225812</v>
      </c>
      <c r="AI157">
        <v>2.735681300523948</v>
      </c>
      <c r="AJ157">
        <v>0</v>
      </c>
      <c r="AK157">
        <v>0</v>
      </c>
    </row>
    <row r="158" spans="1:37">
      <c r="A158" t="s">
        <v>368</v>
      </c>
      <c r="B158" t="s">
        <v>369</v>
      </c>
      <c r="C158" t="s">
        <v>369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4.5</v>
      </c>
      <c r="AE158">
        <v>567</v>
      </c>
      <c r="AF158">
        <v>17.12765957446809</v>
      </c>
      <c r="AG158">
        <v>17.67080353175922</v>
      </c>
      <c r="AH158">
        <v>18.67806359936909</v>
      </c>
      <c r="AI158">
        <v>3.7445072518256</v>
      </c>
      <c r="AJ158">
        <v>0</v>
      </c>
      <c r="AK158">
        <v>0</v>
      </c>
    </row>
    <row r="159" spans="1:37">
      <c r="A159" t="s">
        <v>370</v>
      </c>
      <c r="B159" t="s">
        <v>371</v>
      </c>
      <c r="C159" t="s">
        <v>371</v>
      </c>
      <c r="D159" t="s">
        <v>6</v>
      </c>
      <c r="E159">
        <v>0</v>
      </c>
      <c r="F159">
        <v>0</v>
      </c>
      <c r="G159">
        <v>0</v>
      </c>
      <c r="H159">
        <v>1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6.4</v>
      </c>
      <c r="AE159">
        <v>568</v>
      </c>
      <c r="AF159">
        <v>20.18679244565607</v>
      </c>
      <c r="AG159">
        <v>19.1027107267466</v>
      </c>
      <c r="AH159">
        <v>21.12538196671778</v>
      </c>
      <c r="AI159">
        <v>4.429050038786888</v>
      </c>
      <c r="AJ159">
        <v>0</v>
      </c>
      <c r="AK159">
        <v>0</v>
      </c>
    </row>
    <row r="160" spans="1:37">
      <c r="A160" t="s">
        <v>372</v>
      </c>
      <c r="B160" t="s">
        <v>373</v>
      </c>
      <c r="C160" t="s">
        <v>373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4.5</v>
      </c>
      <c r="AE160">
        <v>570</v>
      </c>
      <c r="AF160">
        <v>17.79692237085854</v>
      </c>
      <c r="AG160">
        <v>16.01190476190476</v>
      </c>
      <c r="AH160">
        <v>18.1969567015376</v>
      </c>
      <c r="AI160">
        <v>3.786441603783762</v>
      </c>
      <c r="AJ160">
        <v>0</v>
      </c>
      <c r="AK160">
        <v>0</v>
      </c>
    </row>
    <row r="161" spans="1:37">
      <c r="A161" t="s">
        <v>374</v>
      </c>
      <c r="B161" t="s">
        <v>375</v>
      </c>
      <c r="C161" t="s">
        <v>375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5.7</v>
      </c>
      <c r="AE161">
        <v>578</v>
      </c>
      <c r="AF161">
        <v>20.76067002070875</v>
      </c>
      <c r="AG161">
        <v>12.93918918918919</v>
      </c>
      <c r="AH161">
        <v>18.269145870962</v>
      </c>
      <c r="AI161">
        <v>3.6538291741924</v>
      </c>
      <c r="AJ161">
        <v>0</v>
      </c>
      <c r="AK161">
        <v>0</v>
      </c>
    </row>
    <row r="162" spans="1:37">
      <c r="A162" t="s">
        <v>376</v>
      </c>
      <c r="B162" t="s">
        <v>377</v>
      </c>
      <c r="C162" t="s">
        <v>377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5</v>
      </c>
      <c r="AE162">
        <v>583</v>
      </c>
      <c r="AF162">
        <v>10</v>
      </c>
      <c r="AG162">
        <v>11.81034482758621</v>
      </c>
      <c r="AH162">
        <v>11.67486545891749</v>
      </c>
      <c r="AI162">
        <v>2.334973091783499</v>
      </c>
      <c r="AJ162">
        <v>0</v>
      </c>
      <c r="AK162">
        <v>0</v>
      </c>
    </row>
    <row r="163" spans="1:37">
      <c r="A163" t="s">
        <v>378</v>
      </c>
      <c r="B163" t="s">
        <v>379</v>
      </c>
      <c r="C163" t="s">
        <v>379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4.9</v>
      </c>
      <c r="AE163">
        <v>598</v>
      </c>
      <c r="AF163">
        <v>16.67583827267476</v>
      </c>
      <c r="AG163">
        <v>16.56015037593985</v>
      </c>
      <c r="AH163">
        <v>17.85314430356735</v>
      </c>
      <c r="AI163">
        <v>3.466102027271695</v>
      </c>
      <c r="AJ163">
        <v>0</v>
      </c>
      <c r="AK163">
        <v>0</v>
      </c>
    </row>
    <row r="164" spans="1:37">
      <c r="A164" t="s">
        <v>380</v>
      </c>
      <c r="B164" t="s">
        <v>381</v>
      </c>
      <c r="C164" t="s">
        <v>381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4.5</v>
      </c>
      <c r="AE164">
        <v>601</v>
      </c>
      <c r="AF164">
        <v>14.5</v>
      </c>
      <c r="AG164">
        <v>11.94822486350498</v>
      </c>
      <c r="AH164">
        <v>14.26027157929451</v>
      </c>
      <c r="AI164">
        <v>2.856078497651797</v>
      </c>
      <c r="AJ164">
        <v>0</v>
      </c>
      <c r="AK164">
        <v>0</v>
      </c>
    </row>
    <row r="165" spans="1:37">
      <c r="A165" t="s">
        <v>382</v>
      </c>
      <c r="B165" t="s">
        <v>383</v>
      </c>
      <c r="C165" t="s">
        <v>383</v>
      </c>
      <c r="D165" t="s">
        <v>6</v>
      </c>
      <c r="E165">
        <v>0</v>
      </c>
      <c r="F165">
        <v>0</v>
      </c>
      <c r="G165">
        <v>0</v>
      </c>
      <c r="H165">
        <v>1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4.6</v>
      </c>
      <c r="AE165">
        <v>612</v>
      </c>
      <c r="AF165">
        <v>11</v>
      </c>
      <c r="AG165">
        <v>11.33333333333333</v>
      </c>
      <c r="AH165">
        <v>11.69570259312878</v>
      </c>
      <c r="AI165">
        <v>2.339140518625757</v>
      </c>
      <c r="AJ165">
        <v>0</v>
      </c>
      <c r="AK165">
        <v>0</v>
      </c>
    </row>
    <row r="166" spans="1:37">
      <c r="A166" t="s">
        <v>212</v>
      </c>
      <c r="B166" t="s">
        <v>384</v>
      </c>
      <c r="C166" t="s">
        <v>384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4.4</v>
      </c>
      <c r="AE166">
        <v>613</v>
      </c>
      <c r="AF166">
        <v>10.86808564810358</v>
      </c>
      <c r="AG166">
        <v>11.875</v>
      </c>
      <c r="AH166">
        <v>11.96170359754052</v>
      </c>
      <c r="AI166">
        <v>2.420977816455277</v>
      </c>
      <c r="AJ166">
        <v>0</v>
      </c>
      <c r="AK166">
        <v>0</v>
      </c>
    </row>
    <row r="167" spans="1:37">
      <c r="A167" t="s">
        <v>385</v>
      </c>
      <c r="B167" t="s">
        <v>386</v>
      </c>
      <c r="C167" t="s">
        <v>386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4.5</v>
      </c>
      <c r="AE167">
        <v>618</v>
      </c>
      <c r="AF167">
        <v>12.3076923076923</v>
      </c>
      <c r="AG167">
        <v>14.5</v>
      </c>
      <c r="AH167">
        <v>14.17693405933715</v>
      </c>
      <c r="AI167">
        <v>2.83538681186743</v>
      </c>
      <c r="AJ167">
        <v>0</v>
      </c>
      <c r="AK167">
        <v>0</v>
      </c>
    </row>
    <row r="168" spans="1:37">
      <c r="A168" t="s">
        <v>387</v>
      </c>
      <c r="B168" t="s">
        <v>388</v>
      </c>
      <c r="C168" t="s">
        <v>388</v>
      </c>
      <c r="D168" t="s">
        <v>3</v>
      </c>
      <c r="E168">
        <v>1</v>
      </c>
      <c r="F168">
        <v>0</v>
      </c>
      <c r="G168">
        <v>0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4.5</v>
      </c>
      <c r="AE168">
        <v>624</v>
      </c>
      <c r="AF168">
        <v>11.15384615384616</v>
      </c>
      <c r="AG168">
        <v>13.05555555555556</v>
      </c>
      <c r="AH168">
        <v>12.79684106857754</v>
      </c>
      <c r="AI168">
        <v>2.559368213715507</v>
      </c>
      <c r="AJ168">
        <v>0</v>
      </c>
      <c r="AK168">
        <v>0</v>
      </c>
    </row>
    <row r="169" spans="1:37">
      <c r="A169" t="s">
        <v>389</v>
      </c>
      <c r="B169" t="s">
        <v>390</v>
      </c>
      <c r="C169" t="s">
        <v>390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4.8</v>
      </c>
      <c r="AE169">
        <v>630</v>
      </c>
      <c r="AF169">
        <v>10.87499999999999</v>
      </c>
      <c r="AG169">
        <v>13.05555555555556</v>
      </c>
      <c r="AH169">
        <v>12.67261431669964</v>
      </c>
      <c r="AI169">
        <v>2.534522863339929</v>
      </c>
      <c r="AJ169">
        <v>0</v>
      </c>
      <c r="AK169">
        <v>0</v>
      </c>
    </row>
    <row r="170" spans="1:37">
      <c r="A170" t="s">
        <v>391</v>
      </c>
      <c r="B170" t="s">
        <v>392</v>
      </c>
      <c r="C170" t="s">
        <v>392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5</v>
      </c>
      <c r="AE170">
        <v>642</v>
      </c>
      <c r="AF170">
        <v>14.58333333333334</v>
      </c>
      <c r="AG170">
        <v>16.875</v>
      </c>
      <c r="AH170">
        <v>16.61472671369075</v>
      </c>
      <c r="AI170">
        <v>3.32294534273815</v>
      </c>
      <c r="AJ170">
        <v>0</v>
      </c>
      <c r="AK170">
        <v>0</v>
      </c>
    </row>
    <row r="171" spans="1:37">
      <c r="A171" t="s">
        <v>393</v>
      </c>
      <c r="B171" t="s">
        <v>394</v>
      </c>
      <c r="C171" t="s">
        <v>394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5.8</v>
      </c>
      <c r="AE171">
        <v>647</v>
      </c>
      <c r="AF171">
        <v>14.89361702127659</v>
      </c>
      <c r="AG171">
        <v>16.15617909622193</v>
      </c>
      <c r="AH171">
        <v>14.7078132997946</v>
      </c>
      <c r="AI171">
        <v>2.941562710698639</v>
      </c>
      <c r="AJ171">
        <v>0</v>
      </c>
      <c r="AK171">
        <v>0</v>
      </c>
    </row>
    <row r="172" spans="1:37">
      <c r="A172" t="s">
        <v>395</v>
      </c>
      <c r="B172" t="s">
        <v>396</v>
      </c>
      <c r="C172" t="s">
        <v>396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7</v>
      </c>
      <c r="AE172">
        <v>658</v>
      </c>
      <c r="AF172">
        <v>19.90566763669936</v>
      </c>
      <c r="AG172">
        <v>20.11330077465268</v>
      </c>
      <c r="AH172">
        <v>19.01808770186017</v>
      </c>
      <c r="AI172">
        <v>4.181377628920928</v>
      </c>
      <c r="AJ172">
        <v>1</v>
      </c>
      <c r="AK172">
        <v>0</v>
      </c>
    </row>
    <row r="173" spans="1:37">
      <c r="A173" t="s">
        <v>212</v>
      </c>
      <c r="B173" t="s">
        <v>397</v>
      </c>
      <c r="C173" t="s">
        <v>397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7.9</v>
      </c>
      <c r="AE173">
        <v>661</v>
      </c>
      <c r="AF173">
        <v>21.61938981964897</v>
      </c>
      <c r="AG173">
        <v>21.4098392053921</v>
      </c>
      <c r="AH173">
        <v>20.46745917065781</v>
      </c>
      <c r="AI173">
        <v>3.830292858087278</v>
      </c>
      <c r="AJ173">
        <v>0</v>
      </c>
      <c r="AK173">
        <v>0</v>
      </c>
    </row>
    <row r="174" spans="1:37">
      <c r="A174" t="s">
        <v>398</v>
      </c>
      <c r="B174" t="s">
        <v>399</v>
      </c>
      <c r="C174" t="s">
        <v>400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5.3</v>
      </c>
      <c r="AE174">
        <v>663</v>
      </c>
      <c r="AF174">
        <v>20.18518518518519</v>
      </c>
      <c r="AG174">
        <v>18.05561124896332</v>
      </c>
      <c r="AH174">
        <v>18.27425504959343</v>
      </c>
      <c r="AI174">
        <v>3.604669195747217</v>
      </c>
      <c r="AJ174">
        <v>0</v>
      </c>
      <c r="AK174">
        <v>0</v>
      </c>
    </row>
    <row r="175" spans="1:37">
      <c r="A175" t="s">
        <v>401</v>
      </c>
      <c r="B175" t="s">
        <v>402</v>
      </c>
      <c r="C175" t="s">
        <v>401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6.6</v>
      </c>
      <c r="AE175">
        <v>665</v>
      </c>
      <c r="AF175">
        <v>13.41546393800607</v>
      </c>
      <c r="AG175">
        <v>19.76073059328542</v>
      </c>
      <c r="AH175">
        <v>15.49785831748792</v>
      </c>
      <c r="AI175">
        <v>3.18831806588483</v>
      </c>
      <c r="AJ175">
        <v>0</v>
      </c>
      <c r="AK175">
        <v>0</v>
      </c>
    </row>
    <row r="176" spans="1:37">
      <c r="A176" t="s">
        <v>403</v>
      </c>
      <c r="B176" t="s">
        <v>404</v>
      </c>
      <c r="C176" t="s">
        <v>404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4.9</v>
      </c>
      <c r="AE176">
        <v>667</v>
      </c>
      <c r="AF176">
        <v>15.08771929824562</v>
      </c>
      <c r="AG176">
        <v>13.63636363636363</v>
      </c>
      <c r="AH176">
        <v>13.7200273041538</v>
      </c>
      <c r="AI176">
        <v>2.744005460830759</v>
      </c>
      <c r="AJ176">
        <v>0</v>
      </c>
      <c r="AK176">
        <v>0</v>
      </c>
    </row>
    <row r="177" spans="1:37">
      <c r="A177" t="s">
        <v>405</v>
      </c>
      <c r="B177" t="s">
        <v>406</v>
      </c>
      <c r="C177" t="s">
        <v>406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4.6</v>
      </c>
      <c r="AE177">
        <v>669</v>
      </c>
      <c r="AF177">
        <v>10.8695652173913</v>
      </c>
      <c r="AG177">
        <v>11.93207620165931</v>
      </c>
      <c r="AH177">
        <v>10.79490513338239</v>
      </c>
      <c r="AI177">
        <v>2.159063955192476</v>
      </c>
      <c r="AJ177">
        <v>0</v>
      </c>
      <c r="AK177">
        <v>0</v>
      </c>
    </row>
    <row r="178" spans="1:37">
      <c r="A178" t="s">
        <v>407</v>
      </c>
      <c r="B178" t="s">
        <v>408</v>
      </c>
      <c r="C178" t="s">
        <v>407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9.6</v>
      </c>
      <c r="AE178">
        <v>672</v>
      </c>
      <c r="AF178">
        <v>24.37500000000001</v>
      </c>
      <c r="AG178">
        <v>20.28549812552944</v>
      </c>
      <c r="AH178">
        <v>21.41171984112295</v>
      </c>
      <c r="AI178">
        <v>4.282344641221249</v>
      </c>
      <c r="AJ178">
        <v>0</v>
      </c>
      <c r="AK178">
        <v>0</v>
      </c>
    </row>
    <row r="179" spans="1:37">
      <c r="A179" t="s">
        <v>409</v>
      </c>
      <c r="B179" t="s">
        <v>410</v>
      </c>
      <c r="C179" t="s">
        <v>410</v>
      </c>
      <c r="D179" t="s">
        <v>4</v>
      </c>
      <c r="E179">
        <v>0</v>
      </c>
      <c r="F179">
        <v>1</v>
      </c>
      <c r="G179">
        <v>0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4.8</v>
      </c>
      <c r="AE179">
        <v>675</v>
      </c>
      <c r="AF179">
        <v>15.54438437909278</v>
      </c>
      <c r="AG179">
        <v>16.58350437363649</v>
      </c>
      <c r="AH179">
        <v>15.23010852542179</v>
      </c>
      <c r="AI179">
        <v>3.486263177733776</v>
      </c>
      <c r="AJ179">
        <v>0</v>
      </c>
      <c r="AK179">
        <v>0</v>
      </c>
    </row>
    <row r="180" spans="1:37">
      <c r="A180" t="s">
        <v>411</v>
      </c>
      <c r="B180" t="s">
        <v>412</v>
      </c>
      <c r="C180" t="s">
        <v>412</v>
      </c>
      <c r="D180" t="s">
        <v>3</v>
      </c>
      <c r="E180">
        <v>1</v>
      </c>
      <c r="F180">
        <v>0</v>
      </c>
      <c r="G180">
        <v>0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5.2</v>
      </c>
      <c r="AE180">
        <v>676</v>
      </c>
      <c r="AF180">
        <v>15.55032703332092</v>
      </c>
      <c r="AG180">
        <v>18.05555555555556</v>
      </c>
      <c r="AH180">
        <v>15.86908930559829</v>
      </c>
      <c r="AI180">
        <v>2.783702072257154</v>
      </c>
      <c r="AJ180">
        <v>1</v>
      </c>
      <c r="AK180">
        <v>0</v>
      </c>
    </row>
    <row r="181" spans="1:37">
      <c r="A181" t="s">
        <v>413</v>
      </c>
      <c r="B181" t="s">
        <v>414</v>
      </c>
      <c r="C181" t="s">
        <v>415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4.6</v>
      </c>
      <c r="AE181">
        <v>679</v>
      </c>
      <c r="AF181">
        <v>19.54545454545454</v>
      </c>
      <c r="AG181">
        <v>17.45712521375177</v>
      </c>
      <c r="AH181">
        <v>17.6837489864162</v>
      </c>
      <c r="AI181">
        <v>3.521965920645248</v>
      </c>
      <c r="AJ181">
        <v>0</v>
      </c>
      <c r="AK181">
        <v>0</v>
      </c>
    </row>
    <row r="182" spans="1:37">
      <c r="A182" t="s">
        <v>416</v>
      </c>
      <c r="B182" t="s">
        <v>417</v>
      </c>
      <c r="C182" t="s">
        <v>417</v>
      </c>
      <c r="D182" t="s">
        <v>6</v>
      </c>
      <c r="E182">
        <v>0</v>
      </c>
      <c r="F182">
        <v>0</v>
      </c>
      <c r="G182">
        <v>0</v>
      </c>
      <c r="H182">
        <v>1</v>
      </c>
      <c r="I182" t="s">
        <v>29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5.7</v>
      </c>
      <c r="AE182">
        <v>686</v>
      </c>
      <c r="AF182">
        <v>18.28125</v>
      </c>
      <c r="AG182">
        <v>19.61074285020323</v>
      </c>
      <c r="AH182">
        <v>18.43281480169269</v>
      </c>
      <c r="AI182">
        <v>3.686541169558542</v>
      </c>
      <c r="AJ182">
        <v>0</v>
      </c>
      <c r="AK182">
        <v>0</v>
      </c>
    </row>
    <row r="183" spans="1:37">
      <c r="A183" t="s">
        <v>418</v>
      </c>
      <c r="B183" t="s">
        <v>419</v>
      </c>
      <c r="C183" t="s">
        <v>419</v>
      </c>
      <c r="D183" t="s">
        <v>3</v>
      </c>
      <c r="E183">
        <v>1</v>
      </c>
      <c r="F183">
        <v>0</v>
      </c>
      <c r="G183">
        <v>0</v>
      </c>
      <c r="H183">
        <v>0</v>
      </c>
      <c r="I183" t="s">
        <v>29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4.3</v>
      </c>
      <c r="AE183">
        <v>687</v>
      </c>
      <c r="AF183">
        <v>15.48076923076923</v>
      </c>
      <c r="AG183">
        <v>16.3157864730358</v>
      </c>
      <c r="AH183">
        <v>15.46600147467433</v>
      </c>
      <c r="AI183">
        <v>3.09628028498943</v>
      </c>
      <c r="AJ183">
        <v>0</v>
      </c>
      <c r="AK183">
        <v>0</v>
      </c>
    </row>
    <row r="184" spans="1:37">
      <c r="A184" t="s">
        <v>420</v>
      </c>
      <c r="B184" t="s">
        <v>421</v>
      </c>
      <c r="C184" t="s">
        <v>421</v>
      </c>
      <c r="D184" t="s">
        <v>5</v>
      </c>
      <c r="E184">
        <v>0</v>
      </c>
      <c r="F184">
        <v>0</v>
      </c>
      <c r="G184">
        <v>1</v>
      </c>
      <c r="H184">
        <v>0</v>
      </c>
      <c r="I184" t="s">
        <v>29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7.6</v>
      </c>
      <c r="AE184">
        <v>689</v>
      </c>
      <c r="AF184">
        <v>22.48120300751882</v>
      </c>
      <c r="AG184">
        <v>21.54001006174422</v>
      </c>
      <c r="AH184">
        <v>21.39982611383775</v>
      </c>
      <c r="AI184">
        <v>4.279965222800604</v>
      </c>
      <c r="AJ184">
        <v>1</v>
      </c>
      <c r="AK184">
        <v>0</v>
      </c>
    </row>
    <row r="185" spans="1:37">
      <c r="A185" t="s">
        <v>422</v>
      </c>
      <c r="B185" t="s">
        <v>423</v>
      </c>
      <c r="C185" t="s">
        <v>423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29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4.6</v>
      </c>
      <c r="AE185">
        <v>691</v>
      </c>
      <c r="AF185">
        <v>13.60540890870478</v>
      </c>
      <c r="AG185">
        <v>17.39995568531657</v>
      </c>
      <c r="AH185">
        <v>15.09865399497203</v>
      </c>
      <c r="AI185">
        <v>2.846243512806194</v>
      </c>
      <c r="AJ185">
        <v>0</v>
      </c>
      <c r="AK185">
        <v>0</v>
      </c>
    </row>
    <row r="186" spans="1:37">
      <c r="A186" t="s">
        <v>424</v>
      </c>
      <c r="B186" t="s">
        <v>425</v>
      </c>
      <c r="C186" t="s">
        <v>426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29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4.7</v>
      </c>
      <c r="AE186">
        <v>697</v>
      </c>
      <c r="AF186">
        <v>10.12820512820513</v>
      </c>
      <c r="AG186">
        <v>12</v>
      </c>
      <c r="AH186">
        <v>10.77084324042153</v>
      </c>
      <c r="AI186">
        <v>2.154168648084307</v>
      </c>
      <c r="AJ186">
        <v>0</v>
      </c>
      <c r="AK186">
        <v>0</v>
      </c>
    </row>
    <row r="187" spans="1:37">
      <c r="A187" t="s">
        <v>79</v>
      </c>
      <c r="B187" t="s">
        <v>427</v>
      </c>
      <c r="C187" t="s">
        <v>428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29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6</v>
      </c>
      <c r="AE187">
        <v>702</v>
      </c>
      <c r="AF187">
        <v>17.10526315789474</v>
      </c>
      <c r="AG187">
        <v>18.41639466384801</v>
      </c>
      <c r="AH187">
        <v>17.28012973210393</v>
      </c>
      <c r="AI187">
        <v>3.456046657416183</v>
      </c>
      <c r="AJ187">
        <v>0</v>
      </c>
      <c r="AK187">
        <v>0</v>
      </c>
    </row>
    <row r="188" spans="1:37">
      <c r="A188" t="s">
        <v>429</v>
      </c>
      <c r="B188" t="s">
        <v>430</v>
      </c>
      <c r="C188" t="s">
        <v>430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29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4.9</v>
      </c>
      <c r="AE188">
        <v>704</v>
      </c>
      <c r="AF188">
        <v>21.32142072652516</v>
      </c>
      <c r="AG188">
        <v>17.8125</v>
      </c>
      <c r="AH188">
        <v>19.00830600106901</v>
      </c>
      <c r="AI188">
        <v>3.873937343414669</v>
      </c>
      <c r="AJ188">
        <v>0</v>
      </c>
      <c r="AK188">
        <v>0</v>
      </c>
    </row>
    <row r="189" spans="1:37">
      <c r="A189" t="s">
        <v>431</v>
      </c>
      <c r="B189" t="s">
        <v>432</v>
      </c>
      <c r="C189" t="s">
        <v>432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4.5</v>
      </c>
      <c r="AE189">
        <v>706</v>
      </c>
      <c r="AF189">
        <v>15.41557344467183</v>
      </c>
      <c r="AG189">
        <v>15.53571428571429</v>
      </c>
      <c r="AH189">
        <v>15.05079355151169</v>
      </c>
      <c r="AI189">
        <v>2.993063632041095</v>
      </c>
      <c r="AJ189">
        <v>0</v>
      </c>
      <c r="AK189">
        <v>0</v>
      </c>
    </row>
    <row r="190" spans="1:37">
      <c r="A190" t="s">
        <v>212</v>
      </c>
      <c r="B190" t="s">
        <v>433</v>
      </c>
      <c r="C190" t="s">
        <v>433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6.2</v>
      </c>
      <c r="AE190">
        <v>710</v>
      </c>
      <c r="AF190">
        <v>18.90934715180741</v>
      </c>
      <c r="AG190">
        <v>16.73611111111111</v>
      </c>
      <c r="AH190">
        <v>17.31987762836703</v>
      </c>
      <c r="AI190">
        <v>3.306211491079904</v>
      </c>
      <c r="AJ190">
        <v>0</v>
      </c>
      <c r="AK190">
        <v>0</v>
      </c>
    </row>
    <row r="191" spans="1:37">
      <c r="A191" t="s">
        <v>434</v>
      </c>
      <c r="B191" t="s">
        <v>435</v>
      </c>
      <c r="C191" t="s">
        <v>435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29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6.6</v>
      </c>
      <c r="AE191">
        <v>712</v>
      </c>
      <c r="AF191">
        <v>17.5</v>
      </c>
      <c r="AG191">
        <v>12.85714285714286</v>
      </c>
      <c r="AH191">
        <v>14.73393552999828</v>
      </c>
      <c r="AI191">
        <v>2.946787105999658</v>
      </c>
      <c r="AJ191">
        <v>0</v>
      </c>
      <c r="AK191">
        <v>0</v>
      </c>
    </row>
    <row r="192" spans="1:37">
      <c r="A192" t="s">
        <v>436</v>
      </c>
      <c r="B192" t="s">
        <v>437</v>
      </c>
      <c r="C192" t="s">
        <v>438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30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5.6</v>
      </c>
      <c r="AE192">
        <v>725</v>
      </c>
      <c r="AF192">
        <v>25.3388194709717</v>
      </c>
      <c r="AG192">
        <v>13.38709677419355</v>
      </c>
      <c r="AH192">
        <v>28.75597886287439</v>
      </c>
      <c r="AI192">
        <v>5.751195772574878</v>
      </c>
      <c r="AJ192">
        <v>0</v>
      </c>
      <c r="AK192">
        <v>0</v>
      </c>
    </row>
    <row r="193" spans="1:37">
      <c r="A193" t="s">
        <v>439</v>
      </c>
      <c r="B193" t="s">
        <v>440</v>
      </c>
      <c r="C193" t="s">
        <v>440</v>
      </c>
      <c r="D193" t="s">
        <v>5</v>
      </c>
      <c r="E193">
        <v>0</v>
      </c>
      <c r="F193">
        <v>0</v>
      </c>
      <c r="G193">
        <v>1</v>
      </c>
      <c r="H193">
        <v>0</v>
      </c>
      <c r="I193" t="s">
        <v>30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4.9</v>
      </c>
      <c r="AE193">
        <v>732</v>
      </c>
      <c r="AF193">
        <v>12.62601388417647</v>
      </c>
      <c r="AG193">
        <v>12.58333333333333</v>
      </c>
      <c r="AH193">
        <v>18.92790323550142</v>
      </c>
      <c r="AI193">
        <v>4.888981602818352</v>
      </c>
      <c r="AJ193">
        <v>0</v>
      </c>
      <c r="AK193">
        <v>0</v>
      </c>
    </row>
    <row r="194" spans="1:37">
      <c r="A194" t="s">
        <v>398</v>
      </c>
      <c r="B194" t="s">
        <v>441</v>
      </c>
      <c r="C194" t="s">
        <v>107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30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5.6</v>
      </c>
      <c r="AE194">
        <v>733</v>
      </c>
      <c r="AF194">
        <v>18.73436134859227</v>
      </c>
      <c r="AG194">
        <v>14.375</v>
      </c>
      <c r="AH194">
        <v>24.74340692317612</v>
      </c>
      <c r="AI194">
        <v>5.147024227469776</v>
      </c>
      <c r="AJ194">
        <v>0</v>
      </c>
      <c r="AK194">
        <v>0</v>
      </c>
    </row>
    <row r="195" spans="1:37">
      <c r="A195" t="s">
        <v>442</v>
      </c>
      <c r="B195" t="s">
        <v>443</v>
      </c>
      <c r="C195" t="s">
        <v>444</v>
      </c>
      <c r="D195" t="s">
        <v>3</v>
      </c>
      <c r="E195">
        <v>1</v>
      </c>
      <c r="F195">
        <v>0</v>
      </c>
      <c r="G195">
        <v>0</v>
      </c>
      <c r="H195">
        <v>0</v>
      </c>
      <c r="I195" t="s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5</v>
      </c>
      <c r="AE195">
        <v>735</v>
      </c>
      <c r="AF195">
        <v>20.2637001314076</v>
      </c>
      <c r="AG195">
        <v>17.4609375</v>
      </c>
      <c r="AH195">
        <v>28.25087920351902</v>
      </c>
      <c r="AI195">
        <v>6.049563670558756</v>
      </c>
      <c r="AJ195">
        <v>0</v>
      </c>
      <c r="AK195">
        <v>0</v>
      </c>
    </row>
    <row r="196" spans="1:37">
      <c r="A196" t="s">
        <v>445</v>
      </c>
      <c r="B196" t="s">
        <v>446</v>
      </c>
      <c r="C196" t="s">
        <v>447</v>
      </c>
      <c r="D196" t="s">
        <v>6</v>
      </c>
      <c r="E196">
        <v>0</v>
      </c>
      <c r="F196">
        <v>0</v>
      </c>
      <c r="G196">
        <v>0</v>
      </c>
      <c r="H196">
        <v>1</v>
      </c>
      <c r="I196" t="s">
        <v>30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5.5</v>
      </c>
      <c r="AE196">
        <v>741</v>
      </c>
      <c r="AF196">
        <v>19.15387333903788</v>
      </c>
      <c r="AG196">
        <v>13.04347826086957</v>
      </c>
      <c r="AH196">
        <v>24.01137915345398</v>
      </c>
      <c r="AI196">
        <v>4.802275830690795</v>
      </c>
      <c r="AJ196">
        <v>1</v>
      </c>
      <c r="AK19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2023-12-01T19:23:44Z</dcterms:created>
  <dcterms:modified xsi:type="dcterms:W3CDTF">2023-12-01T19:23:44Z</dcterms:modified>
</cp:coreProperties>
</file>