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0740" windowHeight="1176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<sst xmlns="http://schemas.openxmlformats.org/spreadsheetml/2006/main" count="477" uniqueCount="203">
  <si>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</si>
  <si>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</si>
  <si>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</si>
  <si>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</si>
  <si>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</si>
  <si>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</si>
  <si>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</si>
  <si>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</si>
  <si>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</si>
  <si>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</si>
  <si>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</si>
  <si>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</si>
  <si>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</si>
  <si>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</si>
  <si>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</si>
  <si>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</si>
  <si>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</si>
  <si>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</si>
  <si>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</si>
  <si>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</si>
  <si>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</si>
  <si>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</si>
  <si>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</si>
  <si>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</si>
  <si>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</si>
  <si>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</si>
  <si>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</si>
  <si>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</si>
  <si>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</si>
  <si>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</si>
  <si>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</si>
  <si>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</si>
  <si>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</si>
  <si>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</si>
  <si>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</si>
  <si>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</si>
  <si>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</si>
  <si>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</si>
  <si>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</si>
  <si>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</si>
  <si>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</si>
  <si>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</si>
  <si>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</si>
  <si>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</si>
  <si>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</si>
  <si>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</si>
  <si>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</si>
  <si>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</si>
  <si>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</si>
  <si>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</si>
  <si>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</si>
  <si>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</si>
  <si>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</si>
  <si>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</si>
  <si>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</si>
  <si>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</si>
  <si>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</si>
  <si>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</si>
  <si>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</si>
  <si>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</si>
  <si>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</si>
  <si>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</si>
  <si>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</si>
  <si>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</si>
  <si>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</si>
  <si>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</si>
  <si>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</si>
  <si>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</si>
  <si>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</si>
  <si>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</si>
  <si>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</si>
  <si>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</si>
  <si>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</si>
  <si>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</si>
  <si>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</si>
  <si>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</si>
  <si>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</si>
  <si>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</si>
  <si>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</si>
  <si>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</si>
  <si>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</si>
  <si>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</si>
  <si>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</si>
  <si>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</si>
  <si>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</si>
  <si>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</si>
  <si>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</si>
  <si>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</si>
  <si>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</si>
  <si>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</si>
  <si>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</si>
  <si>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</si>
  <si>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</si>
  <si>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</si>
  <si>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</si>
  <si>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</si>
  <si>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</si>
  <si>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</si>
  <si>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</si>
  <si>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</si>
  <si>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</si>
  <si>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</si>
  <si>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</si>
  <si>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</si>
  <si>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</si>
  <si>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</si>
  <si>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</si>
  <si>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</si>
  <si>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</si>
  <si>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</si>
  <si>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</si>
  <si>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</si>
  <si>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</si>
  <si>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</si>
  <si>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</si>
  <si>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</si>
  <si>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</si>
  <si>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</si>
  <si>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</si>
  <si>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</si>
  <si>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</si>
  <si>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</si>
  <si>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</si>
  <si>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</si>
  <si>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</si>
  <si>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</si>
  <si>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</si>
  <si>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</si>
  <si>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</si>
  <si>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</si>
  <si>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</si>
  <si>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</si>
  <si>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</si>
  <si>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</si>
  <si>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</si>
  <si>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</si>
  <si>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</si>
  <si>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</si>
  <si>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</si>
  <si>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</si>
  <si>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</si>
  <si>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</si>
  <si>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</si>
  <si>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</si>
  <si>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</si>
  <si>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</si>
  <si>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</si>
  <si>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</si>
  <si>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</si>
  <si>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</si>
  <si>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</si>
  <si>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</si>
  <si>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</si>
  <si>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</si>
  <si>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</si>
  <si>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</si>
  <si>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</si>
  <si>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</si>
  <si>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</si>
  <si>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</si>
  <si>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</si>
  <si>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</si>
  <si>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</si>
  <si>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</si>
  <si>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</si>
  <si>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</si>
  <si>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</si>
  <si>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</si>
  <si>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</si>
  <si>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</si>
  <si>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</si>
  <si>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</si>
  <si>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</si>
  <si>
    <t>Bollinger Bands-Trading, Zeitfenster</t>
  </si>
  <si>
    <t>Informiert zu Seitwärtsphasen</t>
  </si>
  <si>
    <t>Seitwärtsphasen-Algorithmus: Fading</t>
  </si>
  <si>
    <t>30% Seitwärtsalgo.</t>
  </si>
  <si>
    <t>Systemtesting-Protokoll erstellt</t>
  </si>
  <si>
    <t>Protokoll fertiggestellt und getestet</t>
  </si>
  <si>
    <t>Support- and Resistence-Level implementiert</t>
  </si>
  <si>
    <t>S&amp;P-Algorithmus lauffaehig</t>
  </si>
  <si>
    <t>Weitere bugfixes und Fertigstellung fuer die Abnahme</t>
  </si>
  <si>
    <t>BTS theoretisch abnahmefertig</t>
  </si>
  <si>
    <t>File einlesen in F#</t>
  </si>
  <si>
    <t>File eingelesen falsche Formatierung</t>
  </si>
  <si>
    <t>Endalgorithmus festgelegt</t>
  </si>
  <si>
    <t>Endalgorithmus festgelegen</t>
  </si>
  <si>
    <t>Zusammenstellung Endalgorithmus</t>
  </si>
  <si>
    <t>Codestruktur</t>
  </si>
  <si>
    <t>ER-Switch Algorithmus</t>
  </si>
  <si>
    <t>Erkenntnisse zu ER i.V.m. Bollinger</t>
  </si>
  <si>
    <t>ADX, Zusammensetzung</t>
  </si>
  <si>
    <t>ADX für Martkphasenerkennung</t>
  </si>
  <si>
    <t>Performance Fin. Formula / Selber</t>
  </si>
  <si>
    <t>Performancedaten + bessere Realisierung</t>
  </si>
  <si>
    <t>F# Lists, Arrays, Sequences</t>
  </si>
  <si>
    <t>Bessere Kenntnisse</t>
  </si>
  <si>
    <t>EMA, AMA optimieren F#</t>
  </si>
  <si>
    <t>Schnellere Exekution</t>
  </si>
  <si>
    <t>BTS: Algorithmen testen + Protokoll erstellen</t>
  </si>
  <si>
    <t>Laufzeitperfomanceoptimierter Endalgorithmus</t>
  </si>
  <si>
    <t>BTS: Algorithmen testen + Protokoll erstellen, Cutloss, Trading Optimierungen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</si>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</sst>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3" fillId="0" borderId="1" xfId="0" applyFont="1" applyBorder="1"/>
    <xf numFmtId="0" fontId="3" fillId="0" borderId="17" xfId="0" applyFont="1" applyBorder="1"/>
    <xf numFmtId="14" fontId="3" fillId="0" borderId="17" xfId="0" applyNumberFormat="1" applyFont="1" applyBorder="1"/>
    <xf numFmtId="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83102584"/>
        <c:axId val="2083108248"/>
        <c:axId val="0"/>
      </c:bar3DChart>
      <c:catAx>
        <c:axId val="2083102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3108248"/>
        <c:crosses val="autoZero"/>
        <c:auto val="1"/>
        <c:lblAlgn val="ctr"/>
        <c:lblOffset val="100"/>
        <c:noMultiLvlLbl val="0"/>
      </c:catAx>
      <c:valAx>
        <c:axId val="208310824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8310258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89.5</c:v>
                </c:pt>
                <c:pt idx="1">
                  <c:v>107.0</c:v>
                </c:pt>
                <c:pt idx="2">
                  <c:v>148.5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178008"/>
        <c:axId val="2083180952"/>
        <c:axId val="0"/>
      </c:bar3DChart>
      <c:catAx>
        <c:axId val="208317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80952"/>
        <c:crosses val="autoZero"/>
        <c:auto val="1"/>
        <c:lblAlgn val="ctr"/>
        <c:lblOffset val="100"/>
        <c:noMultiLvlLbl val="0"/>
      </c:catAx>
      <c:valAx>
        <c:axId val="208318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7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34" sqref="B34:C34"/>
    </sheetView>
  </sheetViews>
  <sheetFormatPr baseColWidth="10" defaultRowHeight="14" x14ac:dyDescent="0"/>
  <cols>
    <col min="1" max="1" width="34.33203125" bestFit="1" customWidth="1"/>
    <col min="4" max="4" width="14.6640625" bestFit="1" customWidth="1"/>
  </cols>
  <sheetData>
    <row r="1" spans="1:18">
      <c r="A1" s="53"/>
      <c r="B1" s="55" t="s">
        <v>28</v>
      </c>
      <c r="C1" s="49" t="s">
        <v>30</v>
      </c>
      <c r="D1" s="50"/>
      <c r="E1" s="12"/>
      <c r="F1" s="12"/>
      <c r="G1" s="12"/>
      <c r="R1" s="8"/>
    </row>
    <row r="2" spans="1:18" ht="15" thickBot="1">
      <c r="A2" s="54"/>
      <c r="B2" s="56"/>
      <c r="C2" s="13" t="s">
        <v>26</v>
      </c>
      <c r="D2" s="14" t="s">
        <v>27</v>
      </c>
      <c r="E2" s="12"/>
      <c r="F2" s="12"/>
      <c r="G2" s="12"/>
    </row>
    <row r="3" spans="1:18" ht="15" thickBot="1">
      <c r="A3" s="15" t="s">
        <v>36</v>
      </c>
      <c r="B3" s="7">
        <f>SUM(B6,B12,B27)</f>
        <v>135.5</v>
      </c>
      <c r="C3" s="27">
        <f>AVERAGE(C6,C12,C17,C22,C27)</f>
        <v>0</v>
      </c>
      <c r="D3" s="28">
        <v>1</v>
      </c>
      <c r="E3" s="12"/>
      <c r="F3" s="12"/>
      <c r="G3" s="12"/>
    </row>
    <row r="4" spans="1:18">
      <c r="A4" s="50"/>
      <c r="B4" s="55"/>
      <c r="C4" s="57" t="s">
        <v>29</v>
      </c>
      <c r="D4" s="58"/>
      <c r="E4" s="12"/>
      <c r="F4" s="12"/>
      <c r="G4" s="12"/>
    </row>
    <row r="5" spans="1:18" ht="15" thickBot="1">
      <c r="A5" s="54"/>
      <c r="B5" s="56"/>
      <c r="C5" s="59"/>
      <c r="D5" s="60"/>
      <c r="E5" s="12"/>
      <c r="F5" s="12"/>
      <c r="G5" s="12"/>
    </row>
    <row r="6" spans="1:18">
      <c r="A6" s="16" t="s">
        <v>13</v>
      </c>
      <c r="B6" s="17">
        <f>Projektmanagment!J7</f>
        <v>5</v>
      </c>
      <c r="C6" s="29">
        <f>SUM(C7:C11)</f>
        <v>0</v>
      </c>
      <c r="D6" s="30">
        <v>1</v>
      </c>
      <c r="E6" s="12"/>
      <c r="F6" s="12"/>
      <c r="G6" s="12"/>
    </row>
    <row r="7" spans="1:18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>
      <c r="A8" s="18" t="s">
        <v>17</v>
      </c>
      <c r="B8" s="19">
        <f>Projektmanagment!J3</f>
        <v>5</v>
      </c>
      <c r="C8" s="31">
        <v>0</v>
      </c>
      <c r="D8" s="32"/>
      <c r="E8" s="12"/>
      <c r="F8" s="12"/>
      <c r="G8" s="12"/>
    </row>
    <row r="9" spans="1:18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" thickBot="1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>
      <c r="A12" s="16" t="s">
        <v>54</v>
      </c>
      <c r="B12" s="17">
        <f>BacktestingSoftware!J6</f>
        <v>128.5</v>
      </c>
      <c r="C12" s="29">
        <f>SUM(C13:C16)</f>
        <v>0</v>
      </c>
      <c r="D12" s="30">
        <v>1</v>
      </c>
      <c r="E12" s="12"/>
      <c r="F12" s="12"/>
      <c r="G12" s="12"/>
    </row>
    <row r="13" spans="1:18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" thickBot="1">
      <c r="A16" s="18" t="s">
        <v>57</v>
      </c>
      <c r="B16" s="19">
        <f>BacktestingSoftware!J5</f>
        <v>47</v>
      </c>
      <c r="C16" s="31">
        <v>0</v>
      </c>
      <c r="D16" s="32"/>
    </row>
    <row r="17" spans="1:4">
      <c r="A17" s="16" t="s">
        <v>58</v>
      </c>
      <c r="B17" s="17">
        <f>Algorithmus!J6</f>
        <v>178</v>
      </c>
      <c r="C17" s="29">
        <f>SUM(C18:C21)</f>
        <v>0</v>
      </c>
      <c r="D17" s="30">
        <v>1</v>
      </c>
    </row>
    <row r="18" spans="1:4">
      <c r="A18" s="18" t="s">
        <v>59</v>
      </c>
      <c r="B18" s="19">
        <f>Algorithmus!J2</f>
        <v>9.5</v>
      </c>
      <c r="C18" s="40">
        <v>0</v>
      </c>
      <c r="D18" s="32"/>
    </row>
    <row r="19" spans="1:4">
      <c r="A19" s="18" t="s">
        <v>60</v>
      </c>
      <c r="B19" s="19">
        <f>Algorithmus!J3</f>
        <v>48.5</v>
      </c>
      <c r="C19" s="40">
        <v>0</v>
      </c>
      <c r="D19" s="32"/>
    </row>
    <row r="20" spans="1:4">
      <c r="A20" s="18" t="s">
        <v>61</v>
      </c>
      <c r="B20" s="19">
        <f>Algorithmus!J4</f>
        <v>72.5</v>
      </c>
      <c r="C20" s="40">
        <v>0</v>
      </c>
      <c r="D20" s="32"/>
    </row>
    <row r="21" spans="1:4" ht="15" thickBot="1">
      <c r="A21" s="18" t="s">
        <v>62</v>
      </c>
      <c r="B21" s="19">
        <f>Algorithmus!J5</f>
        <v>47.5</v>
      </c>
      <c r="C21" s="40">
        <v>0</v>
      </c>
      <c r="D21" s="32"/>
    </row>
    <row r="22" spans="1:4">
      <c r="A22" s="16" t="s">
        <v>63</v>
      </c>
      <c r="B22" s="17">
        <f>Marktzustandserkennung!J6</f>
        <v>29.5</v>
      </c>
      <c r="C22" s="29">
        <f>SUM(C23:C26)</f>
        <v>0</v>
      </c>
      <c r="D22" s="30">
        <v>1</v>
      </c>
    </row>
    <row r="23" spans="1:4">
      <c r="A23" s="18" t="s">
        <v>59</v>
      </c>
      <c r="B23" s="19">
        <f>Marktzustandserkennung!J2</f>
        <v>0</v>
      </c>
      <c r="C23" s="40">
        <v>0</v>
      </c>
      <c r="D23" s="32"/>
    </row>
    <row r="24" spans="1:4">
      <c r="A24" s="18" t="s">
        <v>64</v>
      </c>
      <c r="B24" s="19">
        <f>Marktzustandserkennung!J3</f>
        <v>11.5</v>
      </c>
      <c r="C24" s="40">
        <v>0</v>
      </c>
      <c r="D24" s="32"/>
    </row>
    <row r="25" spans="1:4" ht="15" customHeight="1">
      <c r="A25" s="18" t="s">
        <v>65</v>
      </c>
      <c r="B25" s="19">
        <f>Marktzustandserkennung!J4</f>
        <v>18</v>
      </c>
      <c r="C25" s="40">
        <v>0</v>
      </c>
      <c r="D25" s="32"/>
    </row>
    <row r="26" spans="1:4" ht="15" thickBot="1">
      <c r="A26" s="18" t="s">
        <v>66</v>
      </c>
      <c r="B26" s="19">
        <f>Marktzustandserkennung!J5</f>
        <v>0</v>
      </c>
      <c r="C26" s="40">
        <v>0</v>
      </c>
      <c r="D26" s="32"/>
    </row>
    <row r="27" spans="1:4">
      <c r="A27" s="16" t="s">
        <v>14</v>
      </c>
      <c r="B27" s="17">
        <f>Testing_Abschluss!J6</f>
        <v>2</v>
      </c>
      <c r="C27" s="29">
        <f>SUM(C28:C31)</f>
        <v>0</v>
      </c>
      <c r="D27" s="30">
        <v>1</v>
      </c>
    </row>
    <row r="28" spans="1:4" ht="15.75" customHeight="1">
      <c r="A28" s="18" t="s">
        <v>22</v>
      </c>
      <c r="B28" s="22">
        <f>Testing_Abschluss!J2</f>
        <v>0</v>
      </c>
      <c r="C28" s="40">
        <v>0</v>
      </c>
      <c r="D28" s="32"/>
    </row>
    <row r="29" spans="1:4">
      <c r="A29" s="18" t="s">
        <v>23</v>
      </c>
      <c r="B29" s="22">
        <f>Testing_Abschluss!J3</f>
        <v>0</v>
      </c>
      <c r="C29" s="40">
        <v>0</v>
      </c>
      <c r="D29" s="32"/>
    </row>
    <row r="30" spans="1:4">
      <c r="A30" s="18" t="s">
        <v>24</v>
      </c>
      <c r="B30" s="22">
        <f>Testing_Abschluss!J4</f>
        <v>2</v>
      </c>
      <c r="C30" s="40">
        <v>0</v>
      </c>
      <c r="D30" s="32"/>
    </row>
    <row r="31" spans="1:4" ht="15" thickBot="1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/>
    <row r="33" spans="2:4" ht="15" thickBot="1">
      <c r="B33" s="10"/>
      <c r="C33" s="10"/>
      <c r="D33" s="11" t="s">
        <v>31</v>
      </c>
    </row>
    <row r="34" spans="2:4" ht="15" thickBot="1">
      <c r="B34" s="51" t="s">
        <v>34</v>
      </c>
      <c r="C34" s="52"/>
      <c r="D34" s="9">
        <f>SUM(Projektmanagment!I13,BacktestingSoftware!I13,Algorithmus!I13,Marktzustandserkennung!I13,Testing_Abschluss!I13)</f>
        <v>89.5</v>
      </c>
    </row>
    <row r="35" spans="2:4" ht="15" thickBot="1">
      <c r="B35" s="45" t="s">
        <v>15</v>
      </c>
      <c r="C35" s="46"/>
      <c r="D35" s="9">
        <f>SUM(Projektmanagment!I14,BacktestingSoftware!I14,Algorithmus!I14,Marktzustandserkennung!I14,Testing_Abschluss!I14)</f>
        <v>107</v>
      </c>
    </row>
    <row r="36" spans="2:4" ht="15" thickBot="1">
      <c r="B36" s="47" t="s">
        <v>35</v>
      </c>
      <c r="C36" s="48"/>
      <c r="D36" s="39">
        <f>SUM(Projektmanagment!I15,BacktestingSoftware!I15,Algorithmus!I15,Marktzustandserkennung!I15,Testing_Abschluss!I15)</f>
        <v>148.5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8" sqref="F18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6640625" style="3" customWidth="1"/>
    <col min="4" max="4" width="10.83203125" style="3"/>
    <col min="5" max="5" width="10.83203125" style="26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6" t="s">
        <v>11</v>
      </c>
    </row>
    <row r="2" spans="1:10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5" t="s">
        <v>7</v>
      </c>
      <c r="I2" s="65"/>
      <c r="J2" s="4">
        <f>SUMIF(B:B,H2,E:E)</f>
        <v>0</v>
      </c>
    </row>
    <row r="3" spans="1:10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5" t="s">
        <v>8</v>
      </c>
      <c r="I3" s="65"/>
      <c r="J3" s="4">
        <f>SUMIF(B:B,H3,E:E)</f>
        <v>5</v>
      </c>
    </row>
    <row r="4" spans="1:10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5" t="s">
        <v>9</v>
      </c>
      <c r="I4" s="65"/>
      <c r="J4" s="4">
        <f>SUMIF(B:B,H4,E:E)</f>
        <v>0</v>
      </c>
    </row>
    <row r="5" spans="1:10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5" t="s">
        <v>12</v>
      </c>
      <c r="I5" s="65"/>
      <c r="J5" s="4">
        <f>SUMIF(B:B,H5,E:E)</f>
        <v>0</v>
      </c>
    </row>
    <row r="6" spans="1:10" ht="15" thickBot="1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3" t="s">
        <v>10</v>
      </c>
      <c r="I6" s="63"/>
      <c r="J6" s="5">
        <f>SUMIF(B:B,H6,E:E)</f>
        <v>0</v>
      </c>
    </row>
    <row r="7" spans="1:10" ht="15" thickBot="1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61" t="s">
        <v>16</v>
      </c>
      <c r="I7" s="62"/>
      <c r="J7" s="7">
        <f>SUM(J2:J6)</f>
        <v>5</v>
      </c>
    </row>
    <row r="8" spans="1:10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>
      <c r="A9" s="3" t="s">
        <v>32</v>
      </c>
      <c r="B9" s="3" t="s">
        <v>8</v>
      </c>
      <c r="C9" s="3" t="s">
        <v>73</v>
      </c>
      <c r="D9" s="24">
        <v>41346</v>
      </c>
      <c r="E9" s="26">
        <v>0.5</v>
      </c>
      <c r="F9" s="3" t="s">
        <v>73</v>
      </c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11</v>
      </c>
    </row>
    <row r="13" spans="1:10">
      <c r="D13" s="1"/>
      <c r="H13" s="33" t="s">
        <v>32</v>
      </c>
      <c r="I13" s="4">
        <f>SUMIF(A:A,H13,E:E)</f>
        <v>7</v>
      </c>
    </row>
    <row r="14" spans="1:10">
      <c r="D14" s="1"/>
      <c r="H14" s="33" t="s">
        <v>6</v>
      </c>
      <c r="I14" s="4">
        <f>SUMIF(A:A,H14,E:E)</f>
        <v>0</v>
      </c>
    </row>
    <row r="15" spans="1:10" ht="15" thickBot="1">
      <c r="D15" s="1"/>
      <c r="H15" s="33" t="s">
        <v>33</v>
      </c>
      <c r="I15" s="4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33" sqref="D33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66.33203125" style="3" customWidth="1"/>
    <col min="4" max="4" width="10.83203125" style="3"/>
    <col min="5" max="5" width="10.83203125" style="26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5" t="s">
        <v>38</v>
      </c>
      <c r="I2" s="65"/>
      <c r="J2" s="35">
        <f>SUMIF(B:B,H2,E:E)</f>
        <v>20</v>
      </c>
    </row>
    <row r="3" spans="1:10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5" t="s">
        <v>39</v>
      </c>
      <c r="I3" s="65"/>
      <c r="J3" s="35">
        <f>SUMIF(B:B,H3,E:E)</f>
        <v>35.5</v>
      </c>
    </row>
    <row r="4" spans="1:10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5" t="s">
        <v>40</v>
      </c>
      <c r="I4" s="65"/>
      <c r="J4" s="35">
        <f>SUMIF(B:B,H4,E:E)</f>
        <v>26</v>
      </c>
    </row>
    <row r="5" spans="1:10" ht="15" thickBot="1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5" t="s">
        <v>41</v>
      </c>
      <c r="I5" s="65"/>
      <c r="J5" s="35">
        <f>SUMIF(B:B,H5,E:E)</f>
        <v>47</v>
      </c>
    </row>
    <row r="6" spans="1:10" ht="15" thickBot="1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61" t="s">
        <v>16</v>
      </c>
      <c r="I6" s="62"/>
      <c r="J6" s="7">
        <f>SUM(J2:J5)</f>
        <v>128.5</v>
      </c>
    </row>
    <row r="7" spans="1:10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" thickBot="1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" thickBot="1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100</v>
      </c>
    </row>
    <row r="15" spans="1:10" ht="15" thickBot="1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  <row r="32" spans="1:6">
      <c r="A32" s="3" t="s">
        <v>6</v>
      </c>
      <c r="B32" s="3" t="s">
        <v>41</v>
      </c>
      <c r="C32" s="3" t="s">
        <v>170</v>
      </c>
      <c r="D32" s="1">
        <v>41340</v>
      </c>
      <c r="E32" s="26">
        <v>3</v>
      </c>
      <c r="F32" s="3" t="s">
        <v>172</v>
      </c>
    </row>
    <row r="33" spans="1:6">
      <c r="A33" s="3" t="s">
        <v>6</v>
      </c>
      <c r="B33" s="3" t="s">
        <v>41</v>
      </c>
      <c r="C33" s="3" t="s">
        <v>181</v>
      </c>
      <c r="D33" s="1">
        <v>41346</v>
      </c>
      <c r="E33" s="26">
        <v>4.5</v>
      </c>
      <c r="F33" s="3" t="s">
        <v>182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A41" sqref="A41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56.5" style="3" customWidth="1"/>
    <col min="4" max="4" width="10.83203125" style="3"/>
    <col min="5" max="5" width="10.83203125" style="26"/>
    <col min="6" max="6" width="43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5" t="s">
        <v>42</v>
      </c>
      <c r="I2" s="65"/>
      <c r="J2" s="35">
        <f>SUMIF(B:B,H2,E:E)</f>
        <v>9.5</v>
      </c>
    </row>
    <row r="3" spans="1:10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5" t="s">
        <v>43</v>
      </c>
      <c r="I3" s="65"/>
      <c r="J3" s="35">
        <f>SUMIF(B:B,H3,E:E)</f>
        <v>48.5</v>
      </c>
    </row>
    <row r="4" spans="1:10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5" t="s">
        <v>44</v>
      </c>
      <c r="I4" s="65"/>
      <c r="J4" s="35">
        <f>SUMIF(B:B,H4,E:E)</f>
        <v>72.5</v>
      </c>
    </row>
    <row r="5" spans="1:10" ht="15" thickBot="1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5" t="s">
        <v>45</v>
      </c>
      <c r="I5" s="65"/>
      <c r="J5" s="35">
        <f>SUMIF(B:B,H5,E:E)</f>
        <v>47.5</v>
      </c>
    </row>
    <row r="6" spans="1:10" ht="15" thickBot="1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61" t="s">
        <v>16</v>
      </c>
      <c r="I6" s="62"/>
      <c r="J6" s="7">
        <f>SUM(J2:J5)</f>
        <v>178</v>
      </c>
    </row>
    <row r="7" spans="1:10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4">
        <v>0.8</v>
      </c>
    </row>
    <row r="10" spans="1:10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" thickBot="1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" thickBot="1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64</v>
      </c>
    </row>
    <row r="14" spans="1:10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7</v>
      </c>
    </row>
    <row r="15" spans="1:10" ht="15" thickBot="1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107</v>
      </c>
    </row>
    <row r="16" spans="1:10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>
      <c r="A20" s="3" t="s">
        <v>32</v>
      </c>
      <c r="B20" s="3" t="s">
        <v>42</v>
      </c>
      <c r="C20" s="3" t="s">
        <v>173</v>
      </c>
      <c r="D20" s="1">
        <v>41331</v>
      </c>
      <c r="E20" s="26">
        <v>1.5</v>
      </c>
      <c r="F20" s="3" t="s">
        <v>174</v>
      </c>
    </row>
    <row r="21" spans="1:6">
      <c r="A21" s="3" t="s">
        <v>32</v>
      </c>
      <c r="B21" s="3" t="s">
        <v>43</v>
      </c>
      <c r="C21" s="3" t="s">
        <v>175</v>
      </c>
      <c r="D21" s="1">
        <v>41339</v>
      </c>
      <c r="E21" s="26">
        <v>4</v>
      </c>
      <c r="F21" s="3" t="s">
        <v>169</v>
      </c>
    </row>
    <row r="22" spans="1:6">
      <c r="A22" s="41" t="s">
        <v>33</v>
      </c>
      <c r="B22" s="42" t="s">
        <v>43</v>
      </c>
      <c r="C22" s="42" t="s">
        <v>168</v>
      </c>
      <c r="D22" s="43">
        <v>41339</v>
      </c>
      <c r="E22" s="42">
        <v>1.5</v>
      </c>
      <c r="F22" s="42" t="s">
        <v>169</v>
      </c>
    </row>
    <row r="23" spans="1:6">
      <c r="A23" s="3" t="s">
        <v>32</v>
      </c>
      <c r="B23" s="3" t="s">
        <v>44</v>
      </c>
      <c r="C23" s="3" t="s">
        <v>175</v>
      </c>
      <c r="D23" s="1">
        <v>41340</v>
      </c>
      <c r="E23" s="26">
        <v>3</v>
      </c>
      <c r="F23" s="3" t="s">
        <v>176</v>
      </c>
    </row>
    <row r="24" spans="1:6">
      <c r="A24" s="3" t="s">
        <v>33</v>
      </c>
      <c r="B24" s="3" t="s">
        <v>44</v>
      </c>
      <c r="C24" s="3" t="s">
        <v>179</v>
      </c>
      <c r="D24" s="1">
        <v>41346</v>
      </c>
      <c r="E24" s="26">
        <v>2.5</v>
      </c>
      <c r="F24" s="3" t="s">
        <v>180</v>
      </c>
    </row>
    <row r="25" spans="1:6">
      <c r="A25" s="3" t="s">
        <v>33</v>
      </c>
      <c r="B25" s="3" t="s">
        <v>43</v>
      </c>
      <c r="C25" s="3" t="s">
        <v>183</v>
      </c>
      <c r="D25" s="1">
        <v>41341</v>
      </c>
      <c r="E25" s="26">
        <v>15</v>
      </c>
      <c r="F25" s="3" t="s">
        <v>184</v>
      </c>
    </row>
    <row r="26" spans="1:6">
      <c r="A26" s="3" t="s">
        <v>6</v>
      </c>
      <c r="B26" s="3" t="s">
        <v>43</v>
      </c>
      <c r="C26" s="3" t="s">
        <v>183</v>
      </c>
      <c r="D26" s="1">
        <v>41342</v>
      </c>
      <c r="E26" s="26">
        <v>5</v>
      </c>
      <c r="F26" s="3" t="s">
        <v>165</v>
      </c>
    </row>
    <row r="27" spans="1:6">
      <c r="A27" s="3" t="s">
        <v>33</v>
      </c>
      <c r="B27" s="3" t="s">
        <v>43</v>
      </c>
      <c r="C27" s="3" t="s">
        <v>183</v>
      </c>
      <c r="D27" s="1">
        <v>41342</v>
      </c>
      <c r="E27" s="26">
        <v>5</v>
      </c>
      <c r="F27" s="3" t="s">
        <v>165</v>
      </c>
    </row>
    <row r="28" spans="1:6">
      <c r="A28" s="3" t="s">
        <v>6</v>
      </c>
      <c r="B28" s="3" t="s">
        <v>43</v>
      </c>
      <c r="C28" s="3" t="s">
        <v>186</v>
      </c>
      <c r="D28" s="1">
        <v>41353</v>
      </c>
      <c r="E28" s="26">
        <v>2</v>
      </c>
      <c r="F28" s="3" t="s">
        <v>185</v>
      </c>
    </row>
    <row r="29" spans="1:6">
      <c r="A29" s="3" t="s">
        <v>33</v>
      </c>
      <c r="B29" s="3" t="s">
        <v>43</v>
      </c>
      <c r="C29" s="3" t="s">
        <v>186</v>
      </c>
      <c r="D29" s="1">
        <v>41353</v>
      </c>
      <c r="E29" s="26">
        <v>2</v>
      </c>
      <c r="F29" s="3" t="s">
        <v>185</v>
      </c>
    </row>
    <row r="30" spans="1:6">
      <c r="A30" s="3" t="s">
        <v>32</v>
      </c>
      <c r="B30" s="3" t="s">
        <v>43</v>
      </c>
      <c r="C30" s="3" t="s">
        <v>186</v>
      </c>
      <c r="D30" s="1">
        <v>41353</v>
      </c>
      <c r="E30" s="26">
        <v>2</v>
      </c>
      <c r="F30" s="3" t="s">
        <v>185</v>
      </c>
    </row>
    <row r="31" spans="1:6">
      <c r="A31" s="3" t="s">
        <v>32</v>
      </c>
      <c r="B31" s="3" t="s">
        <v>44</v>
      </c>
      <c r="C31" s="3" t="s">
        <v>187</v>
      </c>
      <c r="D31" s="1">
        <v>41354</v>
      </c>
      <c r="E31" s="26">
        <v>2</v>
      </c>
      <c r="F31" s="3" t="s">
        <v>188</v>
      </c>
    </row>
    <row r="32" spans="1:6">
      <c r="A32" s="3" t="s">
        <v>32</v>
      </c>
      <c r="B32" s="3" t="s">
        <v>44</v>
      </c>
      <c r="C32" s="3" t="s">
        <v>189</v>
      </c>
      <c r="D32" s="1">
        <v>41355</v>
      </c>
      <c r="E32" s="26">
        <v>2</v>
      </c>
      <c r="F32" s="3" t="s">
        <v>190</v>
      </c>
    </row>
    <row r="33" spans="1:6">
      <c r="A33" s="3" t="s">
        <v>32</v>
      </c>
      <c r="B33" s="3" t="s">
        <v>42</v>
      </c>
      <c r="C33" s="3" t="s">
        <v>195</v>
      </c>
      <c r="D33" s="1">
        <v>41356</v>
      </c>
      <c r="E33" s="26">
        <v>4</v>
      </c>
      <c r="F33" s="3" t="s">
        <v>196</v>
      </c>
    </row>
    <row r="34" spans="1:6">
      <c r="A34" s="3" t="s">
        <v>32</v>
      </c>
      <c r="B34" s="3" t="s">
        <v>44</v>
      </c>
      <c r="C34" s="3" t="s">
        <v>193</v>
      </c>
      <c r="D34" s="1">
        <v>41357</v>
      </c>
      <c r="E34" s="26">
        <v>5</v>
      </c>
      <c r="F34" s="3" t="s">
        <v>194</v>
      </c>
    </row>
    <row r="35" spans="1:6">
      <c r="A35" s="3" t="s">
        <v>32</v>
      </c>
      <c r="B35" s="3" t="s">
        <v>44</v>
      </c>
      <c r="C35" s="3" t="s">
        <v>197</v>
      </c>
      <c r="D35" s="1">
        <v>41358</v>
      </c>
      <c r="E35" s="26">
        <v>3</v>
      </c>
      <c r="F35" s="3" t="s">
        <v>198</v>
      </c>
    </row>
    <row r="36" spans="1:6">
      <c r="A36" s="3" t="s">
        <v>32</v>
      </c>
      <c r="B36" s="3" t="s">
        <v>44</v>
      </c>
      <c r="C36" s="3" t="s">
        <v>200</v>
      </c>
      <c r="D36" s="1">
        <v>41359</v>
      </c>
      <c r="E36" s="26">
        <v>8</v>
      </c>
      <c r="F36" s="3" t="s">
        <v>200</v>
      </c>
    </row>
    <row r="37" spans="1:6">
      <c r="A37" s="3" t="s">
        <v>33</v>
      </c>
      <c r="B37" s="3" t="s">
        <v>45</v>
      </c>
      <c r="C37" s="3" t="s">
        <v>199</v>
      </c>
      <c r="D37" s="1">
        <v>41360</v>
      </c>
      <c r="E37" s="26">
        <v>8</v>
      </c>
      <c r="F37" s="3" t="s">
        <v>202</v>
      </c>
    </row>
    <row r="38" spans="1:6">
      <c r="A38" s="3" t="s">
        <v>32</v>
      </c>
      <c r="B38" s="3" t="s">
        <v>45</v>
      </c>
      <c r="C38" s="3" t="s">
        <v>199</v>
      </c>
      <c r="D38" s="1">
        <v>41360</v>
      </c>
      <c r="E38" s="26">
        <v>8</v>
      </c>
      <c r="F38" s="3" t="s">
        <v>202</v>
      </c>
    </row>
    <row r="39" spans="1:6">
      <c r="A39" s="3" t="s">
        <v>32</v>
      </c>
      <c r="B39" s="3" t="s">
        <v>45</v>
      </c>
      <c r="C39" s="3" t="s">
        <v>201</v>
      </c>
      <c r="D39" s="1">
        <v>41361</v>
      </c>
      <c r="E39" s="26">
        <v>10</v>
      </c>
      <c r="F39" s="3" t="s">
        <v>202</v>
      </c>
    </row>
    <row r="40" spans="1:6">
      <c r="A40" s="3" t="s">
        <v>33</v>
      </c>
      <c r="B40" s="3" t="s">
        <v>45</v>
      </c>
      <c r="C40" s="3" t="s">
        <v>201</v>
      </c>
      <c r="D40" s="1">
        <v>41361</v>
      </c>
      <c r="E40" s="26">
        <v>10</v>
      </c>
      <c r="F40" s="3" t="s">
        <v>202</v>
      </c>
    </row>
    <row r="41" spans="1:6">
      <c r="D41" s="1"/>
    </row>
    <row r="42" spans="1:6">
      <c r="D42" s="1"/>
    </row>
    <row r="43" spans="1:6">
      <c r="D43" s="1"/>
    </row>
    <row r="44" spans="1:6">
      <c r="D44" s="1"/>
    </row>
    <row r="45" spans="1:6">
      <c r="D45" s="1"/>
    </row>
    <row r="46" spans="1:6">
      <c r="D46" s="1"/>
    </row>
    <row r="47" spans="1:6">
      <c r="D47" s="1"/>
    </row>
    <row r="48" spans="1:6">
      <c r="D48" s="1"/>
    </row>
    <row r="49" spans="4:4">
      <c r="D49" s="1"/>
    </row>
    <row r="50" spans="4:4">
      <c r="D50" s="1"/>
    </row>
    <row r="51" spans="4:4">
      <c r="D51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21 A23:A1048576">
      <formula1>$H$13:$H$15</formula1>
    </dataValidation>
    <dataValidation type="list" allowBlank="1" showInputMessage="1" showErrorMessage="1" sqref="B1:B21 B23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10" sqref="A10"/>
    </sheetView>
  </sheetViews>
  <sheetFormatPr baseColWidth="10" defaultRowHeight="14" x14ac:dyDescent="0"/>
  <cols>
    <col min="1" max="1" width="13.33203125" style="3" bestFit="1" customWidth="1"/>
    <col min="2" max="2" width="36.6640625" style="3" bestFit="1" customWidth="1"/>
    <col min="3" max="3" width="71.6640625" style="3" customWidth="1"/>
    <col min="4" max="4" width="11.5" style="3" bestFit="1" customWidth="1"/>
    <col min="5" max="5" width="10.83203125" style="26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5" t="s">
        <v>42</v>
      </c>
      <c r="I2" s="65"/>
      <c r="J2" s="35">
        <f>SUMIF(B:B,H2,E:E)</f>
        <v>0</v>
      </c>
    </row>
    <row r="3" spans="1:10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5" t="s">
        <v>46</v>
      </c>
      <c r="I3" s="65"/>
      <c r="J3" s="35">
        <f>SUMIF(B:B,H3,E:E)</f>
        <v>11.5</v>
      </c>
    </row>
    <row r="4" spans="1:10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5" t="s">
        <v>47</v>
      </c>
      <c r="I4" s="65"/>
      <c r="J4" s="35">
        <f>SUMIF(B:B,H4,E:E)</f>
        <v>18</v>
      </c>
    </row>
    <row r="5" spans="1:10" ht="15" thickBot="1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5" t="s">
        <v>48</v>
      </c>
      <c r="I5" s="65"/>
      <c r="J5" s="35">
        <f>SUMIF(B:B,H5,E:E)</f>
        <v>0</v>
      </c>
    </row>
    <row r="6" spans="1:10" ht="15" thickBot="1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61" t="s">
        <v>16</v>
      </c>
      <c r="I6" s="62"/>
      <c r="J6" s="7">
        <f>SUM(J2:J5)</f>
        <v>29.5</v>
      </c>
    </row>
    <row r="7" spans="1:10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>
      <c r="A9" s="3" t="s">
        <v>32</v>
      </c>
      <c r="B9" s="3" t="s">
        <v>47</v>
      </c>
      <c r="C9" s="3" t="s">
        <v>191</v>
      </c>
      <c r="D9" s="24">
        <v>41358</v>
      </c>
      <c r="E9" s="26">
        <v>5</v>
      </c>
      <c r="F9" s="3" t="s">
        <v>192</v>
      </c>
    </row>
    <row r="10" spans="1:10">
      <c r="D10" s="24"/>
    </row>
    <row r="11" spans="1:10" ht="15" thickBot="1">
      <c r="D11" s="24"/>
    </row>
    <row r="12" spans="1:10" ht="15" thickBot="1">
      <c r="D12" s="24"/>
      <c r="H12" s="34" t="s">
        <v>5</v>
      </c>
      <c r="I12" s="34" t="s">
        <v>11</v>
      </c>
    </row>
    <row r="13" spans="1:10">
      <c r="D13" s="24"/>
      <c r="H13" s="35" t="s">
        <v>32</v>
      </c>
      <c r="I13" s="35">
        <f>SUMIF(A:A,H13,E:E)</f>
        <v>7</v>
      </c>
    </row>
    <row r="14" spans="1:10">
      <c r="D14" s="24"/>
      <c r="H14" s="35" t="s">
        <v>6</v>
      </c>
      <c r="I14" s="35">
        <f>SUMIF(A:A,H14,E:E)</f>
        <v>0</v>
      </c>
    </row>
    <row r="15" spans="1:10" ht="15" thickBot="1">
      <c r="D15" s="24"/>
      <c r="H15" s="35" t="s">
        <v>33</v>
      </c>
      <c r="I15" s="35">
        <f>SUMIF(A:A,H15,E:E)</f>
        <v>22.5</v>
      </c>
    </row>
    <row r="16" spans="1:10">
      <c r="D16" s="24"/>
      <c r="H16" s="36"/>
      <c r="I16" s="36"/>
    </row>
    <row r="17" spans="4:4">
      <c r="D17" s="24"/>
    </row>
    <row r="18" spans="4:4">
      <c r="D18" s="24"/>
    </row>
    <row r="19" spans="4:4">
      <c r="D19" s="24"/>
    </row>
    <row r="20" spans="4:4">
      <c r="D20" s="24"/>
    </row>
    <row r="21" spans="4:4">
      <c r="D21" s="24"/>
    </row>
    <row r="22" spans="4:4">
      <c r="D22" s="24"/>
    </row>
    <row r="23" spans="4:4">
      <c r="D23" s="24"/>
    </row>
    <row r="24" spans="4:4">
      <c r="D24" s="24"/>
    </row>
    <row r="25" spans="4:4">
      <c r="D25" s="24"/>
    </row>
    <row r="26" spans="4:4">
      <c r="D26" s="24"/>
    </row>
    <row r="27" spans="4:4">
      <c r="D27" s="24"/>
    </row>
    <row r="28" spans="4:4">
      <c r="D28" s="24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3" sqref="A3"/>
    </sheetView>
  </sheetViews>
  <sheetFormatPr baseColWidth="10" defaultRowHeight="14" x14ac:dyDescent="0"/>
  <cols>
    <col min="1" max="1" width="16.5" style="3" customWidth="1"/>
    <col min="2" max="2" width="21.33203125" style="3" customWidth="1"/>
    <col min="3" max="3" width="71.6640625" style="3" customWidth="1"/>
    <col min="4" max="4" width="10.83203125" style="3"/>
    <col min="5" max="5" width="10.83203125" style="37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33</v>
      </c>
      <c r="B2" s="2" t="s">
        <v>51</v>
      </c>
      <c r="C2" s="3" t="s">
        <v>177</v>
      </c>
      <c r="D2" s="1">
        <v>41346</v>
      </c>
      <c r="E2" s="37">
        <v>2</v>
      </c>
      <c r="F2" s="3" t="s">
        <v>178</v>
      </c>
      <c r="H2" s="66" t="s">
        <v>49</v>
      </c>
      <c r="I2" s="67"/>
      <c r="J2" s="35">
        <f>SUMIF(B:B,H2,E:E)</f>
        <v>0</v>
      </c>
    </row>
    <row r="3" spans="1:10">
      <c r="D3" s="1"/>
      <c r="H3" s="68" t="s">
        <v>50</v>
      </c>
      <c r="I3" s="69"/>
      <c r="J3" s="35">
        <f>SUMIF(B:B,H3,E:E)</f>
        <v>0</v>
      </c>
    </row>
    <row r="4" spans="1:10">
      <c r="D4" s="1"/>
      <c r="H4" s="68" t="s">
        <v>51</v>
      </c>
      <c r="I4" s="69"/>
      <c r="J4" s="35">
        <f>SUMIF(B:B,H4,E:E)</f>
        <v>2</v>
      </c>
    </row>
    <row r="5" spans="1:10" ht="15" thickBot="1">
      <c r="D5" s="1"/>
      <c r="H5" s="70" t="s">
        <v>52</v>
      </c>
      <c r="I5" s="71"/>
      <c r="J5" s="35">
        <f>SUMIF(B:B,H5,E:E)</f>
        <v>0</v>
      </c>
    </row>
    <row r="6" spans="1:10" ht="15" thickBot="1">
      <c r="D6" s="1"/>
      <c r="H6" s="61" t="s">
        <v>16</v>
      </c>
      <c r="I6" s="62"/>
      <c r="J6" s="7">
        <f>SUM(J2:J5)</f>
        <v>2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2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2013-04-02T19:32:53Z</dcterms:modified>
</cp:coreProperties>
</file>