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23256" windowHeight="13176"/>
  </bookViews>
  <sheets>
    <sheet name="Gesamtstatus" sheetId="4" r:id="rId1"/>
    <sheet name="Projektmanagment" sheetId="1" r:id="rId2"/>
    <sheet name="BacktestingSoftware" sheetId="5" r:id="rId3"/>
    <sheet name="Algorithmus" sheetId="6" r:id="rId4"/>
    <sheet name="Marktzustandserkennung" sheetId="7" r:id="rId5"/>
    <sheet name="Testing_Abschluss" sheetId="8" r:id="rId6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7" i="4" l="1"/>
  <c r="C22" i="4"/>
  <c r="C17" i="4"/>
  <c r="C12" i="4"/>
  <c r="C6" i="4"/>
  <c r="C3" i="4"/>
  <c r="J2" i="8"/>
  <c r="J3" i="8"/>
  <c r="J4" i="8"/>
  <c r="J5" i="8"/>
  <c r="J6" i="8"/>
  <c r="B27" i="4"/>
  <c r="J5" i="7"/>
  <c r="B26" i="4"/>
  <c r="J4" i="7"/>
  <c r="B25" i="4"/>
  <c r="J3" i="7"/>
  <c r="B24" i="4"/>
  <c r="J2" i="7"/>
  <c r="B23" i="4"/>
  <c r="J6" i="7"/>
  <c r="B22" i="4"/>
  <c r="J5" i="6"/>
  <c r="B21" i="4"/>
  <c r="J4" i="6"/>
  <c r="B20" i="4"/>
  <c r="J3" i="6"/>
  <c r="B19" i="4"/>
  <c r="J2" i="6"/>
  <c r="B18" i="4"/>
  <c r="J6" i="6"/>
  <c r="B17" i="4"/>
  <c r="J5" i="5"/>
  <c r="B16" i="4"/>
  <c r="J4" i="5"/>
  <c r="B15" i="4"/>
  <c r="J3" i="5"/>
  <c r="B14" i="4"/>
  <c r="J2" i="5"/>
  <c r="B13" i="4"/>
  <c r="I15" i="1"/>
  <c r="I15" i="6"/>
  <c r="I15" i="8"/>
  <c r="I15" i="5"/>
  <c r="I15" i="7"/>
  <c r="D36" i="4"/>
  <c r="I14" i="1"/>
  <c r="I14" i="6"/>
  <c r="I14" i="8"/>
  <c r="I14" i="5"/>
  <c r="I14" i="7"/>
  <c r="D35" i="4"/>
  <c r="I13" i="1"/>
  <c r="I13" i="6"/>
  <c r="I13" i="8"/>
  <c r="I13" i="5"/>
  <c r="I13" i="7"/>
  <c r="D34" i="4"/>
  <c r="B31" i="4"/>
  <c r="B30" i="4"/>
  <c r="B29" i="4"/>
  <c r="B28" i="4"/>
  <c r="J6" i="5"/>
  <c r="B12" i="4"/>
  <c r="J3" i="1"/>
  <c r="B8" i="4"/>
  <c r="J4" i="1"/>
  <c r="B9" i="4"/>
  <c r="J5" i="1"/>
  <c r="B10" i="4"/>
  <c r="J6" i="1"/>
  <c r="B11" i="4"/>
  <c r="J2" i="1"/>
  <c r="B7" i="4"/>
  <c r="J7" i="1"/>
  <c r="B6" i="4"/>
  <c r="B3" i="4"/>
</calcChain>
</file>

<file path=xl/sharedStrings.xml><?xml version="1.0" encoding="utf-8"?>
<sst xmlns="http://schemas.openxmlformats.org/spreadsheetml/2006/main" count="409" uniqueCount="183">
  <si>
    <t>Arbeitspaket</t>
  </si>
  <si>
    <t>Arbeit</t>
  </si>
  <si>
    <t>Datum</t>
  </si>
  <si>
    <t>Dauer</t>
  </si>
  <si>
    <t>Ergebnis</t>
  </si>
  <si>
    <t>Name</t>
  </si>
  <si>
    <t>Pawlowsky</t>
  </si>
  <si>
    <t>Projektstart</t>
  </si>
  <si>
    <t>Projektkoordination</t>
  </si>
  <si>
    <t>Projecontrolling</t>
  </si>
  <si>
    <t>Projektabschluss</t>
  </si>
  <si>
    <t>Gesamtdauer</t>
  </si>
  <si>
    <t>Projektmarketing</t>
  </si>
  <si>
    <t>Projektmanagement</t>
  </si>
  <si>
    <t>Testing &amp; Abschluss</t>
  </si>
  <si>
    <t>Gabriel Pawlowsky</t>
  </si>
  <si>
    <t>Gesamt</t>
  </si>
  <si>
    <t xml:space="preserve">      Projektkoordination</t>
  </si>
  <si>
    <t xml:space="preserve">      Projektstart</t>
  </si>
  <si>
    <t xml:space="preserve">      Projecontrolling</t>
  </si>
  <si>
    <t xml:space="preserve">      Projektmarketing</t>
  </si>
  <si>
    <t xml:space="preserve">      Projektabschluss</t>
  </si>
  <si>
    <t xml:space="preserve">      Unit-Testing</t>
  </si>
  <si>
    <t xml:space="preserve">      User-Testing</t>
  </si>
  <si>
    <t xml:space="preserve">      Fehlerbehebung</t>
  </si>
  <si>
    <t xml:space="preserve">      Abnahme</t>
  </si>
  <si>
    <t>Ist</t>
  </si>
  <si>
    <t>Soll</t>
  </si>
  <si>
    <t>Stunden</t>
  </si>
  <si>
    <t>Fortschritt</t>
  </si>
  <si>
    <t>Gesamtfortschritt</t>
  </si>
  <si>
    <t>Arbeitsstunden</t>
  </si>
  <si>
    <t>Nagy</t>
  </si>
  <si>
    <t>Sochovsky</t>
  </si>
  <si>
    <t>Peer Nagy</t>
  </si>
  <si>
    <t>Josef Sochovsky</t>
  </si>
  <si>
    <t>Gesamtstatus Noctua</t>
  </si>
  <si>
    <t>Verantwortlicher</t>
  </si>
  <si>
    <t>Struktur entwerfen</t>
  </si>
  <si>
    <t>GUI designen</t>
  </si>
  <si>
    <t>Algorithmusschnittstelle implementieren</t>
  </si>
  <si>
    <t>Performancemessung integrieren</t>
  </si>
  <si>
    <t>Nachforschungen anstellen</t>
  </si>
  <si>
    <t>Algorithmuskonzepte entwickeln</t>
  </si>
  <si>
    <t>Algorithmuskonzepte implementieren</t>
  </si>
  <si>
    <t>Algorithmen testen</t>
  </si>
  <si>
    <t>Erkennungskonzepte entwerfen</t>
  </si>
  <si>
    <t>Erkennungskonzepte implementieren</t>
  </si>
  <si>
    <t>Erkennungsmethoden testen</t>
  </si>
  <si>
    <t>Unit-Testing durchführen</t>
  </si>
  <si>
    <t>User-Testing durchführen</t>
  </si>
  <si>
    <t>Fehlerbehebung durchführen</t>
  </si>
  <si>
    <t>Abnahme durchführen</t>
  </si>
  <si>
    <t xml:space="preserve">      Struktur entwerfen</t>
  </si>
  <si>
    <t>Backtesting-Software</t>
  </si>
  <si>
    <t xml:space="preserve">      GUI designen</t>
  </si>
  <si>
    <t xml:space="preserve">      Algorithmusschnittstelle implementieren</t>
  </si>
  <si>
    <t xml:space="preserve">      Performancemessung integrieren</t>
  </si>
  <si>
    <t>Algoritmus</t>
  </si>
  <si>
    <t xml:space="preserve">      Nachforschungen anstellen</t>
  </si>
  <si>
    <t xml:space="preserve">      Algorithmuskonzepte entwickeln</t>
  </si>
  <si>
    <t xml:space="preserve">      Algorithmuskonzepte implementieren</t>
  </si>
  <si>
    <t xml:space="preserve">      Algorithmen testen</t>
  </si>
  <si>
    <t>Marktzustandserkennung</t>
  </si>
  <si>
    <t xml:space="preserve">      Erkennungskonzepte entwerfen</t>
  </si>
  <si>
    <t xml:space="preserve">      Erkennungskonzepte implementieren</t>
  </si>
  <si>
    <t xml:space="preserve">      Erkennungsmethoden testen</t>
  </si>
  <si>
    <t>Projektcontrolling</t>
  </si>
  <si>
    <t>Arbeit am Projekthandbuch</t>
  </si>
  <si>
    <t>Erstversion des PHB</t>
  </si>
  <si>
    <t>Arbeit an der Ersteinrichtung der Zeitaufzeichnungen</t>
  </si>
  <si>
    <t>Tabellen zur Zeitaufzeichnung</t>
  </si>
  <si>
    <t>Definierete F#-C#-Schnittstelle</t>
  </si>
  <si>
    <t>Projektfortschrittsbericht</t>
  </si>
  <si>
    <t>WPF Kenntnisse verbessert</t>
  </si>
  <si>
    <t>WPF GUI zur Fileauswahl</t>
  </si>
  <si>
    <t>Grundkenntnisse in WPF</t>
  </si>
  <si>
    <t>WPF GUI</t>
  </si>
  <si>
    <t>SMA, LWMA, EMA in F# implementieren</t>
  </si>
  <si>
    <t>SMA, LWMA als F# Alg.; EMA mit Bug</t>
  </si>
  <si>
    <t>WPF Binding und File-Chooser implementieren</t>
  </si>
  <si>
    <t>WPF Binding und File-Chooser implementiert</t>
  </si>
  <si>
    <t>Ermöglichen des Datenaustauschs</t>
  </si>
  <si>
    <t>Daten in F# erhalten ermöglicht</t>
  </si>
  <si>
    <t>Aroon Indikator</t>
  </si>
  <si>
    <t>Aroon implementiert</t>
  </si>
  <si>
    <t>Erkenntnisse zur Zusammenarbeit mit dem C# Teil</t>
  </si>
  <si>
    <t>offene Frage wegen Bar Klasse</t>
  </si>
  <si>
    <t>Signalgeber</t>
  </si>
  <si>
    <t>Signalgeber für Prototyp</t>
  </si>
  <si>
    <t>Layouts und detailierte Funktionen</t>
  </si>
  <si>
    <t>Grobkonzept</t>
  </si>
  <si>
    <t>Datenaustausch der Programmteile</t>
  </si>
  <si>
    <t>RSI Implementieren</t>
  </si>
  <si>
    <t>Relative Strength implementiert</t>
  </si>
  <si>
    <t>Signalgeber überarbeiten</t>
  </si>
  <si>
    <t>Signalgeber wertet SMA aus, befüllt 0er</t>
  </si>
  <si>
    <t>C#/F# Listen</t>
  </si>
  <si>
    <t>Lösung mit Pawlowsky</t>
  </si>
  <si>
    <t>SMA verbessern</t>
  </si>
  <si>
    <t>historische Erweiterung und effizienter</t>
  </si>
  <si>
    <t>CCI implementieren</t>
  </si>
  <si>
    <t>CCI implementiert</t>
  </si>
  <si>
    <t>RSI implementiert</t>
  </si>
  <si>
    <t>Grunddesign der GUI entwerfen</t>
  </si>
  <si>
    <t>GUI-Konzept</t>
  </si>
  <si>
    <t>WPF GUI zur File- und Algorithmusauswahl in die neue GUI integrieren</t>
  </si>
  <si>
    <t>Integration der Filechooser</t>
  </si>
  <si>
    <t>C#/F# Listenkonzept erarbeitet</t>
  </si>
  <si>
    <t>Lösung zur Listenverwaltung</t>
  </si>
  <si>
    <t>C#/F# Listenverwaltung komplett integriert</t>
  </si>
  <si>
    <t>Listenverwaltung fertiggestellt</t>
  </si>
  <si>
    <t>Kennzahlen der Performancemessung berechnet</t>
  </si>
  <si>
    <t>Alle Kennzahlen berechnet</t>
  </si>
  <si>
    <t>Bugs in Bezug auf Anzeige der Performance und Threading der Berechnung behoben</t>
  </si>
  <si>
    <t>Bugs behiben</t>
  </si>
  <si>
    <t>Programm zum einfachen Algorithmus-Testen geschrieben</t>
  </si>
  <si>
    <t>Testprogramm fertiggestellt</t>
  </si>
  <si>
    <t>Graphische Darstellung der Charts um Candlesticks erweitert</t>
  </si>
  <si>
    <t>Candlestick-Charts</t>
  </si>
  <si>
    <t>Indikatoren in die die Chartsdarstellung integriert</t>
  </si>
  <si>
    <t>Viusualisierung der Indikatoren</t>
  </si>
  <si>
    <t>Speichern &amp; Laden möglich</t>
  </si>
  <si>
    <t>Speichern und Laden ermöglichen</t>
  </si>
  <si>
    <t>Order-Settings-Screen design</t>
  </si>
  <si>
    <t>Verschiedene Trendstärken in die Performancemessung integriert</t>
  </si>
  <si>
    <t>Trendstärken-Berechnungsmodell erstellt</t>
  </si>
  <si>
    <t>Berechnungsmodell erstellt</t>
  </si>
  <si>
    <t>Trendstärken integriert 80%</t>
  </si>
  <si>
    <t>Order-Settings-Screen 40%</t>
  </si>
  <si>
    <t>dlls erzeugt und getestet</t>
  </si>
  <si>
    <t>SMA gegen Preis SMA gegen sma</t>
  </si>
  <si>
    <t>SMA mit Verlust outfall</t>
  </si>
  <si>
    <t>funktioniert dll erzeugt und getestet</t>
  </si>
  <si>
    <t>Sma mit -3 - +3 + TMA</t>
  </si>
  <si>
    <t>Layout für Settings-Screen</t>
  </si>
  <si>
    <t>Fertigstellung der Trendstärkenintegration</t>
  </si>
  <si>
    <t>Trenstärkenintegration berichtigt</t>
  </si>
  <si>
    <t>Trendstärken integriert 90%</t>
  </si>
  <si>
    <t>Trendstärken integriert 100%</t>
  </si>
  <si>
    <t>Möglichkeit zur Laufzeit dynamisch die gezeichneten Indikatoren zu bestimmten implementiert</t>
  </si>
  <si>
    <t>MACD   Regression</t>
  </si>
  <si>
    <t>quadratische &amp; kubische Regression</t>
  </si>
  <si>
    <t>Unterlagen für qu und ku</t>
  </si>
  <si>
    <t>TrippleCrossed MA</t>
  </si>
  <si>
    <t>Funktionstüchtig</t>
  </si>
  <si>
    <t>Transaktiongebühren berücksichtigt</t>
  </si>
  <si>
    <t>fertiggestellt</t>
  </si>
  <si>
    <t>Indikatorenauswahl 80%</t>
  </si>
  <si>
    <t>Regression</t>
  </si>
  <si>
    <t>TrippleCrossed 101520 + Momentum</t>
  </si>
  <si>
    <t>17% Gewinn GOOG dbar</t>
  </si>
  <si>
    <t>Adaptive Moving Average, Triple Crossover</t>
  </si>
  <si>
    <t>Implementationsgrundlage</t>
  </si>
  <si>
    <t>F# Grundlagen, AMA</t>
  </si>
  <si>
    <t>50 % AMA</t>
  </si>
  <si>
    <t>AMA, Debugging</t>
  </si>
  <si>
    <t>90 % AMA</t>
  </si>
  <si>
    <t>Vortex implementieren</t>
  </si>
  <si>
    <t>Implentierung vollständig, Interpretation mangelhaft</t>
  </si>
  <si>
    <t>AMA Parameter</t>
  </si>
  <si>
    <t>Sinnvolle AMA Parameter</t>
  </si>
  <si>
    <t>AMA Triple Crossover</t>
  </si>
  <si>
    <t>Triple Crossover AMA mit Momentum</t>
  </si>
  <si>
    <t>File einlesen für INDEX Daten</t>
  </si>
  <si>
    <t>File eingelesen</t>
  </si>
  <si>
    <t>File verwerten in TupleListe</t>
  </si>
  <si>
    <t>Tuple fertig erzeugt</t>
  </si>
  <si>
    <t>Endalgorithmus besprochen</t>
  </si>
  <si>
    <t>Besprochen</t>
  </si>
  <si>
    <t>Bugfixes</t>
  </si>
  <si>
    <t xml:space="preserve">Inputverarbeitung; Neutralpfeil (+Farben) </t>
  </si>
  <si>
    <t>Multiple Starts &amp; Excpetionhandling</t>
  </si>
  <si>
    <t>Bollinger Bands-Trading, Zeitfenster</t>
  </si>
  <si>
    <t>Informiert zu Seitwärtsphasen</t>
  </si>
  <si>
    <t>Seitwärtsphasen-Algorithmus: Fading</t>
  </si>
  <si>
    <t>30% Seitwärtsalgo.</t>
  </si>
  <si>
    <t>Systemtesting-Protokoll erstellt</t>
  </si>
  <si>
    <t>Protokoll fertiggestellt und getestet</t>
  </si>
  <si>
    <t>Support- and Resistence-Level implementiert</t>
  </si>
  <si>
    <t>S&amp;P-Algorithmus lauffaehig</t>
  </si>
  <si>
    <t>Weitere bugfixes und Fertigstellung fuer die Abnahme</t>
  </si>
  <si>
    <t>BTS theoretisch abnahmefertig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</si>
</sst>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5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2">
    <xf numFmtId="0" fontId="0" fillId="0" borderId="0" xfId="0"/>
    <xf numFmtId="14" fontId="0" fillId="0" borderId="1" xfId="0" applyNumberFormat="1" applyBorder="1"/>
    <xf numFmtId="0" fontId="0" fillId="0" borderId="2" xfId="0" applyBorder="1"/>
    <xf numFmtId="0" fontId="0" fillId="0" borderId="1" xfId="0" applyBorder="1"/>
    <xf numFmtId="0" fontId="0" fillId="0" borderId="4" xfId="0" applyBorder="1"/>
    <xf numFmtId="0" fontId="0" fillId="0" borderId="5" xfId="0" applyBorder="1"/>
    <xf numFmtId="0" fontId="0" fillId="0" borderId="3" xfId="0" applyBorder="1"/>
    <xf numFmtId="0" fontId="0" fillId="0" borderId="3" xfId="0" applyFill="1" applyBorder="1"/>
    <xf numFmtId="0" fontId="0" fillId="0" borderId="0" xfId="0" applyBorder="1"/>
    <xf numFmtId="0" fontId="0" fillId="0" borderId="14" xfId="0" applyBorder="1"/>
    <xf numFmtId="0" fontId="0" fillId="0" borderId="15" xfId="0" applyBorder="1" applyAlignment="1"/>
    <xf numFmtId="0" fontId="0" fillId="0" borderId="3" xfId="0" applyBorder="1" applyAlignment="1"/>
    <xf numFmtId="0" fontId="0" fillId="2" borderId="0" xfId="0" applyFill="1"/>
    <xf numFmtId="0" fontId="0" fillId="0" borderId="11" xfId="0" applyFill="1" applyBorder="1"/>
    <xf numFmtId="0" fontId="0" fillId="0" borderId="12" xfId="0" applyFill="1" applyBorder="1"/>
    <xf numFmtId="0" fontId="0" fillId="0" borderId="6" xfId="0" applyFill="1" applyBorder="1"/>
    <xf numFmtId="0" fontId="0" fillId="0" borderId="13" xfId="0" applyFill="1" applyBorder="1"/>
    <xf numFmtId="0" fontId="0" fillId="0" borderId="14" xfId="0" applyFill="1" applyBorder="1" applyAlignment="1">
      <alignment horizontal="left"/>
    </xf>
    <xf numFmtId="0" fontId="0" fillId="0" borderId="9" xfId="0" applyFill="1" applyBorder="1" applyAlignment="1"/>
    <xf numFmtId="0" fontId="0" fillId="0" borderId="4" xfId="0" applyFill="1" applyBorder="1"/>
    <xf numFmtId="0" fontId="0" fillId="0" borderId="11" xfId="0" applyFill="1" applyBorder="1" applyAlignment="1"/>
    <xf numFmtId="0" fontId="0" fillId="0" borderId="5" xfId="0" applyFill="1" applyBorder="1"/>
    <xf numFmtId="0" fontId="0" fillId="0" borderId="4" xfId="0" applyFill="1" applyBorder="1" applyAlignment="1"/>
    <xf numFmtId="0" fontId="0" fillId="0" borderId="5" xfId="0" applyFill="1" applyBorder="1" applyAlignment="1"/>
    <xf numFmtId="14" fontId="0" fillId="0" borderId="1" xfId="0" applyNumberFormat="1" applyBorder="1" applyAlignment="1">
      <alignment horizontal="right"/>
    </xf>
    <xf numFmtId="0" fontId="0" fillId="0" borderId="2" xfId="0" applyNumberFormat="1" applyBorder="1"/>
    <xf numFmtId="0" fontId="0" fillId="0" borderId="1" xfId="0" applyNumberFormat="1" applyBorder="1"/>
    <xf numFmtId="164" fontId="0" fillId="0" borderId="11" xfId="0" applyNumberFormat="1" applyFill="1" applyBorder="1"/>
    <xf numFmtId="164" fontId="0" fillId="0" borderId="12" xfId="0" applyNumberFormat="1" applyFill="1" applyBorder="1"/>
    <xf numFmtId="164" fontId="0" fillId="0" borderId="13" xfId="0" applyNumberFormat="1" applyFill="1" applyBorder="1"/>
    <xf numFmtId="164" fontId="0" fillId="0" borderId="8" xfId="0" applyNumberFormat="1" applyFill="1" applyBorder="1"/>
    <xf numFmtId="164" fontId="0" fillId="0" borderId="9" xfId="0" applyNumberFormat="1" applyFill="1" applyBorder="1"/>
    <xf numFmtId="164" fontId="0" fillId="0" borderId="10" xfId="0" applyNumberFormat="1" applyFill="1" applyBorder="1"/>
    <xf numFmtId="0" fontId="0" fillId="0" borderId="4" xfId="0" applyBorder="1"/>
    <xf numFmtId="0" fontId="0" fillId="0" borderId="3" xfId="0" applyBorder="1"/>
    <xf numFmtId="0" fontId="0" fillId="0" borderId="4" xfId="0" applyBorder="1"/>
    <xf numFmtId="0" fontId="0" fillId="0" borderId="16" xfId="0" applyBorder="1"/>
    <xf numFmtId="2" fontId="0" fillId="0" borderId="1" xfId="0" applyNumberFormat="1" applyBorder="1"/>
    <xf numFmtId="2" fontId="0" fillId="0" borderId="2" xfId="0" applyNumberFormat="1" applyBorder="1"/>
    <xf numFmtId="0" fontId="0" fillId="0" borderId="3" xfId="0" applyFont="1" applyBorder="1"/>
    <xf numFmtId="164" fontId="3" fillId="0" borderId="9" xfId="0" applyNumberFormat="1" applyFont="1" applyBorder="1"/>
    <xf numFmtId="0" fontId="3" fillId="0" borderId="1" xfId="0" applyFont="1" applyBorder="1"/>
    <xf numFmtId="0" fontId="3" fillId="0" borderId="17" xfId="0" applyFont="1" applyBorder="1"/>
    <xf numFmtId="14" fontId="3" fillId="0" borderId="17" xfId="0" applyNumberFormat="1" applyFont="1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164" fontId="0" fillId="0" borderId="13" xfId="0" applyNumberFormat="1" applyFill="1" applyBorder="1" applyAlignment="1">
      <alignment horizontal="center"/>
    </xf>
    <xf numFmtId="164" fontId="0" fillId="0" borderId="8" xfId="0" applyNumberFormat="1" applyFill="1" applyBorder="1" applyAlignment="1">
      <alignment horizontal="center"/>
    </xf>
    <xf numFmtId="164" fontId="0" fillId="0" borderId="11" xfId="0" applyNumberFormat="1" applyFill="1" applyBorder="1" applyAlignment="1">
      <alignment horizontal="center"/>
    </xf>
    <xf numFmtId="164" fontId="0" fillId="0" borderId="12" xfId="0" applyNumberFormat="1" applyFill="1" applyBorder="1" applyAlignment="1">
      <alignment horizontal="center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5" xfId="0" applyBorder="1"/>
    <xf numFmtId="0" fontId="0" fillId="0" borderId="3" xfId="0" applyBorder="1"/>
    <xf numFmtId="0" fontId="0" fillId="0" borderId="4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9" fontId="0" fillId="0" borderId="1" xfId="0" applyNumberFormat="1" applyBorder="1" applyAlignment="1">
      <alignment horizontal="left"/>
    </xf>
  </cellXfs>
  <cellStyles count="53">
    <cellStyle name="Besuchter Hyperlink" xfId="2" builtinId="9" hidden="1"/>
    <cellStyle name="Besuchter Hyperlink" xfId="4" builtinId="9" hidden="1"/>
    <cellStyle name="Besuchter Hyperlink" xfId="6" builtinId="9" hidden="1"/>
    <cellStyle name="Besuchter Hyperlink" xfId="8" builtinId="9" hidden="1"/>
    <cellStyle name="Besuchter Hyperlink" xfId="10" builtinId="9" hidden="1"/>
    <cellStyle name="Besuchter Hyperlink" xfId="12" builtinId="9" hidden="1"/>
    <cellStyle name="Besuchter Hyperlink" xfId="14" builtinId="9" hidden="1"/>
    <cellStyle name="Besuchter Hyperlink" xfId="16" builtinId="9" hidden="1"/>
    <cellStyle name="Besuchter Hyperlink" xfId="18" builtinId="9" hidden="1"/>
    <cellStyle name="Besuchter Hyperlink" xfId="20" builtinId="9" hidden="1"/>
    <cellStyle name="Besuchter Hyperlink" xfId="22" builtinId="9" hidden="1"/>
    <cellStyle name="Besuchter Hyperlink" xfId="24" builtinId="9" hidden="1"/>
    <cellStyle name="Besuchter Hyperlink" xfId="26" builtinId="9" hidden="1"/>
    <cellStyle name="Besuchter Hyperlink" xfId="28" builtinId="9" hidden="1"/>
    <cellStyle name="Besuchter Hyperlink" xfId="30" builtinId="9" hidden="1"/>
    <cellStyle name="Besuchter Hyperlink" xfId="32" builtinId="9" hidden="1"/>
    <cellStyle name="Besuchter Hyperlink" xfId="34" builtinId="9" hidden="1"/>
    <cellStyle name="Besuchter Hyperlink" xfId="36" builtinId="9" hidden="1"/>
    <cellStyle name="Besuchter Hyperlink" xfId="38" builtinId="9" hidden="1"/>
    <cellStyle name="Besuchter Hyperlink" xfId="40" builtinId="9" hidden="1"/>
    <cellStyle name="Besuchter Hyperlink" xfId="42" builtinId="9" hidden="1"/>
    <cellStyle name="Besuchter Hyperlink" xfId="44" builtinId="9" hidden="1"/>
    <cellStyle name="Besuchter Hyperlink" xfId="46" builtinId="9" hidden="1"/>
    <cellStyle name="Besuchter Hyperlink" xfId="48" builtinId="9" hidden="1"/>
    <cellStyle name="Besuchter Hyperlink" xfId="50" builtinId="9" hidden="1"/>
    <cellStyle name="Besuchter Hyperlink" xfId="5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Standard" xfId="0" builtinId="0"/>
  </cellStyles>
  <dxfs count="0"/>
  <tableStyles count="0" defaultTableStyle="TableStyleMedium2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Gesamtfortschritt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</c:spPr>
          </c:dPt>
          <c:dPt>
            <c:idx val="1"/>
            <c:invertIfNegative val="0"/>
            <c:bubble3D val="0"/>
            <c:spPr>
              <a:solidFill>
                <a:schemeClr val="tx2"/>
              </a:solidFill>
            </c:spPr>
          </c:dPt>
          <c:cat>
            <c:strRef>
              <c:f>Gesamtstatus!$C$2:$D$2</c:f>
              <c:strCache>
                <c:ptCount val="2"/>
                <c:pt idx="0">
                  <c:v>Ist</c:v>
                </c:pt>
                <c:pt idx="1">
                  <c:v>Soll</c:v>
                </c:pt>
              </c:strCache>
            </c:strRef>
          </c:cat>
          <c:val>
            <c:numRef>
              <c:f>Gesamtstatus!$C$3:$D$3</c:f>
              <c:numCache>
                <c:formatCode>0.0%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shape val="box"/>
        <c:axId val="59274752"/>
        <c:axId val="59276288"/>
        <c:axId val="0"/>
      </c:bar3DChart>
      <c:catAx>
        <c:axId val="59274752"/>
        <c:scaling>
          <c:orientation val="minMax"/>
        </c:scaling>
        <c:delete val="0"/>
        <c:axPos val="b"/>
        <c:majorTickMark val="none"/>
        <c:minorTickMark val="none"/>
        <c:tickLblPos val="nextTo"/>
        <c:crossAx val="59276288"/>
        <c:crosses val="autoZero"/>
        <c:auto val="1"/>
        <c:lblAlgn val="ctr"/>
        <c:lblOffset val="100"/>
        <c:noMultiLvlLbl val="0"/>
      </c:catAx>
      <c:valAx>
        <c:axId val="59276288"/>
        <c:scaling>
          <c:orientation val="minMax"/>
        </c:scaling>
        <c:delete val="0"/>
        <c:axPos val="l"/>
        <c:majorGridlines/>
        <c:numFmt formatCode="0.0%" sourceLinked="1"/>
        <c:majorTickMark val="none"/>
        <c:minorTickMark val="none"/>
        <c:tickLblPos val="nextTo"/>
        <c:spPr>
          <a:ln w="9525">
            <a:noFill/>
          </a:ln>
        </c:spPr>
        <c:crossAx val="59274752"/>
        <c:crosses val="autoZero"/>
        <c:crossBetween val="between"/>
      </c:valAx>
    </c:plotArea>
    <c:plotVisOnly val="1"/>
    <c:dispBlanksAs val="gap"/>
    <c:showDLblsOverMax val="0"/>
  </c:chart>
  <c:spPr>
    <a:ln w="12700"/>
  </c:sp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Gesamtstatus!$D$33</c:f>
              <c:strCache>
                <c:ptCount val="1"/>
                <c:pt idx="0">
                  <c:v>Arbeitsstunden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dPt>
            <c:idx val="0"/>
            <c:invertIfNegative val="0"/>
            <c:bubble3D val="0"/>
          </c:dPt>
          <c:cat>
            <c:strRef>
              <c:f>Gesamtstatus!$B$34:$C$36</c:f>
              <c:strCache>
                <c:ptCount val="3"/>
                <c:pt idx="0">
                  <c:v>Peer Nagy</c:v>
                </c:pt>
                <c:pt idx="1">
                  <c:v>Gabriel Pawlowsky</c:v>
                </c:pt>
                <c:pt idx="2">
                  <c:v>Josef Sochovsky</c:v>
                </c:pt>
              </c:strCache>
            </c:strRef>
          </c:cat>
          <c:val>
            <c:numRef>
              <c:f>Gesamtstatus!$D$34:$D$36</c:f>
              <c:numCache>
                <c:formatCode>General</c:formatCode>
                <c:ptCount val="3"/>
                <c:pt idx="0">
                  <c:v>40.5</c:v>
                </c:pt>
                <c:pt idx="1">
                  <c:v>100</c:v>
                </c:pt>
                <c:pt idx="2">
                  <c:v>108.5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3832320"/>
        <c:axId val="204063488"/>
        <c:axId val="0"/>
      </c:bar3DChart>
      <c:catAx>
        <c:axId val="203832320"/>
        <c:scaling>
          <c:orientation val="minMax"/>
        </c:scaling>
        <c:delete val="0"/>
        <c:axPos val="b"/>
        <c:majorTickMark val="out"/>
        <c:minorTickMark val="none"/>
        <c:tickLblPos val="nextTo"/>
        <c:crossAx val="204063488"/>
        <c:crosses val="autoZero"/>
        <c:auto val="1"/>
        <c:lblAlgn val="ctr"/>
        <c:lblOffset val="100"/>
        <c:noMultiLvlLbl val="0"/>
      </c:catAx>
      <c:valAx>
        <c:axId val="204063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832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9524</xdr:colOff>
      <xdr:row>0</xdr:row>
      <xdr:rowOff>0</xdr:rowOff>
    </xdr:from>
    <xdr:to>
      <xdr:col>13</xdr:col>
      <xdr:colOff>390525</xdr:colOff>
      <xdr:row>22</xdr:row>
      <xdr:rowOff>0</xdr:rowOff>
    </xdr:to>
    <xdr:graphicFrame macro="">
      <xdr:nvGraphicFramePr>
        <xdr:cNvPr id="21" name="Diagramm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66675</xdr:colOff>
      <xdr:row>22</xdr:row>
      <xdr:rowOff>200024</xdr:rowOff>
    </xdr:from>
    <xdr:to>
      <xdr:col>12</xdr:col>
      <xdr:colOff>161925</xdr:colOff>
      <xdr:row>39</xdr:row>
      <xdr:rowOff>190499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"/>
  <sheetViews>
    <sheetView tabSelected="1" topLeftCell="A16" workbookViewId="0">
      <selection activeCell="A40" sqref="A40"/>
    </sheetView>
  </sheetViews>
  <sheetFormatPr baseColWidth="10" defaultRowHeight="14.4" x14ac:dyDescent="0.3"/>
  <cols>
    <col min="1" max="1" width="34.33203125" bestFit="1" customWidth="1"/>
    <col min="4" max="4" width="14.6640625" bestFit="1" customWidth="1"/>
  </cols>
  <sheetData>
    <row r="1" spans="1:18" x14ac:dyDescent="0.3">
      <c r="A1" s="52"/>
      <c r="B1" s="54" t="s">
        <v>28</v>
      </c>
      <c r="C1" s="48" t="s">
        <v>30</v>
      </c>
      <c r="D1" s="49"/>
      <c r="E1" s="12"/>
      <c r="F1" s="12"/>
      <c r="G1" s="12"/>
      <c r="R1" s="8"/>
    </row>
    <row r="2" spans="1:18" ht="15" thickBot="1" x14ac:dyDescent="0.35">
      <c r="A2" s="53"/>
      <c r="B2" s="55"/>
      <c r="C2" s="13" t="s">
        <v>26</v>
      </c>
      <c r="D2" s="14" t="s">
        <v>27</v>
      </c>
      <c r="E2" s="12"/>
      <c r="F2" s="12"/>
      <c r="G2" s="12"/>
    </row>
    <row r="3" spans="1:18" ht="15" thickBot="1" x14ac:dyDescent="0.35">
      <c r="A3" s="15" t="s">
        <v>36</v>
      </c>
      <c r="B3" s="7">
        <f>SUM(B6,B12,B27)</f>
        <v>135.5</v>
      </c>
      <c r="C3" s="27">
        <f>AVERAGE(C6,C12,C17,C22,C27)</f>
        <v>0</v>
      </c>
      <c r="D3" s="28">
        <v>1</v>
      </c>
      <c r="E3" s="12"/>
      <c r="F3" s="12"/>
      <c r="G3" s="12"/>
    </row>
    <row r="4" spans="1:18" x14ac:dyDescent="0.3">
      <c r="A4" s="49"/>
      <c r="B4" s="54"/>
      <c r="C4" s="56" t="s">
        <v>29</v>
      </c>
      <c r="D4" s="57"/>
      <c r="E4" s="12"/>
      <c r="F4" s="12"/>
      <c r="G4" s="12"/>
    </row>
    <row r="5" spans="1:18" ht="15" thickBot="1" x14ac:dyDescent="0.35">
      <c r="A5" s="53"/>
      <c r="B5" s="55"/>
      <c r="C5" s="58"/>
      <c r="D5" s="59"/>
      <c r="E5" s="12"/>
      <c r="F5" s="12"/>
      <c r="G5" s="12"/>
    </row>
    <row r="6" spans="1:18" x14ac:dyDescent="0.3">
      <c r="A6" s="16" t="s">
        <v>13</v>
      </c>
      <c r="B6" s="17">
        <f>Projektmanagment!J7</f>
        <v>5</v>
      </c>
      <c r="C6" s="29">
        <f>SUM(C7:C11)</f>
        <v>0</v>
      </c>
      <c r="D6" s="30">
        <v>1</v>
      </c>
      <c r="E6" s="12"/>
      <c r="F6" s="12"/>
      <c r="G6" s="12"/>
    </row>
    <row r="7" spans="1:18" x14ac:dyDescent="0.3">
      <c r="A7" s="18" t="s">
        <v>18</v>
      </c>
      <c r="B7" s="19">
        <f>Projektmanagment!J2</f>
        <v>0</v>
      </c>
      <c r="C7" s="31">
        <v>0</v>
      </c>
      <c r="D7" s="32"/>
      <c r="E7" s="12"/>
      <c r="F7" s="12"/>
      <c r="G7" s="12"/>
    </row>
    <row r="8" spans="1:18" x14ac:dyDescent="0.3">
      <c r="A8" s="18" t="s">
        <v>17</v>
      </c>
      <c r="B8" s="19">
        <f>Projektmanagment!J3</f>
        <v>5</v>
      </c>
      <c r="C8" s="31">
        <v>0</v>
      </c>
      <c r="D8" s="32"/>
      <c r="E8" s="12"/>
      <c r="F8" s="12"/>
      <c r="G8" s="12"/>
    </row>
    <row r="9" spans="1:18" x14ac:dyDescent="0.3">
      <c r="A9" s="18" t="s">
        <v>19</v>
      </c>
      <c r="B9" s="19">
        <f>Projektmanagment!J4</f>
        <v>0</v>
      </c>
      <c r="C9" s="31">
        <v>0</v>
      </c>
      <c r="D9" s="32"/>
      <c r="E9" s="12"/>
      <c r="F9" s="12"/>
      <c r="G9" s="12"/>
    </row>
    <row r="10" spans="1:18" x14ac:dyDescent="0.3">
      <c r="A10" s="18" t="s">
        <v>20</v>
      </c>
      <c r="B10" s="19">
        <f>Projektmanagment!J5</f>
        <v>0</v>
      </c>
      <c r="C10" s="31">
        <v>0</v>
      </c>
      <c r="D10" s="32"/>
      <c r="E10" s="12"/>
      <c r="F10" s="12"/>
      <c r="G10" s="12"/>
    </row>
    <row r="11" spans="1:18" ht="15" thickBot="1" x14ac:dyDescent="0.35">
      <c r="A11" s="20" t="s">
        <v>21</v>
      </c>
      <c r="B11" s="21">
        <f>Projektmanagment!J6</f>
        <v>0</v>
      </c>
      <c r="C11" s="31">
        <v>0</v>
      </c>
      <c r="D11" s="28"/>
      <c r="E11" s="12"/>
      <c r="F11" s="12"/>
      <c r="G11" s="12"/>
    </row>
    <row r="12" spans="1:18" x14ac:dyDescent="0.3">
      <c r="A12" s="16" t="s">
        <v>54</v>
      </c>
      <c r="B12" s="17">
        <f>BacktestingSoftware!J6</f>
        <v>128.5</v>
      </c>
      <c r="C12" s="29">
        <f>SUM(C13:C16)</f>
        <v>0</v>
      </c>
      <c r="D12" s="30">
        <v>1</v>
      </c>
      <c r="E12" s="12"/>
      <c r="F12" s="12"/>
      <c r="G12" s="12"/>
    </row>
    <row r="13" spans="1:18" x14ac:dyDescent="0.3">
      <c r="A13" s="18" t="s">
        <v>53</v>
      </c>
      <c r="B13" s="19">
        <f>BacktestingSoftware!J2</f>
        <v>20</v>
      </c>
      <c r="C13" s="31">
        <v>0</v>
      </c>
      <c r="D13" s="32"/>
      <c r="E13" s="12"/>
      <c r="F13" s="12"/>
      <c r="G13" s="12"/>
    </row>
    <row r="14" spans="1:18" x14ac:dyDescent="0.3">
      <c r="A14" s="18" t="s">
        <v>55</v>
      </c>
      <c r="B14" s="19">
        <f>BacktestingSoftware!J3</f>
        <v>35.5</v>
      </c>
      <c r="C14" s="31">
        <v>0</v>
      </c>
      <c r="D14" s="32"/>
      <c r="E14" s="12"/>
      <c r="F14" s="12"/>
      <c r="G14" s="12"/>
    </row>
    <row r="15" spans="1:18" x14ac:dyDescent="0.3">
      <c r="A15" s="18" t="s">
        <v>56</v>
      </c>
      <c r="B15" s="19">
        <f>BacktestingSoftware!J4</f>
        <v>26</v>
      </c>
      <c r="C15" s="31">
        <v>0</v>
      </c>
      <c r="D15" s="32"/>
      <c r="E15" s="12"/>
      <c r="F15" s="12"/>
      <c r="G15" s="12"/>
    </row>
    <row r="16" spans="1:18" ht="15" thickBot="1" x14ac:dyDescent="0.35">
      <c r="A16" s="18" t="s">
        <v>57</v>
      </c>
      <c r="B16" s="19">
        <f>BacktestingSoftware!J5</f>
        <v>47</v>
      </c>
      <c r="C16" s="31">
        <v>0</v>
      </c>
      <c r="D16" s="32"/>
    </row>
    <row r="17" spans="1:4" x14ac:dyDescent="0.3">
      <c r="A17" s="16" t="s">
        <v>58</v>
      </c>
      <c r="B17" s="17">
        <f>Algorithmus!J6</f>
        <v>87</v>
      </c>
      <c r="C17" s="29">
        <f>SUM(C18:C21)</f>
        <v>0</v>
      </c>
      <c r="D17" s="30">
        <v>1</v>
      </c>
    </row>
    <row r="18" spans="1:4" x14ac:dyDescent="0.3">
      <c r="A18" s="18" t="s">
        <v>59</v>
      </c>
      <c r="B18" s="19">
        <f>Algorithmus!J2</f>
        <v>5.5</v>
      </c>
      <c r="C18" s="40">
        <v>0</v>
      </c>
      <c r="D18" s="32"/>
    </row>
    <row r="19" spans="1:4" x14ac:dyDescent="0.3">
      <c r="A19" s="18" t="s">
        <v>60</v>
      </c>
      <c r="B19" s="19">
        <f>Algorithmus!J3</f>
        <v>17.5</v>
      </c>
      <c r="C19" s="40">
        <v>0</v>
      </c>
      <c r="D19" s="32"/>
    </row>
    <row r="20" spans="1:4" x14ac:dyDescent="0.3">
      <c r="A20" s="18" t="s">
        <v>61</v>
      </c>
      <c r="B20" s="19">
        <f>Algorithmus!J4</f>
        <v>52.5</v>
      </c>
      <c r="C20" s="40">
        <v>0</v>
      </c>
      <c r="D20" s="32"/>
    </row>
    <row r="21" spans="1:4" ht="15" thickBot="1" x14ac:dyDescent="0.35">
      <c r="A21" s="18" t="s">
        <v>62</v>
      </c>
      <c r="B21" s="19">
        <f>Algorithmus!J5</f>
        <v>11.5</v>
      </c>
      <c r="C21" s="40">
        <v>0</v>
      </c>
      <c r="D21" s="32"/>
    </row>
    <row r="22" spans="1:4" x14ac:dyDescent="0.3">
      <c r="A22" s="16" t="s">
        <v>63</v>
      </c>
      <c r="B22" s="17">
        <f>Marktzustandserkennung!J6</f>
        <v>24.5</v>
      </c>
      <c r="C22" s="29">
        <f>SUM(C23:C26)</f>
        <v>0</v>
      </c>
      <c r="D22" s="30">
        <v>1</v>
      </c>
    </row>
    <row r="23" spans="1:4" x14ac:dyDescent="0.3">
      <c r="A23" s="18" t="s">
        <v>59</v>
      </c>
      <c r="B23" s="19">
        <f>Marktzustandserkennung!J2</f>
        <v>0</v>
      </c>
      <c r="C23" s="40">
        <v>0</v>
      </c>
      <c r="D23" s="32"/>
    </row>
    <row r="24" spans="1:4" x14ac:dyDescent="0.3">
      <c r="A24" s="18" t="s">
        <v>64</v>
      </c>
      <c r="B24" s="19">
        <f>Marktzustandserkennung!J3</f>
        <v>11.5</v>
      </c>
      <c r="C24" s="40">
        <v>0</v>
      </c>
      <c r="D24" s="32"/>
    </row>
    <row r="25" spans="1:4" ht="15" customHeight="1" x14ac:dyDescent="0.3">
      <c r="A25" s="18" t="s">
        <v>65</v>
      </c>
      <c r="B25" s="19">
        <f>Marktzustandserkennung!J4</f>
        <v>13</v>
      </c>
      <c r="C25" s="40">
        <v>0</v>
      </c>
      <c r="D25" s="32"/>
    </row>
    <row r="26" spans="1:4" ht="15" thickBot="1" x14ac:dyDescent="0.35">
      <c r="A26" s="18" t="s">
        <v>66</v>
      </c>
      <c r="B26" s="19">
        <f>Marktzustandserkennung!J5</f>
        <v>0</v>
      </c>
      <c r="C26" s="40">
        <v>0</v>
      </c>
      <c r="D26" s="32"/>
    </row>
    <row r="27" spans="1:4" x14ac:dyDescent="0.3">
      <c r="A27" s="16" t="s">
        <v>14</v>
      </c>
      <c r="B27" s="17">
        <f>Testing_Abschluss!J6</f>
        <v>2</v>
      </c>
      <c r="C27" s="29">
        <f>SUM(C28:C31)</f>
        <v>0</v>
      </c>
      <c r="D27" s="30">
        <v>1</v>
      </c>
    </row>
    <row r="28" spans="1:4" ht="15.75" customHeight="1" x14ac:dyDescent="0.3">
      <c r="A28" s="18" t="s">
        <v>22</v>
      </c>
      <c r="B28" s="22">
        <f>Testing_Abschluss!J2</f>
        <v>0</v>
      </c>
      <c r="C28" s="40">
        <v>0</v>
      </c>
      <c r="D28" s="32"/>
    </row>
    <row r="29" spans="1:4" x14ac:dyDescent="0.3">
      <c r="A29" s="18" t="s">
        <v>23</v>
      </c>
      <c r="B29" s="22">
        <f>Testing_Abschluss!J3</f>
        <v>0</v>
      </c>
      <c r="C29" s="40">
        <v>0</v>
      </c>
      <c r="D29" s="32"/>
    </row>
    <row r="30" spans="1:4" x14ac:dyDescent="0.3">
      <c r="A30" s="18" t="s">
        <v>24</v>
      </c>
      <c r="B30" s="22">
        <f>Testing_Abschluss!J4</f>
        <v>2</v>
      </c>
      <c r="C30" s="40">
        <v>0</v>
      </c>
      <c r="D30" s="32"/>
    </row>
    <row r="31" spans="1:4" ht="15" thickBot="1" x14ac:dyDescent="0.35">
      <c r="A31" s="20" t="s">
        <v>25</v>
      </c>
      <c r="B31" s="23">
        <f>Testing_Abschluss!J5</f>
        <v>0</v>
      </c>
      <c r="C31" s="27">
        <v>0</v>
      </c>
      <c r="D31" s="28"/>
    </row>
    <row r="32" spans="1:4" ht="15" thickBot="1" x14ac:dyDescent="0.35"/>
    <row r="33" spans="2:4" ht="15" thickBot="1" x14ac:dyDescent="0.35">
      <c r="B33" s="10"/>
      <c r="C33" s="10"/>
      <c r="D33" s="11" t="s">
        <v>31</v>
      </c>
    </row>
    <row r="34" spans="2:4" ht="15" thickBot="1" x14ac:dyDescent="0.35">
      <c r="B34" s="50" t="s">
        <v>34</v>
      </c>
      <c r="C34" s="51"/>
      <c r="D34" s="9">
        <f>SUM(Projektmanagment!I13,BacktestingSoftware!I13,Algorithmus!I13,Marktzustandserkennung!I13,Testing_Abschluss!I13)</f>
        <v>40.5</v>
      </c>
    </row>
    <row r="35" spans="2:4" ht="15" thickBot="1" x14ac:dyDescent="0.35">
      <c r="B35" s="44" t="s">
        <v>15</v>
      </c>
      <c r="C35" s="45"/>
      <c r="D35" s="9">
        <f>SUM(Projektmanagment!I14,BacktestingSoftware!I14,Algorithmus!I14,Marktzustandserkennung!I14,Testing_Abschluss!I14)</f>
        <v>100</v>
      </c>
    </row>
    <row r="36" spans="2:4" ht="15" thickBot="1" x14ac:dyDescent="0.35">
      <c r="B36" s="46" t="s">
        <v>35</v>
      </c>
      <c r="C36" s="47"/>
      <c r="D36" s="39">
        <f>SUM(Projektmanagment!I15,BacktestingSoftware!I15,Algorithmus!I15,Marktzustandserkennung!I15,Testing_Abschluss!I15)</f>
        <v>108.5</v>
      </c>
    </row>
  </sheetData>
  <mergeCells count="9">
    <mergeCell ref="B35:C35"/>
    <mergeCell ref="B36:C36"/>
    <mergeCell ref="C1:D1"/>
    <mergeCell ref="B34:C34"/>
    <mergeCell ref="A1:A2"/>
    <mergeCell ref="A4:A5"/>
    <mergeCell ref="B1:B2"/>
    <mergeCell ref="B4:B5"/>
    <mergeCell ref="C4:D5"/>
  </mergeCells>
  <pageMargins left="0.7" right="0.7" top="0.78740157499999996" bottom="0.78740157499999996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F18" sqref="F18"/>
    </sheetView>
  </sheetViews>
  <sheetFormatPr baseColWidth="10" defaultRowHeight="14.4" x14ac:dyDescent="0.3"/>
  <cols>
    <col min="1" max="1" width="13.33203125" style="3" bestFit="1" customWidth="1"/>
    <col min="2" max="2" width="21.33203125" style="3" customWidth="1"/>
    <col min="3" max="3" width="71.77734375" style="3" customWidth="1"/>
    <col min="4" max="4" width="10.77734375" style="3"/>
    <col min="5" max="5" width="10.77734375" style="26"/>
    <col min="6" max="6" width="24.44140625" style="3" customWidth="1"/>
    <col min="9" max="9" width="12.77734375" bestFit="1" customWidth="1"/>
  </cols>
  <sheetData>
    <row r="1" spans="1:10" ht="15" thickBot="1" x14ac:dyDescent="0.35">
      <c r="A1" s="3" t="s">
        <v>37</v>
      </c>
      <c r="B1" s="2" t="s">
        <v>0</v>
      </c>
      <c r="C1" s="2" t="s">
        <v>1</v>
      </c>
      <c r="D1" s="2" t="s">
        <v>2</v>
      </c>
      <c r="E1" s="25" t="s">
        <v>3</v>
      </c>
      <c r="F1" s="2" t="s">
        <v>4</v>
      </c>
      <c r="H1" s="63" t="s">
        <v>0</v>
      </c>
      <c r="I1" s="63"/>
      <c r="J1" s="6" t="s">
        <v>11</v>
      </c>
    </row>
    <row r="2" spans="1:10" x14ac:dyDescent="0.3">
      <c r="A2" s="3" t="s">
        <v>32</v>
      </c>
      <c r="B2" s="3" t="s">
        <v>8</v>
      </c>
      <c r="C2" s="3" t="s">
        <v>68</v>
      </c>
      <c r="D2" s="1">
        <v>41227</v>
      </c>
      <c r="E2" s="26">
        <v>2</v>
      </c>
      <c r="F2" s="3" t="s">
        <v>69</v>
      </c>
      <c r="H2" s="64" t="s">
        <v>7</v>
      </c>
      <c r="I2" s="64"/>
      <c r="J2" s="4">
        <f>SUMIF(B:B,H2,E:E)</f>
        <v>0</v>
      </c>
    </row>
    <row r="3" spans="1:10" x14ac:dyDescent="0.3">
      <c r="A3" s="3" t="s">
        <v>32</v>
      </c>
      <c r="B3" s="3" t="s">
        <v>67</v>
      </c>
      <c r="C3" s="3" t="s">
        <v>70</v>
      </c>
      <c r="D3" s="1">
        <v>41234</v>
      </c>
      <c r="E3" s="26">
        <v>2</v>
      </c>
      <c r="F3" s="3" t="s">
        <v>71</v>
      </c>
      <c r="H3" s="64" t="s">
        <v>8</v>
      </c>
      <c r="I3" s="64"/>
      <c r="J3" s="4">
        <f>SUMIF(B:B,H3,E:E)</f>
        <v>5</v>
      </c>
    </row>
    <row r="4" spans="1:10" x14ac:dyDescent="0.3">
      <c r="A4" s="3" t="s">
        <v>32</v>
      </c>
      <c r="B4" s="3" t="s">
        <v>8</v>
      </c>
      <c r="C4" s="3" t="s">
        <v>73</v>
      </c>
      <c r="D4" s="1">
        <v>41234</v>
      </c>
      <c r="E4" s="26">
        <v>0.5</v>
      </c>
      <c r="F4" s="3" t="s">
        <v>73</v>
      </c>
      <c r="H4" s="64" t="s">
        <v>9</v>
      </c>
      <c r="I4" s="64"/>
      <c r="J4" s="4">
        <f>SUMIF(B:B,H4,E:E)</f>
        <v>0</v>
      </c>
    </row>
    <row r="5" spans="1:10" x14ac:dyDescent="0.3">
      <c r="A5" s="3" t="s">
        <v>32</v>
      </c>
      <c r="B5" s="3" t="s">
        <v>8</v>
      </c>
      <c r="C5" s="3" t="s">
        <v>73</v>
      </c>
      <c r="D5" s="1">
        <v>41262</v>
      </c>
      <c r="E5" s="26">
        <v>0.5</v>
      </c>
      <c r="F5" s="3" t="s">
        <v>73</v>
      </c>
      <c r="H5" s="64" t="s">
        <v>12</v>
      </c>
      <c r="I5" s="64"/>
      <c r="J5" s="4">
        <f>SUMIF(B:B,H5,E:E)</f>
        <v>0</v>
      </c>
    </row>
    <row r="6" spans="1:10" ht="15" thickBot="1" x14ac:dyDescent="0.35">
      <c r="A6" s="3" t="s">
        <v>32</v>
      </c>
      <c r="B6" s="3" t="s">
        <v>8</v>
      </c>
      <c r="C6" s="3" t="s">
        <v>73</v>
      </c>
      <c r="D6" s="1">
        <v>41290</v>
      </c>
      <c r="E6" s="26">
        <v>0.5</v>
      </c>
      <c r="F6" s="3" t="s">
        <v>73</v>
      </c>
      <c r="H6" s="62" t="s">
        <v>10</v>
      </c>
      <c r="I6" s="62"/>
      <c r="J6" s="5">
        <f>SUMIF(B:B,H6,E:E)</f>
        <v>0</v>
      </c>
    </row>
    <row r="7" spans="1:10" ht="15" thickBot="1" x14ac:dyDescent="0.35">
      <c r="A7" s="3" t="s">
        <v>32</v>
      </c>
      <c r="B7" s="3" t="s">
        <v>8</v>
      </c>
      <c r="C7" s="3" t="s">
        <v>73</v>
      </c>
      <c r="D7" s="1">
        <v>41304</v>
      </c>
      <c r="E7" s="26">
        <v>0.5</v>
      </c>
      <c r="F7" s="3" t="s">
        <v>73</v>
      </c>
      <c r="H7" s="60" t="s">
        <v>16</v>
      </c>
      <c r="I7" s="61"/>
      <c r="J7" s="7">
        <f>SUM(J2:J6)</f>
        <v>5</v>
      </c>
    </row>
    <row r="8" spans="1:10" x14ac:dyDescent="0.3">
      <c r="A8" s="3" t="s">
        <v>32</v>
      </c>
      <c r="B8" s="3" t="s">
        <v>8</v>
      </c>
      <c r="C8" s="3" t="s">
        <v>73</v>
      </c>
      <c r="D8" s="24">
        <v>41325</v>
      </c>
      <c r="E8" s="26">
        <v>0.5</v>
      </c>
      <c r="F8" s="3" t="s">
        <v>73</v>
      </c>
    </row>
    <row r="9" spans="1:10" x14ac:dyDescent="0.3">
      <c r="A9" s="3" t="s">
        <v>32</v>
      </c>
      <c r="B9" s="3" t="s">
        <v>8</v>
      </c>
      <c r="C9" s="3" t="s">
        <v>73</v>
      </c>
      <c r="D9" s="24">
        <v>41346</v>
      </c>
      <c r="E9" s="26">
        <v>0.5</v>
      </c>
      <c r="F9" s="3" t="s">
        <v>73</v>
      </c>
    </row>
    <row r="10" spans="1:10" x14ac:dyDescent="0.3">
      <c r="D10" s="1"/>
    </row>
    <row r="11" spans="1:10" ht="15" thickBot="1" x14ac:dyDescent="0.35">
      <c r="D11" s="1"/>
    </row>
    <row r="12" spans="1:10" ht="15" thickBot="1" x14ac:dyDescent="0.35">
      <c r="D12" s="1"/>
      <c r="H12" s="6" t="s">
        <v>5</v>
      </c>
      <c r="I12" s="6" t="s">
        <v>11</v>
      </c>
    </row>
    <row r="13" spans="1:10" x14ac:dyDescent="0.3">
      <c r="D13" s="1"/>
      <c r="H13" s="33" t="s">
        <v>32</v>
      </c>
      <c r="I13" s="4">
        <f>SUMIF(A:A,H13,E:E)</f>
        <v>7</v>
      </c>
    </row>
    <row r="14" spans="1:10" x14ac:dyDescent="0.3">
      <c r="D14" s="1"/>
      <c r="H14" s="33" t="s">
        <v>6</v>
      </c>
      <c r="I14" s="4">
        <f>SUMIF(A:A,H14,E:E)</f>
        <v>0</v>
      </c>
    </row>
    <row r="15" spans="1:10" ht="15" thickBot="1" x14ac:dyDescent="0.35">
      <c r="D15" s="1"/>
      <c r="H15" s="33" t="s">
        <v>33</v>
      </c>
      <c r="I15" s="4">
        <f>SUMIF(A:A,H15,E:E)</f>
        <v>0</v>
      </c>
    </row>
    <row r="16" spans="1:10" x14ac:dyDescent="0.3">
      <c r="D16" s="1"/>
      <c r="H16" s="36"/>
      <c r="I16" s="36"/>
    </row>
    <row r="17" spans="4:4" x14ac:dyDescent="0.3">
      <c r="D17" s="1"/>
    </row>
    <row r="18" spans="4:4" x14ac:dyDescent="0.3">
      <c r="D18" s="1"/>
    </row>
  </sheetData>
  <mergeCells count="7">
    <mergeCell ref="H7:I7"/>
    <mergeCell ref="H6:I6"/>
    <mergeCell ref="H1:I1"/>
    <mergeCell ref="H2:I2"/>
    <mergeCell ref="H3:I3"/>
    <mergeCell ref="H4:I4"/>
    <mergeCell ref="H5:I5"/>
  </mergeCells>
  <dataValidations count="2">
    <dataValidation type="list" allowBlank="1" showInputMessage="1" showErrorMessage="1" sqref="B13:B1048576 B1:B11">
      <formula1>$H$2:$H$6</formula1>
    </dataValidation>
    <dataValidation type="list" allowBlank="1" showInputMessage="1" showErrorMessage="1" sqref="A2:A1048576">
      <formula1>$H$13:$H$15</formula1>
    </dataValidation>
  </dataValidations>
  <pageMargins left="0.7" right="0.7" top="0.78740157499999996" bottom="0.78740157499999996" header="0.3" footer="0.3"/>
  <pageSetup paperSize="9" orientation="portrait" horizontalDpi="1200" verticalDpi="1200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topLeftCell="A11" workbookViewId="0">
      <selection activeCell="H36" sqref="H36"/>
    </sheetView>
  </sheetViews>
  <sheetFormatPr baseColWidth="10" defaultRowHeight="14.4" x14ac:dyDescent="0.3"/>
  <cols>
    <col min="1" max="1" width="13.33203125" style="3" bestFit="1" customWidth="1"/>
    <col min="2" max="2" width="21.33203125" style="3" customWidth="1"/>
    <col min="3" max="3" width="66.33203125" style="3" customWidth="1"/>
    <col min="4" max="4" width="10.77734375" style="3"/>
    <col min="5" max="5" width="10.77734375" style="26"/>
    <col min="6" max="6" width="24.44140625" style="3" customWidth="1"/>
    <col min="9" max="9" width="12.77734375" bestFit="1" customWidth="1"/>
  </cols>
  <sheetData>
    <row r="1" spans="1:10" ht="15" thickBot="1" x14ac:dyDescent="0.35">
      <c r="A1" s="3" t="s">
        <v>37</v>
      </c>
      <c r="B1" s="2" t="s">
        <v>0</v>
      </c>
      <c r="C1" s="2" t="s">
        <v>1</v>
      </c>
      <c r="D1" s="2" t="s">
        <v>2</v>
      </c>
      <c r="E1" s="25" t="s">
        <v>3</v>
      </c>
      <c r="F1" s="2" t="s">
        <v>4</v>
      </c>
      <c r="H1" s="63" t="s">
        <v>0</v>
      </c>
      <c r="I1" s="63"/>
      <c r="J1" s="34" t="s">
        <v>11</v>
      </c>
    </row>
    <row r="2" spans="1:10" x14ac:dyDescent="0.3">
      <c r="A2" s="3" t="s">
        <v>6</v>
      </c>
      <c r="B2" s="2" t="s">
        <v>38</v>
      </c>
      <c r="C2" s="3" t="s">
        <v>38</v>
      </c>
      <c r="D2" s="1">
        <v>41222</v>
      </c>
      <c r="E2" s="26">
        <v>3</v>
      </c>
      <c r="F2" s="3" t="s">
        <v>72</v>
      </c>
      <c r="H2" s="64" t="s">
        <v>38</v>
      </c>
      <c r="I2" s="64"/>
      <c r="J2" s="35">
        <f>SUMIF(B:B,H2,E:E)</f>
        <v>20</v>
      </c>
    </row>
    <row r="3" spans="1:10" x14ac:dyDescent="0.3">
      <c r="A3" s="3" t="s">
        <v>33</v>
      </c>
      <c r="B3" s="3" t="s">
        <v>38</v>
      </c>
      <c r="C3" s="3" t="s">
        <v>38</v>
      </c>
      <c r="D3" s="1">
        <v>41222</v>
      </c>
      <c r="E3" s="26">
        <v>3</v>
      </c>
      <c r="F3" s="3" t="s">
        <v>72</v>
      </c>
      <c r="H3" s="64" t="s">
        <v>39</v>
      </c>
      <c r="I3" s="64"/>
      <c r="J3" s="35">
        <f>SUMIF(B:B,H3,E:E)</f>
        <v>35.5</v>
      </c>
    </row>
    <row r="4" spans="1:10" x14ac:dyDescent="0.3">
      <c r="A4" s="3" t="s">
        <v>6</v>
      </c>
      <c r="B4" s="3" t="s">
        <v>38</v>
      </c>
      <c r="C4" s="3" t="s">
        <v>74</v>
      </c>
      <c r="D4" s="1">
        <v>41234</v>
      </c>
      <c r="E4" s="26">
        <v>2</v>
      </c>
      <c r="F4" s="3" t="s">
        <v>76</v>
      </c>
      <c r="H4" s="64" t="s">
        <v>40</v>
      </c>
      <c r="I4" s="64"/>
      <c r="J4" s="35">
        <f>SUMIF(B:B,H4,E:E)</f>
        <v>26</v>
      </c>
    </row>
    <row r="5" spans="1:10" ht="15" thickBot="1" x14ac:dyDescent="0.35">
      <c r="A5" s="3" t="s">
        <v>6</v>
      </c>
      <c r="B5" s="3" t="s">
        <v>39</v>
      </c>
      <c r="C5" s="3" t="s">
        <v>75</v>
      </c>
      <c r="D5" s="1">
        <v>41234</v>
      </c>
      <c r="E5" s="26">
        <v>2</v>
      </c>
      <c r="F5" s="3" t="s">
        <v>77</v>
      </c>
      <c r="H5" s="64" t="s">
        <v>41</v>
      </c>
      <c r="I5" s="64"/>
      <c r="J5" s="35">
        <f>SUMIF(B:B,H5,E:E)</f>
        <v>47</v>
      </c>
    </row>
    <row r="6" spans="1:10" ht="15" thickBot="1" x14ac:dyDescent="0.35">
      <c r="A6" s="3" t="s">
        <v>6</v>
      </c>
      <c r="B6" s="3" t="s">
        <v>39</v>
      </c>
      <c r="C6" s="3" t="s">
        <v>80</v>
      </c>
      <c r="D6" s="1">
        <v>41241</v>
      </c>
      <c r="E6" s="26">
        <v>4.5</v>
      </c>
      <c r="F6" s="3" t="s">
        <v>81</v>
      </c>
      <c r="H6" s="60" t="s">
        <v>16</v>
      </c>
      <c r="I6" s="61"/>
      <c r="J6" s="7">
        <f>SUM(J2:J5)</f>
        <v>128.5</v>
      </c>
    </row>
    <row r="7" spans="1:10" x14ac:dyDescent="0.3">
      <c r="A7" s="3" t="s">
        <v>33</v>
      </c>
      <c r="B7" s="3" t="s">
        <v>40</v>
      </c>
      <c r="C7" s="3" t="s">
        <v>82</v>
      </c>
      <c r="D7" s="1">
        <v>41241</v>
      </c>
      <c r="E7" s="26">
        <v>4</v>
      </c>
      <c r="F7" s="3" t="s">
        <v>83</v>
      </c>
    </row>
    <row r="8" spans="1:10" x14ac:dyDescent="0.3">
      <c r="A8" s="3" t="s">
        <v>33</v>
      </c>
      <c r="B8" s="3" t="s">
        <v>40</v>
      </c>
      <c r="C8" s="3" t="s">
        <v>88</v>
      </c>
      <c r="D8" s="24">
        <v>41262</v>
      </c>
      <c r="E8" s="26">
        <v>3.5</v>
      </c>
      <c r="F8" s="26" t="s">
        <v>89</v>
      </c>
    </row>
    <row r="9" spans="1:10" x14ac:dyDescent="0.3">
      <c r="A9" s="3" t="s">
        <v>32</v>
      </c>
      <c r="B9" s="3" t="s">
        <v>38</v>
      </c>
      <c r="C9" s="3" t="s">
        <v>90</v>
      </c>
      <c r="D9" s="1">
        <v>41262</v>
      </c>
      <c r="E9" s="26">
        <v>2</v>
      </c>
      <c r="F9" s="3" t="s">
        <v>91</v>
      </c>
    </row>
    <row r="10" spans="1:10" x14ac:dyDescent="0.3">
      <c r="A10" s="3" t="s">
        <v>32</v>
      </c>
      <c r="B10" s="3" t="s">
        <v>38</v>
      </c>
      <c r="C10" s="3" t="s">
        <v>92</v>
      </c>
      <c r="D10" s="1">
        <v>41262</v>
      </c>
      <c r="E10" s="26">
        <v>2</v>
      </c>
    </row>
    <row r="11" spans="1:10" ht="15" thickBot="1" x14ac:dyDescent="0.35">
      <c r="A11" s="3" t="s">
        <v>6</v>
      </c>
      <c r="B11" s="3" t="s">
        <v>38</v>
      </c>
      <c r="C11" s="3" t="s">
        <v>90</v>
      </c>
      <c r="D11" s="1">
        <v>41262</v>
      </c>
      <c r="E11" s="26">
        <v>4</v>
      </c>
      <c r="F11" s="3" t="s">
        <v>91</v>
      </c>
    </row>
    <row r="12" spans="1:10" ht="15" thickBot="1" x14ac:dyDescent="0.35">
      <c r="A12" s="3" t="s">
        <v>32</v>
      </c>
      <c r="B12" s="3" t="s">
        <v>39</v>
      </c>
      <c r="C12" s="3" t="s">
        <v>104</v>
      </c>
      <c r="D12" s="1">
        <v>41269</v>
      </c>
      <c r="E12" s="26">
        <v>5</v>
      </c>
      <c r="F12" s="3" t="s">
        <v>105</v>
      </c>
      <c r="H12" s="34" t="s">
        <v>5</v>
      </c>
      <c r="I12" s="34" t="s">
        <v>11</v>
      </c>
    </row>
    <row r="13" spans="1:10" x14ac:dyDescent="0.3">
      <c r="A13" s="3" t="s">
        <v>6</v>
      </c>
      <c r="B13" s="3" t="s">
        <v>39</v>
      </c>
      <c r="C13" s="3" t="s">
        <v>106</v>
      </c>
      <c r="D13" s="1">
        <v>41270</v>
      </c>
      <c r="E13" s="26">
        <v>3</v>
      </c>
      <c r="F13" s="3" t="s">
        <v>107</v>
      </c>
      <c r="H13" s="35" t="s">
        <v>32</v>
      </c>
      <c r="I13" s="35">
        <f>SUMIF(A:A,H13,E:E)</f>
        <v>11.5</v>
      </c>
    </row>
    <row r="14" spans="1:10" x14ac:dyDescent="0.3">
      <c r="A14" s="3" t="s">
        <v>33</v>
      </c>
      <c r="B14" s="3" t="s">
        <v>40</v>
      </c>
      <c r="C14" s="3" t="s">
        <v>95</v>
      </c>
      <c r="D14" s="1">
        <v>41270</v>
      </c>
      <c r="E14" s="26">
        <v>3</v>
      </c>
      <c r="F14" s="3" t="s">
        <v>96</v>
      </c>
      <c r="H14" s="35" t="s">
        <v>6</v>
      </c>
      <c r="I14" s="35">
        <f>SUMIF(A:A,H14,E:E)</f>
        <v>100</v>
      </c>
    </row>
    <row r="15" spans="1:10" ht="15" thickBot="1" x14ac:dyDescent="0.35">
      <c r="A15" s="3" t="s">
        <v>6</v>
      </c>
      <c r="B15" s="3" t="s">
        <v>40</v>
      </c>
      <c r="C15" s="3" t="s">
        <v>108</v>
      </c>
      <c r="D15" s="1">
        <v>41271</v>
      </c>
      <c r="E15" s="26">
        <v>7</v>
      </c>
      <c r="F15" s="3" t="s">
        <v>109</v>
      </c>
      <c r="H15" s="35" t="s">
        <v>33</v>
      </c>
      <c r="I15" s="35">
        <f>SUMIF(A:A,H15,E:E)</f>
        <v>17</v>
      </c>
    </row>
    <row r="16" spans="1:10" x14ac:dyDescent="0.3">
      <c r="A16" s="3" t="s">
        <v>33</v>
      </c>
      <c r="B16" s="3" t="s">
        <v>40</v>
      </c>
      <c r="C16" s="3" t="s">
        <v>97</v>
      </c>
      <c r="D16" s="1">
        <v>41271</v>
      </c>
      <c r="E16" s="26">
        <v>3.5</v>
      </c>
      <c r="F16" s="3" t="s">
        <v>98</v>
      </c>
      <c r="H16" s="36"/>
      <c r="I16" s="36"/>
    </row>
    <row r="17" spans="1:6" x14ac:dyDescent="0.3">
      <c r="A17" s="3" t="s">
        <v>6</v>
      </c>
      <c r="B17" s="3" t="s">
        <v>40</v>
      </c>
      <c r="C17" s="3" t="s">
        <v>110</v>
      </c>
      <c r="D17" s="1">
        <v>41273</v>
      </c>
      <c r="E17" s="26">
        <v>5</v>
      </c>
      <c r="F17" s="3" t="s">
        <v>111</v>
      </c>
    </row>
    <row r="18" spans="1:6" x14ac:dyDescent="0.3">
      <c r="A18" s="3" t="s">
        <v>6</v>
      </c>
      <c r="B18" s="3" t="s">
        <v>41</v>
      </c>
      <c r="C18" s="3" t="s">
        <v>112</v>
      </c>
      <c r="D18" s="1">
        <v>41277</v>
      </c>
      <c r="E18" s="26">
        <v>8</v>
      </c>
      <c r="F18" s="3" t="s">
        <v>113</v>
      </c>
    </row>
    <row r="19" spans="1:6" x14ac:dyDescent="0.3">
      <c r="A19" s="3" t="s">
        <v>6</v>
      </c>
      <c r="B19" s="3" t="s">
        <v>41</v>
      </c>
      <c r="C19" s="3" t="s">
        <v>114</v>
      </c>
      <c r="D19" s="1">
        <v>41283</v>
      </c>
      <c r="E19" s="26">
        <v>4.5</v>
      </c>
      <c r="F19" s="3" t="s">
        <v>115</v>
      </c>
    </row>
    <row r="20" spans="1:6" x14ac:dyDescent="0.3">
      <c r="A20" s="3" t="s">
        <v>6</v>
      </c>
      <c r="B20" s="3" t="s">
        <v>39</v>
      </c>
      <c r="C20" s="3" t="s">
        <v>118</v>
      </c>
      <c r="D20" s="1">
        <v>41284</v>
      </c>
      <c r="E20" s="26">
        <v>8</v>
      </c>
      <c r="F20" s="3" t="s">
        <v>119</v>
      </c>
    </row>
    <row r="21" spans="1:6" x14ac:dyDescent="0.3">
      <c r="A21" s="3" t="s">
        <v>6</v>
      </c>
      <c r="B21" s="3" t="s">
        <v>39</v>
      </c>
      <c r="C21" s="3" t="s">
        <v>120</v>
      </c>
      <c r="D21" s="1">
        <v>41285</v>
      </c>
      <c r="E21" s="26">
        <v>2</v>
      </c>
      <c r="F21" s="3" t="s">
        <v>121</v>
      </c>
    </row>
    <row r="22" spans="1:6" x14ac:dyDescent="0.3">
      <c r="A22" s="3" t="s">
        <v>6</v>
      </c>
      <c r="B22" s="3" t="s">
        <v>38</v>
      </c>
      <c r="C22" s="3" t="s">
        <v>123</v>
      </c>
      <c r="D22" s="1">
        <v>41286</v>
      </c>
      <c r="E22" s="26">
        <v>4</v>
      </c>
      <c r="F22" s="3" t="s">
        <v>122</v>
      </c>
    </row>
    <row r="23" spans="1:6" x14ac:dyDescent="0.3">
      <c r="A23" s="3" t="s">
        <v>6</v>
      </c>
      <c r="B23" s="3" t="s">
        <v>39</v>
      </c>
      <c r="C23" s="3" t="s">
        <v>124</v>
      </c>
      <c r="D23" s="1">
        <v>41290</v>
      </c>
      <c r="E23" s="26">
        <v>4.5</v>
      </c>
      <c r="F23" s="3" t="s">
        <v>129</v>
      </c>
    </row>
    <row r="24" spans="1:6" x14ac:dyDescent="0.3">
      <c r="A24" s="3" t="s">
        <v>32</v>
      </c>
      <c r="B24" s="3" t="s">
        <v>39</v>
      </c>
      <c r="C24" s="3" t="s">
        <v>124</v>
      </c>
      <c r="D24" s="1">
        <v>41290</v>
      </c>
      <c r="E24" s="26">
        <v>0.5</v>
      </c>
      <c r="F24" s="3" t="s">
        <v>135</v>
      </c>
    </row>
    <row r="25" spans="1:6" x14ac:dyDescent="0.3">
      <c r="A25" s="3" t="s">
        <v>6</v>
      </c>
      <c r="B25" s="3" t="s">
        <v>41</v>
      </c>
      <c r="C25" s="3" t="s">
        <v>125</v>
      </c>
      <c r="D25" s="1">
        <v>41291</v>
      </c>
      <c r="E25" s="26">
        <v>6</v>
      </c>
      <c r="F25" s="3" t="s">
        <v>128</v>
      </c>
    </row>
    <row r="26" spans="1:6" x14ac:dyDescent="0.3">
      <c r="A26" s="3" t="s">
        <v>32</v>
      </c>
      <c r="B26" s="3" t="s">
        <v>41</v>
      </c>
      <c r="C26" s="3" t="s">
        <v>126</v>
      </c>
      <c r="D26" s="1">
        <v>41291</v>
      </c>
      <c r="E26" s="26">
        <v>2</v>
      </c>
      <c r="F26" s="3" t="s">
        <v>127</v>
      </c>
    </row>
    <row r="27" spans="1:6" x14ac:dyDescent="0.3">
      <c r="A27" s="3" t="s">
        <v>6</v>
      </c>
      <c r="B27" s="3" t="s">
        <v>41</v>
      </c>
      <c r="C27" s="3" t="s">
        <v>137</v>
      </c>
      <c r="D27" s="1">
        <v>41297</v>
      </c>
      <c r="E27" s="26">
        <v>4.5</v>
      </c>
      <c r="F27" s="3" t="s">
        <v>138</v>
      </c>
    </row>
    <row r="28" spans="1:6" x14ac:dyDescent="0.3">
      <c r="A28" s="3" t="s">
        <v>6</v>
      </c>
      <c r="B28" s="3" t="s">
        <v>41</v>
      </c>
      <c r="C28" s="3" t="s">
        <v>136</v>
      </c>
      <c r="D28" s="1">
        <v>41302</v>
      </c>
      <c r="E28" s="26">
        <v>5</v>
      </c>
      <c r="F28" s="3" t="s">
        <v>139</v>
      </c>
    </row>
    <row r="29" spans="1:6" x14ac:dyDescent="0.3">
      <c r="A29" s="3" t="s">
        <v>6</v>
      </c>
      <c r="B29" s="3" t="s">
        <v>39</v>
      </c>
      <c r="C29" s="3" t="s">
        <v>140</v>
      </c>
      <c r="D29" s="1">
        <v>41303</v>
      </c>
      <c r="E29" s="26">
        <v>6</v>
      </c>
      <c r="F29" s="3" t="s">
        <v>148</v>
      </c>
    </row>
    <row r="30" spans="1:6" x14ac:dyDescent="0.3">
      <c r="A30" s="3" t="s">
        <v>6</v>
      </c>
      <c r="B30" s="3" t="s">
        <v>41</v>
      </c>
      <c r="C30" s="3" t="s">
        <v>146</v>
      </c>
      <c r="D30" s="1">
        <v>41304</v>
      </c>
      <c r="E30" s="26">
        <v>4.5</v>
      </c>
      <c r="F30" s="3" t="s">
        <v>147</v>
      </c>
    </row>
    <row r="31" spans="1:6" x14ac:dyDescent="0.3">
      <c r="A31" s="3" t="s">
        <v>6</v>
      </c>
      <c r="B31" s="3" t="s">
        <v>41</v>
      </c>
      <c r="C31" s="3" t="s">
        <v>170</v>
      </c>
      <c r="D31" s="1">
        <v>41339</v>
      </c>
      <c r="E31" s="26">
        <v>5</v>
      </c>
      <c r="F31" s="3" t="s">
        <v>171</v>
      </c>
    </row>
    <row r="32" spans="1:6" x14ac:dyDescent="0.3">
      <c r="A32" s="3" t="s">
        <v>6</v>
      </c>
      <c r="B32" s="3" t="s">
        <v>41</v>
      </c>
      <c r="C32" s="3" t="s">
        <v>170</v>
      </c>
      <c r="D32" s="1">
        <v>41340</v>
      </c>
      <c r="E32" s="26">
        <v>3</v>
      </c>
      <c r="F32" s="3" t="s">
        <v>172</v>
      </c>
    </row>
    <row r="33" spans="1:6" x14ac:dyDescent="0.3">
      <c r="A33" s="3" t="s">
        <v>6</v>
      </c>
      <c r="B33" s="3" t="s">
        <v>41</v>
      </c>
      <c r="C33" s="3" t="s">
        <v>181</v>
      </c>
      <c r="D33" s="1">
        <v>41346</v>
      </c>
      <c r="E33" s="26">
        <v>4.5</v>
      </c>
      <c r="F33" s="3" t="s">
        <v>182</v>
      </c>
    </row>
  </sheetData>
  <mergeCells count="6">
    <mergeCell ref="H6:I6"/>
    <mergeCell ref="H1:I1"/>
    <mergeCell ref="H2:I2"/>
    <mergeCell ref="H3:I3"/>
    <mergeCell ref="H4:I4"/>
    <mergeCell ref="H5:I5"/>
  </mergeCells>
  <dataValidations count="2">
    <dataValidation type="list" allowBlank="1" showInputMessage="1" showErrorMessage="1" sqref="A2:A1048576">
      <formula1>$H$13:$H$15</formula1>
    </dataValidation>
    <dataValidation type="list" allowBlank="1" showInputMessage="1" showErrorMessage="1" sqref="B1:B1048576">
      <formula1>$H$2:$H$5</formula1>
    </dataValidation>
  </dataValidations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F24" sqref="F24"/>
    </sheetView>
  </sheetViews>
  <sheetFormatPr baseColWidth="10" defaultRowHeight="14.4" x14ac:dyDescent="0.3"/>
  <cols>
    <col min="1" max="1" width="13.33203125" style="3" bestFit="1" customWidth="1"/>
    <col min="2" max="2" width="21.33203125" style="3" customWidth="1"/>
    <col min="3" max="3" width="56.5546875" style="3" customWidth="1"/>
    <col min="4" max="4" width="10.77734375" style="3"/>
    <col min="5" max="5" width="10.77734375" style="26"/>
    <col min="6" max="6" width="43.44140625" style="3" customWidth="1"/>
    <col min="9" max="9" width="12.77734375" bestFit="1" customWidth="1"/>
  </cols>
  <sheetData>
    <row r="1" spans="1:10" ht="15" thickBot="1" x14ac:dyDescent="0.35">
      <c r="A1" s="3" t="s">
        <v>37</v>
      </c>
      <c r="B1" s="2" t="s">
        <v>0</v>
      </c>
      <c r="C1" s="2" t="s">
        <v>1</v>
      </c>
      <c r="D1" s="2" t="s">
        <v>2</v>
      </c>
      <c r="E1" s="25" t="s">
        <v>3</v>
      </c>
      <c r="F1" s="2" t="s">
        <v>4</v>
      </c>
      <c r="H1" s="63" t="s">
        <v>0</v>
      </c>
      <c r="I1" s="63"/>
      <c r="J1" s="34" t="s">
        <v>11</v>
      </c>
    </row>
    <row r="2" spans="1:10" x14ac:dyDescent="0.3">
      <c r="A2" s="3" t="s">
        <v>33</v>
      </c>
      <c r="B2" s="2" t="s">
        <v>44</v>
      </c>
      <c r="C2" s="3" t="s">
        <v>78</v>
      </c>
      <c r="D2" s="1">
        <v>41234</v>
      </c>
      <c r="E2" s="26">
        <v>4.5</v>
      </c>
      <c r="F2" s="3" t="s">
        <v>79</v>
      </c>
      <c r="H2" s="64" t="s">
        <v>42</v>
      </c>
      <c r="I2" s="64"/>
      <c r="J2" s="35">
        <f>SUMIF(B:B,H2,E:E)</f>
        <v>5.5</v>
      </c>
    </row>
    <row r="3" spans="1:10" x14ac:dyDescent="0.3">
      <c r="A3" s="3" t="s">
        <v>33</v>
      </c>
      <c r="B3" s="3" t="s">
        <v>43</v>
      </c>
      <c r="C3" s="3" t="s">
        <v>86</v>
      </c>
      <c r="D3" s="1">
        <v>41248</v>
      </c>
      <c r="E3" s="26">
        <v>4.5</v>
      </c>
      <c r="F3" s="3" t="s">
        <v>87</v>
      </c>
      <c r="H3" s="64" t="s">
        <v>43</v>
      </c>
      <c r="I3" s="64"/>
      <c r="J3" s="35">
        <f>SUMIF(B:B,H3,E:E)</f>
        <v>17.5</v>
      </c>
    </row>
    <row r="4" spans="1:10" x14ac:dyDescent="0.3">
      <c r="A4" s="3" t="s">
        <v>33</v>
      </c>
      <c r="B4" s="3" t="s">
        <v>44</v>
      </c>
      <c r="C4" s="3" t="s">
        <v>99</v>
      </c>
      <c r="D4" s="1">
        <v>41273</v>
      </c>
      <c r="E4" s="26">
        <v>5</v>
      </c>
      <c r="F4" s="3" t="s">
        <v>100</v>
      </c>
      <c r="H4" s="64" t="s">
        <v>44</v>
      </c>
      <c r="I4" s="64"/>
      <c r="J4" s="35">
        <f>SUMIF(B:B,H4,E:E)</f>
        <v>52.5</v>
      </c>
    </row>
    <row r="5" spans="1:10" ht="15" thickBot="1" x14ac:dyDescent="0.35">
      <c r="A5" s="3" t="s">
        <v>33</v>
      </c>
      <c r="B5" s="3" t="s">
        <v>45</v>
      </c>
      <c r="C5" s="3" t="s">
        <v>116</v>
      </c>
      <c r="D5" s="1">
        <v>41283</v>
      </c>
      <c r="E5" s="26">
        <v>4.5</v>
      </c>
      <c r="F5" s="3" t="s">
        <v>117</v>
      </c>
      <c r="H5" s="64" t="s">
        <v>45</v>
      </c>
      <c r="I5" s="64"/>
      <c r="J5" s="35">
        <f>SUMIF(B:B,H5,E:E)</f>
        <v>11.5</v>
      </c>
    </row>
    <row r="6" spans="1:10" ht="15" thickBot="1" x14ac:dyDescent="0.35">
      <c r="A6" s="3" t="s">
        <v>33</v>
      </c>
      <c r="B6" s="3" t="s">
        <v>45</v>
      </c>
      <c r="C6" s="3" t="s">
        <v>131</v>
      </c>
      <c r="D6" s="1">
        <v>41284</v>
      </c>
      <c r="E6" s="26">
        <v>7</v>
      </c>
      <c r="F6" s="3" t="s">
        <v>130</v>
      </c>
      <c r="H6" s="60" t="s">
        <v>16</v>
      </c>
      <c r="I6" s="61"/>
      <c r="J6" s="7">
        <f>SUM(J2:J5)</f>
        <v>87</v>
      </c>
    </row>
    <row r="7" spans="1:10" x14ac:dyDescent="0.3">
      <c r="A7" s="3" t="s">
        <v>33</v>
      </c>
      <c r="B7" s="3" t="s">
        <v>44</v>
      </c>
      <c r="C7" s="3" t="s">
        <v>132</v>
      </c>
      <c r="D7" s="1">
        <v>41290</v>
      </c>
      <c r="E7" s="26">
        <v>4.5</v>
      </c>
      <c r="F7" s="3" t="s">
        <v>133</v>
      </c>
    </row>
    <row r="8" spans="1:10" x14ac:dyDescent="0.3">
      <c r="A8" s="3" t="s">
        <v>33</v>
      </c>
      <c r="B8" s="3" t="s">
        <v>44</v>
      </c>
      <c r="C8" s="3" t="s">
        <v>134</v>
      </c>
      <c r="D8" s="24">
        <v>41294</v>
      </c>
      <c r="E8" s="26">
        <v>5</v>
      </c>
      <c r="F8" s="3" t="s">
        <v>133</v>
      </c>
    </row>
    <row r="9" spans="1:10" x14ac:dyDescent="0.3">
      <c r="A9" s="3" t="s">
        <v>33</v>
      </c>
      <c r="B9" s="3" t="s">
        <v>44</v>
      </c>
      <c r="C9" s="3" t="s">
        <v>141</v>
      </c>
      <c r="D9" s="1">
        <v>41302</v>
      </c>
      <c r="E9" s="26">
        <v>5</v>
      </c>
      <c r="F9" s="71">
        <v>0.8</v>
      </c>
    </row>
    <row r="10" spans="1:10" x14ac:dyDescent="0.3">
      <c r="A10" s="3" t="s">
        <v>33</v>
      </c>
      <c r="B10" s="3" t="s">
        <v>42</v>
      </c>
      <c r="C10" s="3" t="s">
        <v>142</v>
      </c>
      <c r="D10" s="1">
        <v>41303</v>
      </c>
      <c r="E10" s="26">
        <v>4</v>
      </c>
      <c r="F10" s="3" t="s">
        <v>143</v>
      </c>
    </row>
    <row r="11" spans="1:10" ht="15" thickBot="1" x14ac:dyDescent="0.35">
      <c r="A11" s="3" t="s">
        <v>33</v>
      </c>
      <c r="B11" s="3" t="s">
        <v>43</v>
      </c>
      <c r="C11" s="3" t="s">
        <v>144</v>
      </c>
      <c r="D11" s="1">
        <v>41304</v>
      </c>
      <c r="E11" s="26">
        <v>4.5</v>
      </c>
      <c r="F11" s="3" t="s">
        <v>145</v>
      </c>
    </row>
    <row r="12" spans="1:10" ht="15" thickBot="1" x14ac:dyDescent="0.35">
      <c r="A12" s="3" t="s">
        <v>33</v>
      </c>
      <c r="B12" s="3" t="s">
        <v>44</v>
      </c>
      <c r="C12" s="3" t="s">
        <v>149</v>
      </c>
      <c r="D12" s="1">
        <v>41305</v>
      </c>
      <c r="E12" s="26">
        <v>4.5</v>
      </c>
      <c r="F12" s="3" t="s">
        <v>145</v>
      </c>
      <c r="H12" s="34" t="s">
        <v>5</v>
      </c>
      <c r="I12" s="34" t="s">
        <v>11</v>
      </c>
    </row>
    <row r="13" spans="1:10" x14ac:dyDescent="0.3">
      <c r="A13" s="3" t="s">
        <v>33</v>
      </c>
      <c r="B13" s="3" t="s">
        <v>44</v>
      </c>
      <c r="C13" s="3" t="s">
        <v>150</v>
      </c>
      <c r="D13" s="1">
        <v>41308</v>
      </c>
      <c r="E13" s="26">
        <v>5</v>
      </c>
      <c r="F13" s="3" t="s">
        <v>151</v>
      </c>
      <c r="H13" s="35" t="s">
        <v>32</v>
      </c>
      <c r="I13" s="35">
        <f>SUMIF(A:A,H13,E:E)</f>
        <v>20</v>
      </c>
    </row>
    <row r="14" spans="1:10" x14ac:dyDescent="0.3">
      <c r="A14" s="3" t="s">
        <v>32</v>
      </c>
      <c r="B14" s="3" t="s">
        <v>43</v>
      </c>
      <c r="C14" s="3" t="s">
        <v>152</v>
      </c>
      <c r="D14" s="1">
        <v>41304</v>
      </c>
      <c r="E14" s="26">
        <v>1</v>
      </c>
      <c r="F14" s="3" t="s">
        <v>153</v>
      </c>
      <c r="H14" s="35" t="s">
        <v>6</v>
      </c>
      <c r="I14" s="35">
        <f>SUMIF(A:A,H14,E:E)</f>
        <v>0</v>
      </c>
    </row>
    <row r="15" spans="1:10" ht="15" thickBot="1" x14ac:dyDescent="0.35">
      <c r="A15" s="3" t="s">
        <v>32</v>
      </c>
      <c r="B15" s="3" t="s">
        <v>44</v>
      </c>
      <c r="C15" s="3" t="s">
        <v>154</v>
      </c>
      <c r="D15" s="1">
        <v>41304</v>
      </c>
      <c r="E15" s="26">
        <v>3</v>
      </c>
      <c r="F15" s="3" t="s">
        <v>155</v>
      </c>
      <c r="H15" s="35" t="s">
        <v>33</v>
      </c>
      <c r="I15" s="35">
        <f>SUMIF(A:A,H15,E:E)</f>
        <v>67</v>
      </c>
    </row>
    <row r="16" spans="1:10" x14ac:dyDescent="0.3">
      <c r="A16" s="3" t="s">
        <v>32</v>
      </c>
      <c r="B16" s="3" t="s">
        <v>44</v>
      </c>
      <c r="C16" s="3" t="s">
        <v>156</v>
      </c>
      <c r="D16" s="1">
        <v>41305</v>
      </c>
      <c r="E16" s="26">
        <v>3</v>
      </c>
      <c r="F16" s="3" t="s">
        <v>157</v>
      </c>
      <c r="H16" s="36"/>
      <c r="I16" s="36"/>
    </row>
    <row r="17" spans="1:6" x14ac:dyDescent="0.3">
      <c r="A17" s="3" t="s">
        <v>33</v>
      </c>
      <c r="B17" s="3" t="s">
        <v>44</v>
      </c>
      <c r="C17" s="3" t="s">
        <v>158</v>
      </c>
      <c r="D17" s="1">
        <v>41314</v>
      </c>
      <c r="E17" s="26">
        <v>5</v>
      </c>
      <c r="F17" s="3" t="s">
        <v>159</v>
      </c>
    </row>
    <row r="18" spans="1:6" x14ac:dyDescent="0.3">
      <c r="A18" s="3" t="s">
        <v>32</v>
      </c>
      <c r="B18" s="3" t="s">
        <v>43</v>
      </c>
      <c r="C18" s="3" t="s">
        <v>160</v>
      </c>
      <c r="D18" s="1">
        <v>41318</v>
      </c>
      <c r="E18" s="26">
        <v>2</v>
      </c>
      <c r="F18" s="3" t="s">
        <v>161</v>
      </c>
    </row>
    <row r="19" spans="1:6" x14ac:dyDescent="0.3">
      <c r="A19" s="3" t="s">
        <v>32</v>
      </c>
      <c r="B19" s="3" t="s">
        <v>44</v>
      </c>
      <c r="C19" s="3" t="s">
        <v>162</v>
      </c>
      <c r="D19" s="1">
        <v>41318</v>
      </c>
      <c r="E19" s="26">
        <v>2.5</v>
      </c>
      <c r="F19" s="3" t="s">
        <v>163</v>
      </c>
    </row>
    <row r="20" spans="1:6" x14ac:dyDescent="0.3">
      <c r="A20" s="3" t="s">
        <v>32</v>
      </c>
      <c r="B20" s="3" t="s">
        <v>42</v>
      </c>
      <c r="C20" s="3" t="s">
        <v>173</v>
      </c>
      <c r="D20" s="1">
        <v>41331</v>
      </c>
      <c r="E20" s="26">
        <v>1.5</v>
      </c>
      <c r="F20" s="3" t="s">
        <v>174</v>
      </c>
    </row>
    <row r="21" spans="1:6" x14ac:dyDescent="0.3">
      <c r="A21" s="3" t="s">
        <v>32</v>
      </c>
      <c r="B21" s="3" t="s">
        <v>43</v>
      </c>
      <c r="C21" s="3" t="s">
        <v>175</v>
      </c>
      <c r="D21" s="1">
        <v>41339</v>
      </c>
      <c r="E21" s="26">
        <v>4</v>
      </c>
      <c r="F21" s="3" t="s">
        <v>169</v>
      </c>
    </row>
    <row r="22" spans="1:6" x14ac:dyDescent="0.3">
      <c r="A22" s="41" t="s">
        <v>33</v>
      </c>
      <c r="B22" s="42" t="s">
        <v>43</v>
      </c>
      <c r="C22" s="42" t="s">
        <v>168</v>
      </c>
      <c r="D22" s="43">
        <v>41339</v>
      </c>
      <c r="E22" s="42">
        <v>1.5</v>
      </c>
      <c r="F22" s="42" t="s">
        <v>169</v>
      </c>
    </row>
    <row r="23" spans="1:6" x14ac:dyDescent="0.3">
      <c r="A23" s="3" t="s">
        <v>32</v>
      </c>
      <c r="B23" s="3" t="s">
        <v>44</v>
      </c>
      <c r="C23" s="3" t="s">
        <v>175</v>
      </c>
      <c r="D23" s="1">
        <v>41340</v>
      </c>
      <c r="E23" s="26">
        <v>3</v>
      </c>
      <c r="F23" s="3" t="s">
        <v>176</v>
      </c>
    </row>
    <row r="24" spans="1:6" x14ac:dyDescent="0.3">
      <c r="A24" s="3" t="s">
        <v>33</v>
      </c>
      <c r="B24" s="3" t="s">
        <v>44</v>
      </c>
      <c r="C24" s="3" t="s">
        <v>179</v>
      </c>
      <c r="D24" s="1">
        <v>41346</v>
      </c>
      <c r="E24" s="26">
        <v>2.5</v>
      </c>
      <c r="F24" s="3" t="s">
        <v>180</v>
      </c>
    </row>
    <row r="27" spans="1:6" x14ac:dyDescent="0.3">
      <c r="A27" s="41"/>
      <c r="B27" s="42"/>
      <c r="C27" s="42"/>
      <c r="D27" s="43"/>
      <c r="E27" s="42"/>
      <c r="F27" s="42"/>
    </row>
  </sheetData>
  <mergeCells count="6">
    <mergeCell ref="H6:I6"/>
    <mergeCell ref="H1:I1"/>
    <mergeCell ref="H2:I2"/>
    <mergeCell ref="H3:I3"/>
    <mergeCell ref="H4:I4"/>
    <mergeCell ref="H5:I5"/>
  </mergeCells>
  <dataValidations count="2">
    <dataValidation type="list" allowBlank="1" showInputMessage="1" showErrorMessage="1" sqref="A28:A1048576 A2:A21 A23:A26">
      <formula1>$H$13:$H$15</formula1>
    </dataValidation>
    <dataValidation type="list" allowBlank="1" showInputMessage="1" showErrorMessage="1" sqref="B28:B1048576 B1:B21 B23:B26">
      <formula1>$H$2:$H$5</formula1>
    </dataValidation>
  </dataValidations>
  <pageMargins left="0.7" right="0.7" top="0.78740157499999996" bottom="0.78740157499999996" header="0.3" footer="0.3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A9" sqref="A9"/>
    </sheetView>
  </sheetViews>
  <sheetFormatPr baseColWidth="10" defaultRowHeight="14.4" x14ac:dyDescent="0.3"/>
  <cols>
    <col min="1" max="1" width="13.33203125" style="3" bestFit="1" customWidth="1"/>
    <col min="2" max="2" width="36.6640625" style="3" bestFit="1" customWidth="1"/>
    <col min="3" max="3" width="71.77734375" style="3" customWidth="1"/>
    <col min="4" max="4" width="11.44140625" style="3" bestFit="1" customWidth="1"/>
    <col min="5" max="5" width="10.77734375" style="26"/>
    <col min="6" max="6" width="24.44140625" style="3" customWidth="1"/>
    <col min="9" max="9" width="12.77734375" bestFit="1" customWidth="1"/>
  </cols>
  <sheetData>
    <row r="1" spans="1:10" ht="15" thickBot="1" x14ac:dyDescent="0.35">
      <c r="A1" s="3" t="s">
        <v>37</v>
      </c>
      <c r="B1" s="2" t="s">
        <v>0</v>
      </c>
      <c r="C1" s="2" t="s">
        <v>1</v>
      </c>
      <c r="D1" s="2" t="s">
        <v>2</v>
      </c>
      <c r="E1" s="25" t="s">
        <v>3</v>
      </c>
      <c r="F1" s="2" t="s">
        <v>4</v>
      </c>
      <c r="H1" s="63" t="s">
        <v>0</v>
      </c>
      <c r="I1" s="63"/>
      <c r="J1" s="34" t="s">
        <v>11</v>
      </c>
    </row>
    <row r="2" spans="1:10" x14ac:dyDescent="0.3">
      <c r="A2" s="3" t="s">
        <v>32</v>
      </c>
      <c r="B2" s="2" t="s">
        <v>46</v>
      </c>
      <c r="C2" s="3" t="s">
        <v>84</v>
      </c>
      <c r="D2" s="1">
        <v>41248</v>
      </c>
      <c r="E2" s="26">
        <v>2</v>
      </c>
      <c r="F2" s="3" t="s">
        <v>85</v>
      </c>
      <c r="H2" s="64" t="s">
        <v>42</v>
      </c>
      <c r="I2" s="64"/>
      <c r="J2" s="35">
        <f>SUMIF(B:B,H2,E:E)</f>
        <v>0</v>
      </c>
    </row>
    <row r="3" spans="1:10" x14ac:dyDescent="0.3">
      <c r="A3" s="3" t="s">
        <v>33</v>
      </c>
      <c r="B3" s="2" t="s">
        <v>47</v>
      </c>
      <c r="C3" s="3" t="s">
        <v>84</v>
      </c>
      <c r="D3" s="1">
        <v>41248</v>
      </c>
      <c r="E3" s="26">
        <v>2</v>
      </c>
      <c r="F3" s="3" t="s">
        <v>85</v>
      </c>
      <c r="H3" s="64" t="s">
        <v>46</v>
      </c>
      <c r="I3" s="64"/>
      <c r="J3" s="35">
        <f>SUMIF(B:B,H3,E:E)</f>
        <v>11.5</v>
      </c>
    </row>
    <row r="4" spans="1:10" x14ac:dyDescent="0.3">
      <c r="A4" s="3" t="s">
        <v>33</v>
      </c>
      <c r="B4" s="3" t="s">
        <v>47</v>
      </c>
      <c r="C4" s="3" t="s">
        <v>93</v>
      </c>
      <c r="D4" s="1">
        <v>41267</v>
      </c>
      <c r="E4" s="26">
        <v>3</v>
      </c>
      <c r="F4" s="3" t="s">
        <v>94</v>
      </c>
      <c r="H4" s="64" t="s">
        <v>47</v>
      </c>
      <c r="I4" s="64"/>
      <c r="J4" s="35">
        <f>SUMIF(B:B,H4,E:E)</f>
        <v>13</v>
      </c>
    </row>
    <row r="5" spans="1:10" ht="15" thickBot="1" x14ac:dyDescent="0.35">
      <c r="A5" s="3" t="s">
        <v>33</v>
      </c>
      <c r="B5" s="3" t="s">
        <v>47</v>
      </c>
      <c r="C5" s="3" t="s">
        <v>101</v>
      </c>
      <c r="D5" s="1">
        <v>41277</v>
      </c>
      <c r="E5" s="26">
        <v>5</v>
      </c>
      <c r="F5" s="3" t="s">
        <v>102</v>
      </c>
      <c r="H5" s="64" t="s">
        <v>48</v>
      </c>
      <c r="I5" s="64"/>
      <c r="J5" s="35">
        <f>SUMIF(B:B,H5,E:E)</f>
        <v>0</v>
      </c>
    </row>
    <row r="6" spans="1:10" ht="15" thickBot="1" x14ac:dyDescent="0.35">
      <c r="A6" s="3" t="s">
        <v>33</v>
      </c>
      <c r="B6" s="3" t="s">
        <v>47</v>
      </c>
      <c r="C6" s="3" t="s">
        <v>93</v>
      </c>
      <c r="D6" s="1">
        <v>41278</v>
      </c>
      <c r="E6" s="26">
        <v>3</v>
      </c>
      <c r="F6" s="3" t="s">
        <v>103</v>
      </c>
      <c r="H6" s="60" t="s">
        <v>16</v>
      </c>
      <c r="I6" s="61"/>
      <c r="J6" s="7">
        <f>SUM(J2:J5)</f>
        <v>24.5</v>
      </c>
    </row>
    <row r="7" spans="1:10" x14ac:dyDescent="0.3">
      <c r="A7" s="3" t="s">
        <v>33</v>
      </c>
      <c r="B7" s="3" t="s">
        <v>46</v>
      </c>
      <c r="C7" s="3" t="s">
        <v>164</v>
      </c>
      <c r="D7" s="1">
        <v>41337</v>
      </c>
      <c r="E7" s="26">
        <v>5</v>
      </c>
      <c r="F7" s="3" t="s">
        <v>165</v>
      </c>
    </row>
    <row r="8" spans="1:10" x14ac:dyDescent="0.3">
      <c r="A8" s="3" t="s">
        <v>33</v>
      </c>
      <c r="B8" s="3" t="s">
        <v>46</v>
      </c>
      <c r="C8" s="3" t="s">
        <v>166</v>
      </c>
      <c r="D8" s="24">
        <v>41338</v>
      </c>
      <c r="E8" s="26">
        <v>4.5</v>
      </c>
      <c r="F8" s="3" t="s">
        <v>167</v>
      </c>
    </row>
    <row r="9" spans="1:10" x14ac:dyDescent="0.3">
      <c r="D9" s="1"/>
    </row>
    <row r="10" spans="1:10" x14ac:dyDescent="0.3">
      <c r="D10" s="1"/>
    </row>
    <row r="11" spans="1:10" ht="15" thickBot="1" x14ac:dyDescent="0.35">
      <c r="D11" s="1"/>
    </row>
    <row r="12" spans="1:10" ht="15" thickBot="1" x14ac:dyDescent="0.35">
      <c r="D12" s="1"/>
      <c r="H12" s="34" t="s">
        <v>5</v>
      </c>
      <c r="I12" s="34" t="s">
        <v>11</v>
      </c>
    </row>
    <row r="13" spans="1:10" x14ac:dyDescent="0.3">
      <c r="D13" s="1"/>
      <c r="H13" s="35" t="s">
        <v>32</v>
      </c>
      <c r="I13" s="35">
        <f>SUMIF(A:A,H13,E:E)</f>
        <v>2</v>
      </c>
    </row>
    <row r="14" spans="1:10" x14ac:dyDescent="0.3">
      <c r="D14" s="1"/>
      <c r="H14" s="35" t="s">
        <v>6</v>
      </c>
      <c r="I14" s="35">
        <f>SUMIF(A:A,H14,E:E)</f>
        <v>0</v>
      </c>
    </row>
    <row r="15" spans="1:10" ht="15" thickBot="1" x14ac:dyDescent="0.35">
      <c r="D15" s="1"/>
      <c r="H15" s="35" t="s">
        <v>33</v>
      </c>
      <c r="I15" s="35">
        <f>SUMIF(A:A,H15,E:E)</f>
        <v>22.5</v>
      </c>
    </row>
    <row r="16" spans="1:10" x14ac:dyDescent="0.3">
      <c r="D16" s="1"/>
      <c r="H16" s="36"/>
      <c r="I16" s="36"/>
    </row>
    <row r="17" spans="4:4" x14ac:dyDescent="0.3">
      <c r="D17" s="1"/>
    </row>
    <row r="18" spans="4:4" x14ac:dyDescent="0.3">
      <c r="D18" s="1"/>
    </row>
  </sheetData>
  <mergeCells count="6">
    <mergeCell ref="H6:I6"/>
    <mergeCell ref="H1:I1"/>
    <mergeCell ref="H2:I2"/>
    <mergeCell ref="H3:I3"/>
    <mergeCell ref="H4:I4"/>
    <mergeCell ref="H5:I5"/>
  </mergeCells>
  <dataValidations count="2">
    <dataValidation type="list" allowBlank="1" showInputMessage="1" showErrorMessage="1" sqref="A2:A1048576">
      <formula1>$H$13:$H$15</formula1>
    </dataValidation>
    <dataValidation type="list" allowBlank="1" showInputMessage="1" showErrorMessage="1" sqref="B1:B1048576">
      <formula1>$H$2:$H$5</formula1>
    </dataValidation>
  </dataValidations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zoomScaleNormal="100" zoomScalePageLayoutView="125" workbookViewId="0">
      <selection activeCell="C8" sqref="C8"/>
    </sheetView>
  </sheetViews>
  <sheetFormatPr baseColWidth="10" defaultRowHeight="14.4" x14ac:dyDescent="0.3"/>
  <cols>
    <col min="1" max="1" width="16.5546875" style="3" customWidth="1"/>
    <col min="2" max="2" width="21.33203125" style="3" customWidth="1"/>
    <col min="3" max="3" width="71.77734375" style="3" customWidth="1"/>
    <col min="4" max="4" width="10.77734375" style="3"/>
    <col min="5" max="5" width="10.77734375" style="37"/>
    <col min="6" max="6" width="24.44140625" style="3" customWidth="1"/>
    <col min="9" max="9" width="12.77734375" bestFit="1" customWidth="1"/>
  </cols>
  <sheetData>
    <row r="1" spans="1:10" ht="15" thickBot="1" x14ac:dyDescent="0.35">
      <c r="A1" s="3" t="s">
        <v>37</v>
      </c>
      <c r="B1" s="2" t="s">
        <v>0</v>
      </c>
      <c r="C1" s="2" t="s">
        <v>1</v>
      </c>
      <c r="D1" s="2" t="s">
        <v>2</v>
      </c>
      <c r="E1" s="38" t="s">
        <v>3</v>
      </c>
      <c r="F1" s="2" t="s">
        <v>4</v>
      </c>
      <c r="H1" s="63" t="s">
        <v>0</v>
      </c>
      <c r="I1" s="63"/>
      <c r="J1" s="34" t="s">
        <v>11</v>
      </c>
    </row>
    <row r="2" spans="1:10" x14ac:dyDescent="0.3">
      <c r="A2" s="3" t="s">
        <v>33</v>
      </c>
      <c r="B2" s="2" t="s">
        <v>51</v>
      </c>
      <c r="C2" s="3" t="s">
        <v>177</v>
      </c>
      <c r="D2" s="1">
        <v>41346</v>
      </c>
      <c r="E2" s="37">
        <v>2</v>
      </c>
      <c r="F2" s="3" t="s">
        <v>178</v>
      </c>
      <c r="H2" s="65" t="s">
        <v>49</v>
      </c>
      <c r="I2" s="66"/>
      <c r="J2" s="35">
        <f>SUMIF(B:B,H2,E:E)</f>
        <v>0</v>
      </c>
    </row>
    <row r="3" spans="1:10" x14ac:dyDescent="0.3">
      <c r="D3" s="1"/>
      <c r="H3" s="67" t="s">
        <v>50</v>
      </c>
      <c r="I3" s="68"/>
      <c r="J3" s="35">
        <f>SUMIF(B:B,H3,E:E)</f>
        <v>0</v>
      </c>
    </row>
    <row r="4" spans="1:10" x14ac:dyDescent="0.3">
      <c r="D4" s="1"/>
      <c r="H4" s="67" t="s">
        <v>51</v>
      </c>
      <c r="I4" s="68"/>
      <c r="J4" s="35">
        <f>SUMIF(B:B,H4,E:E)</f>
        <v>2</v>
      </c>
    </row>
    <row r="5" spans="1:10" ht="15" thickBot="1" x14ac:dyDescent="0.35">
      <c r="D5" s="1"/>
      <c r="H5" s="69" t="s">
        <v>52</v>
      </c>
      <c r="I5" s="70"/>
      <c r="J5" s="35">
        <f>SUMIF(B:B,H5,E:E)</f>
        <v>0</v>
      </c>
    </row>
    <row r="6" spans="1:10" ht="15" thickBot="1" x14ac:dyDescent="0.35">
      <c r="D6" s="1"/>
      <c r="H6" s="60" t="s">
        <v>16</v>
      </c>
      <c r="I6" s="61"/>
      <c r="J6" s="7">
        <f>SUM(J2:J5)</f>
        <v>2</v>
      </c>
    </row>
    <row r="7" spans="1:10" x14ac:dyDescent="0.3">
      <c r="D7" s="1"/>
    </row>
    <row r="8" spans="1:10" x14ac:dyDescent="0.3">
      <c r="D8" s="24"/>
    </row>
    <row r="9" spans="1:10" x14ac:dyDescent="0.3">
      <c r="D9" s="1"/>
    </row>
    <row r="10" spans="1:10" x14ac:dyDescent="0.3">
      <c r="D10" s="1"/>
    </row>
    <row r="11" spans="1:10" ht="15" thickBot="1" x14ac:dyDescent="0.35">
      <c r="D11" s="1"/>
    </row>
    <row r="12" spans="1:10" ht="15" thickBot="1" x14ac:dyDescent="0.35">
      <c r="D12" s="1"/>
      <c r="H12" s="34" t="s">
        <v>5</v>
      </c>
      <c r="I12" s="34" t="s">
        <v>11</v>
      </c>
    </row>
    <row r="13" spans="1:10" x14ac:dyDescent="0.3">
      <c r="D13" s="1"/>
      <c r="H13" s="35" t="s">
        <v>32</v>
      </c>
      <c r="I13" s="35">
        <f>SUMIF(A:A,H13,E:E)</f>
        <v>0</v>
      </c>
    </row>
    <row r="14" spans="1:10" x14ac:dyDescent="0.3">
      <c r="D14" s="1"/>
      <c r="H14" s="35" t="s">
        <v>6</v>
      </c>
      <c r="I14" s="35">
        <f>SUMIF(A:A,H14,E:E)</f>
        <v>0</v>
      </c>
    </row>
    <row r="15" spans="1:10" ht="15" thickBot="1" x14ac:dyDescent="0.35">
      <c r="D15" s="1"/>
      <c r="H15" s="35" t="s">
        <v>33</v>
      </c>
      <c r="I15" s="35">
        <f>SUMIF(A:A,H15,E:E)</f>
        <v>2</v>
      </c>
    </row>
    <row r="16" spans="1:10" x14ac:dyDescent="0.3">
      <c r="D16" s="1"/>
      <c r="H16" s="36"/>
      <c r="I16" s="36"/>
    </row>
    <row r="17" spans="4:4" x14ac:dyDescent="0.3">
      <c r="D17" s="1"/>
    </row>
    <row r="18" spans="4:4" x14ac:dyDescent="0.3">
      <c r="D18" s="1"/>
    </row>
  </sheetData>
  <mergeCells count="6">
    <mergeCell ref="H6:I6"/>
    <mergeCell ref="H1:I1"/>
    <mergeCell ref="H2:I2"/>
    <mergeCell ref="H3:I3"/>
    <mergeCell ref="H4:I4"/>
    <mergeCell ref="H5:I5"/>
  </mergeCells>
  <dataValidations count="2">
    <dataValidation type="list" allowBlank="1" showInputMessage="1" showErrorMessage="1" sqref="A2:A1048576">
      <formula1>$H$13:$H$15</formula1>
    </dataValidation>
    <dataValidation type="list" allowBlank="1" showInputMessage="1" showErrorMessage="1" sqref="B1:B1048576">
      <formula1>$H$2:$H$5</formula1>
    </dataValidation>
  </dataValidations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Gesamtstatus</vt:lpstr>
      <vt:lpstr>Projektmanagment</vt:lpstr>
      <vt:lpstr>BacktestingSoftware</vt:lpstr>
      <vt:lpstr>Algorithmus</vt:lpstr>
      <vt:lpstr>Marktzustandserkennung</vt:lpstr>
      <vt:lpstr>Testing_Abschluss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</dc:creator>
  <cp:lastModifiedBy>Gabriel</cp:lastModifiedBy>
  <dcterms:created xsi:type="dcterms:W3CDTF">2012-01-12T09:02:37Z</dcterms:created>
  <dcterms:modified xsi:type="dcterms:W3CDTF">2013-03-13T15:44:29Z</dcterms:modified>
</cp:coreProperties>
</file>