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_q_teodoro\Documents\"/>
    </mc:Choice>
  </mc:AlternateContent>
  <bookViews>
    <workbookView xWindow="0" yWindow="0" windowWidth="16815" windowHeight="7620" firstSheet="3" activeTab="5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E10" i="4"/>
  <c r="E9" i="4"/>
  <c r="E8" i="4"/>
  <c r="E7" i="4"/>
  <c r="E6" i="4"/>
  <c r="E5" i="4"/>
  <c r="E4" i="4"/>
  <c r="D10" i="4"/>
  <c r="D9" i="4"/>
  <c r="D8" i="4"/>
  <c r="D7" i="4"/>
  <c r="D6" i="4"/>
  <c r="D5" i="4"/>
  <c r="D4" i="4"/>
  <c r="H9" i="3"/>
  <c r="H8" i="3"/>
  <c r="H7" i="3"/>
  <c r="H6" i="3"/>
  <c r="H5" i="3"/>
  <c r="H4" i="3"/>
  <c r="H3" i="3"/>
  <c r="H2" i="3"/>
  <c r="G9" i="3"/>
  <c r="G8" i="3"/>
  <c r="G7" i="3"/>
  <c r="G6" i="3"/>
  <c r="G5" i="3"/>
  <c r="G4" i="3"/>
  <c r="G3" i="3"/>
  <c r="G2" i="3"/>
  <c r="F9" i="3"/>
  <c r="F8" i="3"/>
  <c r="F7" i="3"/>
  <c r="F6" i="3"/>
  <c r="F5" i="3"/>
  <c r="F4" i="3"/>
  <c r="F3" i="3"/>
  <c r="F2" i="3"/>
  <c r="G18" i="2"/>
  <c r="F18" i="2"/>
  <c r="E18" i="2"/>
  <c r="D18" i="2"/>
  <c r="C18" i="2"/>
  <c r="B18" i="2"/>
  <c r="F14" i="2"/>
  <c r="E14" i="2"/>
  <c r="D14" i="2"/>
  <c r="C14" i="2"/>
  <c r="B14" i="2"/>
  <c r="G14" i="2"/>
  <c r="F19" i="1"/>
  <c r="E19" i="1"/>
  <c r="D19" i="1"/>
  <c r="C8" i="1"/>
  <c r="C19" i="1"/>
  <c r="I17" i="1"/>
  <c r="H17" i="1"/>
  <c r="G17" i="1"/>
  <c r="F17" i="1"/>
  <c r="E17" i="1"/>
  <c r="D17" i="1"/>
  <c r="C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H4" i="1"/>
  <c r="I7" i="1"/>
  <c r="I6" i="1"/>
  <c r="I5" i="1"/>
  <c r="I4" i="1"/>
  <c r="I3" i="1"/>
  <c r="I2" i="1"/>
  <c r="I8" i="1" s="1"/>
  <c r="H7" i="1"/>
  <c r="H6" i="1"/>
  <c r="H5" i="1"/>
  <c r="G2" i="1"/>
  <c r="G8" i="1" s="1"/>
  <c r="H3" i="1"/>
  <c r="H8" i="1" s="1"/>
  <c r="H2" i="1"/>
  <c r="G7" i="1"/>
  <c r="G6" i="1"/>
  <c r="G5" i="1"/>
  <c r="G4" i="1"/>
  <c r="G3" i="1"/>
  <c r="E8" i="1"/>
  <c r="D8" i="1"/>
  <c r="F7" i="1"/>
  <c r="F6" i="1"/>
  <c r="F5" i="1"/>
  <c r="F4" i="1"/>
  <c r="F3" i="1"/>
  <c r="F2" i="1"/>
  <c r="F8" i="1" l="1"/>
</calcChain>
</file>

<file path=xl/sharedStrings.xml><?xml version="1.0" encoding="utf-8"?>
<sst xmlns="http://schemas.openxmlformats.org/spreadsheetml/2006/main" count="139" uniqueCount="113">
  <si>
    <t>Código 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</si>
  <si>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</si>
  <si>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</si>
  <si>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</si>
  <si>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</si>
  <si>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</si>
  <si>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</si>
  <si>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</si>
  <si>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</si>
  <si>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</si>
  <si>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2 </t>
  </si>
  <si>
    <t>Parafuso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</si>
  <si>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</si>
  <si>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</si>
  <si>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</si>
  <si>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</si>
  <si>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</si>
  <si>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</si>
  <si>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</si>
  <si>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</si>
  <si>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  </t>
  </si>
  <si>
    <t>Totais </t>
  </si>
  <si>
    <t>Abr </t>
  </si>
  <si>
    <t>Mai </t>
  </si>
  <si>
    <t>Jun </t>
  </si>
  <si>
    <t>Total 2º Trim.</t>
  </si>
  <si>
    <t>Total do  </t>
  </si>
  <si>
    <t>Semestre </t>
  </si>
  <si>
    <t>JANEIRO </t>
  </si>
  <si>
    <t>ABRIL </t>
  </si>
  <si>
    <t>MAIO </t>
  </si>
  <si>
    <t>JUNHO </t>
  </si>
  <si>
    <t>SALÁRIO </t>
  </si>
  <si>
    <t>CONTAS </t>
  </si>
  <si>
    <t>ÁGUA </t>
  </si>
  <si>
    <t>LUZ </t>
  </si>
  <si>
    <t>ESCOLA </t>
  </si>
  <si>
    <t>IPTU </t>
  </si>
  <si>
    <t>IPVA </t>
  </si>
  <si>
    <t>SHOPPING </t>
  </si>
  <si>
    <t>COMBUSTÍVEL </t>
  </si>
  <si>
    <t>ACADEMIA </t>
  </si>
  <si>
    <t>TOTAL DE  </t>
  </si>
  <si>
    <t>SALDO </t>
  </si>
  <si>
    <t>MARÇO</t>
  </si>
  <si>
    <t>FEVEREIRO</t>
  </si>
  <si>
    <t>Nº </t>
  </si>
  <si>
    <t>NOME </t>
  </si>
  <si>
    <t>Salário Bruto </t>
  </si>
  <si>
    <t>INSS </t>
  </si>
  <si>
    <t>Gratificação</t>
  </si>
  <si>
    <t>INSS R$ </t>
  </si>
  <si>
    <t>Gratificação R$ </t>
  </si>
  <si>
    <t>Salário Líquido</t>
  </si>
  <si>
    <t>Eduardo </t>
  </si>
  <si>
    <t xml:space="preserve"> Paulo </t>
  </si>
  <si>
    <t>Regina </t>
  </si>
  <si>
    <t xml:space="preserve"> Elisangela </t>
  </si>
  <si>
    <t>Edson </t>
  </si>
  <si>
    <t>Gabriela </t>
  </si>
  <si>
    <t>Helena </t>
  </si>
  <si>
    <t>Maria </t>
  </si>
  <si>
    <t>Valor do Dólar </t>
  </si>
  <si>
    <t>Papelaria Papel Branco </t>
  </si>
  <si>
    <t>Produtos </t>
  </si>
  <si>
    <t>Qtde </t>
  </si>
  <si>
    <t>Preço Unit.</t>
  </si>
  <si>
    <t>Total R$ </t>
  </si>
  <si>
    <t>Total US$ </t>
  </si>
  <si>
    <t>Caneta Azul </t>
  </si>
  <si>
    <t>Caneta Vermelha </t>
  </si>
  <si>
    <t>Caderno </t>
  </si>
  <si>
    <t>Régua </t>
  </si>
  <si>
    <t>Lápis </t>
  </si>
  <si>
    <t>Papel Sulfite </t>
  </si>
  <si>
    <t>Tinta Nanquim </t>
  </si>
  <si>
    <t>Nome </t>
  </si>
  <si>
    <t>Salário </t>
  </si>
  <si>
    <t>Aumento </t>
  </si>
  <si>
    <t>Novo Salário </t>
  </si>
  <si>
    <t>João dos Santos </t>
  </si>
  <si>
    <t>Maria da Silva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</si>
  <si>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</si>
  <si>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</si>
  <si>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</si>
  <si>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</si>
  <si>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</si>
  <si>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</si>
  <si>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Até 1000,00 </t>
  </si>
  <si>
    <t>mais 1000,00 </t>
  </si>
  <si>
    <t>Receita bruta </t>
  </si>
  <si>
    <t>Jan-Mar </t>
  </si>
  <si>
    <t>Abr-Jun </t>
  </si>
  <si>
    <t>Jul-Set </t>
  </si>
  <si>
    <t>Out-Dez </t>
  </si>
  <si>
    <t>Total do Ano </t>
  </si>
  <si>
    <t>140.000,00 </t>
  </si>
  <si>
    <t>Despesa Líquida </t>
  </si>
  <si>
    <t>Salários </t>
  </si>
  <si>
    <t>20.000,00 </t>
  </si>
  <si>
    <t>Juros </t>
  </si>
  <si>
    <t>Aluguel </t>
  </si>
  <si>
    <t>12.000,00 </t>
  </si>
  <si>
    <t>Propaganda </t>
  </si>
  <si>
    <t>16.100,00 </t>
  </si>
  <si>
    <t>Suprimentos </t>
  </si>
  <si>
    <t>19.900,00 </t>
  </si>
  <si>
    <t>Diversos </t>
  </si>
  <si>
    <t>25.000,00 </t>
  </si>
  <si>
    <t>Total do Trim. </t>
  </si>
  <si>
    <t>Receita líquida </t>
  </si>
  <si>
    <t>Situação </t>
  </si>
  <si>
    <t>Valor Acumulado do ano de despesas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</si>
</sst>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9" formatCode="_-[$R$-416]\ * #,##0.00_-;\-[$R$-416]\ * #,##0.00_-;_-[$R$-416]\ * &quot;-&quot;??_-;_-@_-"/>
    <numFmt numFmtId="170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169" fontId="4" fillId="0" borderId="1" xfId="0" applyNumberFormat="1" applyFont="1" applyBorder="1" applyAlignment="1">
      <alignment horizontal="right" vertical="center" wrapText="1"/>
    </xf>
    <xf numFmtId="169" fontId="0" fillId="0" borderId="1" xfId="0" applyNumberFormat="1" applyBorder="1" applyAlignment="1">
      <alignment vertical="top" wrapText="1"/>
    </xf>
    <xf numFmtId="44" fontId="4" fillId="0" borderId="1" xfId="1" applyFont="1" applyBorder="1" applyAlignment="1">
      <alignment horizontal="right" vertical="center" wrapText="1"/>
    </xf>
    <xf numFmtId="44" fontId="0" fillId="0" borderId="1" xfId="0" applyNumberFormat="1" applyBorder="1" applyAlignment="1">
      <alignment vertical="top" wrapText="1"/>
    </xf>
    <xf numFmtId="169" fontId="3" fillId="0" borderId="2" xfId="0" applyNumberFormat="1" applyFont="1" applyBorder="1" applyAlignment="1">
      <alignment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44" fontId="2" fillId="0" borderId="2" xfId="0" applyNumberFormat="1" applyFont="1" applyBorder="1" applyAlignment="1">
      <alignment horizontal="center" vertical="center" wrapText="1"/>
    </xf>
    <xf numFmtId="44" fontId="2" fillId="0" borderId="3" xfId="0" applyNumberFormat="1" applyFont="1" applyBorder="1" applyAlignment="1">
      <alignment horizontal="center" vertical="center" wrapText="1"/>
    </xf>
    <xf numFmtId="44" fontId="3" fillId="0" borderId="2" xfId="0" applyNumberFormat="1" applyFont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0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4" fontId="4" fillId="0" borderId="1" xfId="1" applyFont="1" applyBorder="1" applyAlignment="1">
      <alignment horizontal="center" vertical="center" wrapText="1"/>
    </xf>
    <xf numFmtId="170" fontId="0" fillId="0" borderId="1" xfId="0" applyNumberFormat="1" applyBorder="1" applyAlignment="1">
      <alignment vertical="top" wrapText="1"/>
    </xf>
    <xf numFmtId="0" fontId="4" fillId="0" borderId="0" xfId="0" applyFont="1" applyAlignment="1">
      <alignment vertical="center"/>
    </xf>
    <xf numFmtId="9" fontId="4" fillId="0" borderId="1" xfId="0" applyNumberFormat="1" applyFont="1" applyBorder="1" applyAlignment="1">
      <alignment horizontal="right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indent="1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1" sqref="F21"/>
    </sheetView>
  </sheetViews>
  <sheetFormatPr defaultRowHeight="15" x14ac:dyDescent="0.25"/>
  <cols>
    <col min="3" max="4" width="13.28515625" bestFit="1" customWidth="1"/>
    <col min="5" max="5" width="13.42578125" bestFit="1" customWidth="1"/>
    <col min="6" max="6" width="13.7109375" bestFit="1" customWidth="1"/>
    <col min="7" max="9" width="12.5703125" bestFit="1" customWidth="1"/>
  </cols>
  <sheetData>
    <row r="1" spans="1:9" ht="26.25" thickBot="1" x14ac:dyDescent="0.3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</row>
    <row r="2" spans="1:9" ht="15.75" thickBot="1" x14ac:dyDescent="0.3">
      <c r="A2" s="4" t="s">
        <v>8</v>
      </c>
      <c r="B2" s="5" t="s">
        <v>9</v>
      </c>
      <c r="C2" s="14">
        <v>4500</v>
      </c>
      <c r="D2" s="14">
        <v>5040</v>
      </c>
      <c r="E2" s="14">
        <v>5696</v>
      </c>
      <c r="F2" s="15">
        <f>SUM(C2:E2)</f>
        <v>15236</v>
      </c>
      <c r="G2" s="15">
        <f>MAX(C2:E2)</f>
        <v>5696</v>
      </c>
      <c r="H2" s="15">
        <f>MIN(C2:E2)</f>
        <v>4500</v>
      </c>
      <c r="I2" s="15">
        <f>AVERAGE(C2:E2)</f>
        <v>5078.666666666667</v>
      </c>
    </row>
    <row r="3" spans="1:9" ht="15.75" thickBot="1" x14ac:dyDescent="0.3">
      <c r="A3" s="4" t="s">
        <v>10</v>
      </c>
      <c r="B3" s="7" t="s">
        <v>11</v>
      </c>
      <c r="C3" s="14">
        <v>6250</v>
      </c>
      <c r="D3" s="14">
        <v>7000</v>
      </c>
      <c r="E3" s="14">
        <v>7910</v>
      </c>
      <c r="F3" s="15">
        <f>SUM(C3:E3)</f>
        <v>21160</v>
      </c>
      <c r="G3" s="15">
        <f>MAX(C3:E3)</f>
        <v>7910</v>
      </c>
      <c r="H3" s="15">
        <f>MIN(C3:E3)</f>
        <v>6250</v>
      </c>
      <c r="I3" s="15">
        <f>AVERAGE(C3:E3)</f>
        <v>7053.333333333333</v>
      </c>
    </row>
    <row r="4" spans="1:9" ht="15.75" thickBot="1" x14ac:dyDescent="0.3">
      <c r="A4" s="4" t="s">
        <v>12</v>
      </c>
      <c r="B4" s="5" t="s">
        <v>13</v>
      </c>
      <c r="C4" s="14">
        <v>3300</v>
      </c>
      <c r="D4" s="14">
        <v>3690</v>
      </c>
      <c r="E4" s="14">
        <v>4176</v>
      </c>
      <c r="F4" s="15">
        <f>SUM(C4:E4)</f>
        <v>11166</v>
      </c>
      <c r="G4" s="15">
        <f>MAX(C4:E4)</f>
        <v>4176</v>
      </c>
      <c r="H4" s="15">
        <f>MIN(C4:E4)</f>
        <v>3300</v>
      </c>
      <c r="I4" s="15">
        <f>AVERAGE(C4:E4)</f>
        <v>3722</v>
      </c>
    </row>
    <row r="5" spans="1:9" ht="15.75" thickBot="1" x14ac:dyDescent="0.3">
      <c r="A5" s="4" t="s">
        <v>14</v>
      </c>
      <c r="B5" s="5" t="s">
        <v>15</v>
      </c>
      <c r="C5" s="14">
        <v>8000</v>
      </c>
      <c r="D5" s="14">
        <v>8699</v>
      </c>
      <c r="E5" s="14">
        <v>10125</v>
      </c>
      <c r="F5" s="15">
        <f>SUM(C5:E5)</f>
        <v>26824</v>
      </c>
      <c r="G5" s="15">
        <f>MAX(C5:E5)</f>
        <v>10125</v>
      </c>
      <c r="H5" s="15">
        <f>MIN(C5:E5)</f>
        <v>8000</v>
      </c>
      <c r="I5" s="15">
        <f>AVERAGE(C5:E5)</f>
        <v>8941.3333333333339</v>
      </c>
    </row>
    <row r="6" spans="1:9" ht="15.75" thickBot="1" x14ac:dyDescent="0.3">
      <c r="A6" s="4" t="s">
        <v>16</v>
      </c>
      <c r="B6" s="5" t="s">
        <v>17</v>
      </c>
      <c r="C6" s="14">
        <v>4557</v>
      </c>
      <c r="D6" s="14">
        <v>5104</v>
      </c>
      <c r="E6" s="14">
        <v>5676</v>
      </c>
      <c r="F6" s="15">
        <f>SUM(C6:E6)</f>
        <v>15337</v>
      </c>
      <c r="G6" s="15">
        <f>MAX(C6:E6)</f>
        <v>5676</v>
      </c>
      <c r="H6" s="15">
        <f>MIN(C6:E6)</f>
        <v>4557</v>
      </c>
      <c r="I6" s="15">
        <f>AVERAGE(C6:E6)</f>
        <v>5112.333333333333</v>
      </c>
    </row>
    <row r="7" spans="1:9" ht="15.75" thickBot="1" x14ac:dyDescent="0.3">
      <c r="A7" s="4" t="s">
        <v>18</v>
      </c>
      <c r="B7" s="5" t="s">
        <v>19</v>
      </c>
      <c r="C7" s="14">
        <v>3260</v>
      </c>
      <c r="D7" s="14">
        <v>3640</v>
      </c>
      <c r="E7" s="14">
        <v>4113</v>
      </c>
      <c r="F7" s="15">
        <f>SUM(C7:E7)</f>
        <v>11013</v>
      </c>
      <c r="G7" s="15">
        <f>MAX(C7:E7)</f>
        <v>4113</v>
      </c>
      <c r="H7" s="15">
        <f>MIN(C7:E7)</f>
        <v>3260</v>
      </c>
      <c r="I7" s="15">
        <f>AVERAGE(C7:E7)</f>
        <v>3671</v>
      </c>
    </row>
    <row r="8" spans="1:9" ht="15.75" thickBot="1" x14ac:dyDescent="0.3">
      <c r="A8" s="3" t="s">
        <v>21</v>
      </c>
      <c r="B8" s="1"/>
      <c r="C8" s="15">
        <f>SUM(C2:C7)</f>
        <v>29867</v>
      </c>
      <c r="D8" s="15">
        <f>SUM(D2:D7)</f>
        <v>33173</v>
      </c>
      <c r="E8" s="15">
        <f>SUM(E2:E7)</f>
        <v>37696</v>
      </c>
      <c r="F8" s="15">
        <f>SUM(F2:F7)</f>
        <v>100736</v>
      </c>
      <c r="G8" s="15">
        <f>MAX(G2:G7)</f>
        <v>10125</v>
      </c>
      <c r="H8" s="15">
        <f>MIN(H2:H7)</f>
        <v>3260</v>
      </c>
      <c r="I8" s="15">
        <f>AVERAGE(I2:I7)</f>
        <v>5596.4444444444453</v>
      </c>
    </row>
    <row r="9" spans="1:9" ht="15.75" thickBot="1" x14ac:dyDescent="0.3"/>
    <row r="10" spans="1:9" ht="26.25" thickBot="1" x14ac:dyDescent="0.3">
      <c r="A10" s="1"/>
      <c r="B10" s="2" t="s">
        <v>0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5</v>
      </c>
      <c r="H10" s="4" t="s">
        <v>6</v>
      </c>
      <c r="I10" s="4" t="s">
        <v>7</v>
      </c>
    </row>
    <row r="11" spans="1:9" ht="15.75" thickBot="1" x14ac:dyDescent="0.3">
      <c r="A11" s="4" t="s">
        <v>8</v>
      </c>
      <c r="B11" s="5" t="s">
        <v>9</v>
      </c>
      <c r="C11" s="16">
        <v>6265</v>
      </c>
      <c r="D11" s="16">
        <v>6954</v>
      </c>
      <c r="E11" s="16">
        <v>7858</v>
      </c>
      <c r="F11" s="17">
        <f>SUM(C11:E11)</f>
        <v>21077</v>
      </c>
      <c r="G11" s="17">
        <f>MAX(C11:E11)</f>
        <v>7858</v>
      </c>
      <c r="H11" s="17">
        <f>MIN(C11:E11)</f>
        <v>6265</v>
      </c>
      <c r="I11" s="17">
        <f>AVERAGE(C11:E11)</f>
        <v>7025.666666666667</v>
      </c>
    </row>
    <row r="12" spans="1:9" ht="15.75" thickBot="1" x14ac:dyDescent="0.3">
      <c r="A12" s="4" t="s">
        <v>10</v>
      </c>
      <c r="B12" s="7" t="s">
        <v>11</v>
      </c>
      <c r="C12" s="16">
        <v>8701</v>
      </c>
      <c r="D12" s="16">
        <v>9658</v>
      </c>
      <c r="E12" s="16">
        <v>10197</v>
      </c>
      <c r="F12" s="17">
        <f>SUM(C12:E12)</f>
        <v>28556</v>
      </c>
      <c r="G12" s="17">
        <f>MAX(C12:E12)</f>
        <v>10197</v>
      </c>
      <c r="H12" s="17">
        <f>MIN(C12:E12)</f>
        <v>8701</v>
      </c>
      <c r="I12" s="17">
        <f>AVERAGE(C12:E12)</f>
        <v>9518.6666666666661</v>
      </c>
    </row>
    <row r="13" spans="1:9" ht="15.75" thickBot="1" x14ac:dyDescent="0.3">
      <c r="A13" s="4" t="s">
        <v>12</v>
      </c>
      <c r="B13" s="5" t="s">
        <v>13</v>
      </c>
      <c r="C13" s="16">
        <v>4569</v>
      </c>
      <c r="D13" s="16">
        <v>5099</v>
      </c>
      <c r="E13" s="16">
        <v>5769</v>
      </c>
      <c r="F13" s="17">
        <f>SUM(C13:E13)</f>
        <v>15437</v>
      </c>
      <c r="G13" s="17">
        <f>MAX(C13:E13)</f>
        <v>5769</v>
      </c>
      <c r="H13" s="17">
        <f>MIN(C13:E13)</f>
        <v>4569</v>
      </c>
      <c r="I13" s="17">
        <f>AVERAGE(C13:E13)</f>
        <v>5145.666666666667</v>
      </c>
    </row>
    <row r="14" spans="1:9" ht="15.75" thickBot="1" x14ac:dyDescent="0.3">
      <c r="A14" s="4" t="s">
        <v>14</v>
      </c>
      <c r="B14" s="5" t="s">
        <v>15</v>
      </c>
      <c r="C14" s="16">
        <v>12341</v>
      </c>
      <c r="D14" s="16">
        <v>12365</v>
      </c>
      <c r="E14" s="16">
        <v>13969</v>
      </c>
      <c r="F14" s="17">
        <f>SUM(C14:E14)</f>
        <v>38675</v>
      </c>
      <c r="G14" s="17">
        <f>MAX(C14:E14)</f>
        <v>13969</v>
      </c>
      <c r="H14" s="17">
        <f>MIN(C14:E14)</f>
        <v>12341</v>
      </c>
      <c r="I14" s="17">
        <f>AVERAGE(C14:E14)</f>
        <v>12891.666666666666</v>
      </c>
    </row>
    <row r="15" spans="1:9" ht="15.75" thickBot="1" x14ac:dyDescent="0.3">
      <c r="A15" s="4" t="s">
        <v>16</v>
      </c>
      <c r="B15" s="5" t="s">
        <v>17</v>
      </c>
      <c r="C15" s="16">
        <v>6344</v>
      </c>
      <c r="D15" s="16">
        <v>7042</v>
      </c>
      <c r="E15" s="16">
        <v>7957</v>
      </c>
      <c r="F15" s="17">
        <f>SUM(C15:E15)</f>
        <v>21343</v>
      </c>
      <c r="G15" s="17">
        <f>MAX(C15:E15)</f>
        <v>7957</v>
      </c>
      <c r="H15" s="17">
        <f>MIN(C15:E15)</f>
        <v>6344</v>
      </c>
      <c r="I15" s="17">
        <f>AVERAGE(C15:E15)</f>
        <v>7114.333333333333</v>
      </c>
    </row>
    <row r="16" spans="1:9" ht="15.75" thickBot="1" x14ac:dyDescent="0.3">
      <c r="A16" s="4" t="s">
        <v>18</v>
      </c>
      <c r="B16" s="5" t="s">
        <v>19</v>
      </c>
      <c r="C16" s="16">
        <v>4525</v>
      </c>
      <c r="D16" s="16">
        <v>5022</v>
      </c>
      <c r="E16" s="16">
        <v>5671</v>
      </c>
      <c r="F16" s="17">
        <f>SUM(C16:E16)</f>
        <v>15218</v>
      </c>
      <c r="G16" s="17">
        <f>MAX(C16:E16)</f>
        <v>5671</v>
      </c>
      <c r="H16" s="17">
        <f>MIN(C16:E16)</f>
        <v>4525</v>
      </c>
      <c r="I16" s="17">
        <f>AVERAGE(C16:E16)</f>
        <v>5072.666666666667</v>
      </c>
    </row>
    <row r="17" spans="1:9" ht="15.75" thickBot="1" x14ac:dyDescent="0.3">
      <c r="A17" s="3" t="s">
        <v>21</v>
      </c>
      <c r="B17" s="1"/>
      <c r="C17" s="17">
        <f>SUM(C11:C16)</f>
        <v>42745</v>
      </c>
      <c r="D17" s="17">
        <f>SUM(D11:D16)</f>
        <v>46140</v>
      </c>
      <c r="E17" s="17">
        <f>SUM(E11:E16)</f>
        <v>51421</v>
      </c>
      <c r="F17" s="17">
        <f>SUM(F11:F16)</f>
        <v>140306</v>
      </c>
      <c r="G17" s="17">
        <f>MAX(G11:G16)</f>
        <v>13969</v>
      </c>
      <c r="H17" s="17">
        <f>MIN(H11:H16)</f>
        <v>4525</v>
      </c>
      <c r="I17" s="17">
        <f>AVERAGE(I11:I16)</f>
        <v>7794.7777777777774</v>
      </c>
    </row>
    <row r="18" spans="1:9" ht="15.75" thickBot="1" x14ac:dyDescent="0.3"/>
    <row r="19" spans="1:9" ht="25.5" x14ac:dyDescent="0.25">
      <c r="A19" s="9" t="s">
        <v>26</v>
      </c>
      <c r="B19" s="11"/>
      <c r="C19" s="19">
        <f>SUM(C8+C17)</f>
        <v>72612</v>
      </c>
      <c r="D19" s="18">
        <f>SUM(D8+D17)</f>
        <v>79313</v>
      </c>
      <c r="E19" s="19">
        <f>SUM(E8+E17)</f>
        <v>89117</v>
      </c>
      <c r="F19" s="19">
        <f>SUM(F8+F17)</f>
        <v>241042</v>
      </c>
      <c r="G19" s="21"/>
      <c r="H19" s="21"/>
    </row>
    <row r="20" spans="1:9" ht="26.25" thickBot="1" x14ac:dyDescent="0.3">
      <c r="A20" s="10" t="s">
        <v>27</v>
      </c>
      <c r="B20" s="12"/>
      <c r="C20" s="20"/>
      <c r="D20" s="13"/>
      <c r="E20" s="20"/>
      <c r="F20" s="20"/>
      <c r="G20" s="20"/>
      <c r="H20" s="20"/>
    </row>
    <row r="25" spans="1:9" x14ac:dyDescent="0.25">
      <c r="A25" s="8"/>
    </row>
    <row r="26" spans="1:9" x14ac:dyDescent="0.25">
      <c r="A26" s="8"/>
    </row>
  </sheetData>
  <mergeCells count="7">
    <mergeCell ref="B19:B20"/>
    <mergeCell ref="C19:C20"/>
    <mergeCell ref="D19:D20"/>
    <mergeCell ref="E19:E20"/>
    <mergeCell ref="F19:F20"/>
    <mergeCell ref="G19:G20"/>
    <mergeCell ref="H19:H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G2" sqref="G2"/>
    </sheetView>
  </sheetViews>
  <sheetFormatPr defaultRowHeight="15" x14ac:dyDescent="0.25"/>
  <cols>
    <col min="2" max="7" width="10.5703125" bestFit="1" customWidth="1"/>
  </cols>
  <sheetData>
    <row r="1" spans="1:7" ht="26.25" thickBot="1" x14ac:dyDescent="0.3">
      <c r="A1" s="1"/>
      <c r="B1" s="5" t="s">
        <v>28</v>
      </c>
      <c r="C1" s="6" t="s">
        <v>45</v>
      </c>
      <c r="D1" s="1" t="s">
        <v>44</v>
      </c>
      <c r="E1" s="5" t="s">
        <v>29</v>
      </c>
      <c r="F1" s="5" t="s">
        <v>30</v>
      </c>
      <c r="G1" s="5" t="s">
        <v>31</v>
      </c>
    </row>
    <row r="2" spans="1:7" ht="26.25" thickBot="1" x14ac:dyDescent="0.3">
      <c r="A2" s="5" t="s">
        <v>32</v>
      </c>
      <c r="B2" s="16">
        <v>500</v>
      </c>
      <c r="C2" s="16">
        <v>750</v>
      </c>
      <c r="D2" s="16">
        <v>800</v>
      </c>
      <c r="E2" s="16">
        <v>700</v>
      </c>
      <c r="F2" s="16">
        <v>654</v>
      </c>
      <c r="G2" s="16">
        <v>700</v>
      </c>
    </row>
    <row r="3" spans="1:7" ht="15.75" thickBot="1" x14ac:dyDescent="0.3"/>
    <row r="4" spans="1:7" ht="15.75" thickBot="1" x14ac:dyDescent="0.3">
      <c r="A4" s="5" t="s">
        <v>33</v>
      </c>
      <c r="B4" s="1"/>
      <c r="C4" s="1"/>
      <c r="D4" s="1"/>
      <c r="E4" s="1"/>
      <c r="F4" s="1"/>
      <c r="G4" s="1"/>
    </row>
    <row r="5" spans="1:7" ht="15.75" thickBot="1" x14ac:dyDescent="0.3">
      <c r="A5" s="5" t="s">
        <v>34</v>
      </c>
      <c r="B5" s="16">
        <v>10</v>
      </c>
      <c r="C5" s="16">
        <v>15</v>
      </c>
      <c r="D5" s="16">
        <v>15</v>
      </c>
      <c r="E5" s="16">
        <v>12</v>
      </c>
      <c r="F5" s="16">
        <v>12</v>
      </c>
      <c r="G5" s="16">
        <v>11</v>
      </c>
    </row>
    <row r="6" spans="1:7" ht="15.75" thickBot="1" x14ac:dyDescent="0.3">
      <c r="A6" s="5" t="s">
        <v>35</v>
      </c>
      <c r="B6" s="16">
        <v>50</v>
      </c>
      <c r="C6" s="16">
        <v>60</v>
      </c>
      <c r="D6" s="16">
        <v>54</v>
      </c>
      <c r="E6" s="16">
        <v>55</v>
      </c>
      <c r="F6" s="16">
        <v>54</v>
      </c>
      <c r="G6" s="16">
        <v>56</v>
      </c>
    </row>
    <row r="7" spans="1:7" ht="15.75" thickBot="1" x14ac:dyDescent="0.3">
      <c r="A7" s="5" t="s">
        <v>36</v>
      </c>
      <c r="B7" s="16">
        <v>300</v>
      </c>
      <c r="C7" s="16">
        <v>250</v>
      </c>
      <c r="D7" s="16">
        <v>300</v>
      </c>
      <c r="E7" s="16">
        <v>300</v>
      </c>
      <c r="F7" s="16">
        <v>200</v>
      </c>
      <c r="G7" s="16">
        <v>200</v>
      </c>
    </row>
    <row r="8" spans="1:7" ht="15.75" thickBot="1" x14ac:dyDescent="0.3">
      <c r="A8" s="5" t="s">
        <v>37</v>
      </c>
      <c r="B8" s="16">
        <v>40</v>
      </c>
      <c r="C8" s="16">
        <v>40</v>
      </c>
      <c r="D8" s="16">
        <v>40</v>
      </c>
      <c r="E8" s="16">
        <v>40</v>
      </c>
      <c r="F8" s="16">
        <v>40</v>
      </c>
      <c r="G8" s="16">
        <v>40</v>
      </c>
    </row>
    <row r="9" spans="1:7" ht="15.75" thickBot="1" x14ac:dyDescent="0.3">
      <c r="A9" s="5" t="s">
        <v>38</v>
      </c>
      <c r="B9" s="16">
        <v>10</v>
      </c>
      <c r="C9" s="16">
        <v>15</v>
      </c>
      <c r="D9" s="16">
        <v>14</v>
      </c>
      <c r="E9" s="16">
        <v>15</v>
      </c>
      <c r="F9" s="16">
        <v>20</v>
      </c>
      <c r="G9" s="16">
        <v>31</v>
      </c>
    </row>
    <row r="10" spans="1:7" ht="26.25" thickBot="1" x14ac:dyDescent="0.3">
      <c r="A10" s="5" t="s">
        <v>39</v>
      </c>
      <c r="B10" s="16">
        <v>120</v>
      </c>
      <c r="C10" s="16">
        <v>150</v>
      </c>
      <c r="D10" s="16">
        <v>130</v>
      </c>
      <c r="E10" s="16">
        <v>200</v>
      </c>
      <c r="F10" s="16">
        <v>150</v>
      </c>
      <c r="G10" s="16">
        <v>190</v>
      </c>
    </row>
    <row r="11" spans="1:7" ht="26.25" thickBot="1" x14ac:dyDescent="0.3">
      <c r="A11" s="5" t="s">
        <v>40</v>
      </c>
      <c r="B11" s="16">
        <v>50</v>
      </c>
      <c r="C11" s="16">
        <v>60</v>
      </c>
      <c r="D11" s="16">
        <v>65</v>
      </c>
      <c r="E11" s="16">
        <v>70</v>
      </c>
      <c r="F11" s="16">
        <v>65</v>
      </c>
      <c r="G11" s="16">
        <v>85</v>
      </c>
    </row>
    <row r="12" spans="1:7" ht="26.25" thickBot="1" x14ac:dyDescent="0.3">
      <c r="A12" s="5" t="s">
        <v>41</v>
      </c>
      <c r="B12" s="16">
        <v>145</v>
      </c>
      <c r="C12" s="16">
        <v>145</v>
      </c>
      <c r="D12" s="16">
        <v>145</v>
      </c>
      <c r="E12" s="16">
        <v>145</v>
      </c>
      <c r="F12" s="16">
        <v>100</v>
      </c>
      <c r="G12" s="16">
        <v>145</v>
      </c>
    </row>
    <row r="13" spans="1:7" ht="15.75" thickBot="1" x14ac:dyDescent="0.3"/>
    <row r="14" spans="1:7" ht="25.5" x14ac:dyDescent="0.25">
      <c r="A14" s="22" t="s">
        <v>42</v>
      </c>
      <c r="B14" s="24">
        <f>SUM(B5:B12)</f>
        <v>725</v>
      </c>
      <c r="C14" s="26">
        <f>SUM(C5:C12)</f>
        <v>735</v>
      </c>
      <c r="D14" s="24">
        <f>SUM(D5:D12)</f>
        <v>763</v>
      </c>
      <c r="E14" s="24">
        <f>SUM(E5:E12)</f>
        <v>837</v>
      </c>
      <c r="F14" s="24">
        <f>SUM(F5:F12)</f>
        <v>641</v>
      </c>
      <c r="G14" s="24">
        <f>SUM(G5:G12)</f>
        <v>758</v>
      </c>
    </row>
    <row r="15" spans="1:7" ht="15.75" thickBot="1" x14ac:dyDescent="0.3">
      <c r="A15" s="23" t="s">
        <v>33</v>
      </c>
      <c r="B15" s="25"/>
      <c r="C15" s="27"/>
      <c r="D15" s="25"/>
      <c r="E15" s="25"/>
      <c r="F15" s="25"/>
      <c r="G15" s="25"/>
    </row>
    <row r="16" spans="1:7" x14ac:dyDescent="0.25">
      <c r="A16" s="8"/>
    </row>
    <row r="17" spans="1:7" ht="15.75" thickBot="1" x14ac:dyDescent="0.3">
      <c r="A17" s="8"/>
    </row>
    <row r="18" spans="1:7" ht="15.75" thickBot="1" x14ac:dyDescent="0.3">
      <c r="A18" s="5" t="s">
        <v>43</v>
      </c>
      <c r="B18" s="17">
        <f>B2-B14</f>
        <v>-225</v>
      </c>
      <c r="C18" s="17">
        <f>C2-C14</f>
        <v>15</v>
      </c>
      <c r="D18" s="17">
        <f>D2-D14</f>
        <v>37</v>
      </c>
      <c r="E18" s="17">
        <f>E2-E14</f>
        <v>-137</v>
      </c>
      <c r="F18" s="17">
        <f>F2-F14</f>
        <v>13</v>
      </c>
      <c r="G18" s="17">
        <f>G2-G14</f>
        <v>-58</v>
      </c>
    </row>
  </sheetData>
  <mergeCells count="6">
    <mergeCell ref="B14:B15"/>
    <mergeCell ref="C14:C15"/>
    <mergeCell ref="D14:D15"/>
    <mergeCell ref="E14:E15"/>
    <mergeCell ref="F14:F15"/>
    <mergeCell ref="G14:G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0" sqref="H10"/>
    </sheetView>
  </sheetViews>
  <sheetFormatPr defaultRowHeight="15" x14ac:dyDescent="0.25"/>
  <cols>
    <col min="3" max="3" width="10.5703125" bestFit="1" customWidth="1"/>
    <col min="7" max="7" width="9.5703125" bestFit="1" customWidth="1"/>
    <col min="8" max="8" width="10" bestFit="1" customWidth="1"/>
  </cols>
  <sheetData>
    <row r="1" spans="1:8" ht="26.25" thickBot="1" x14ac:dyDescent="0.3">
      <c r="A1" s="6" t="s">
        <v>46</v>
      </c>
      <c r="B1" s="6" t="s">
        <v>47</v>
      </c>
      <c r="C1" s="7" t="s">
        <v>48</v>
      </c>
      <c r="D1" s="6" t="s">
        <v>49</v>
      </c>
      <c r="E1" s="7" t="s">
        <v>50</v>
      </c>
      <c r="F1" s="7" t="s">
        <v>51</v>
      </c>
      <c r="G1" s="7" t="s">
        <v>52</v>
      </c>
      <c r="H1" s="7" t="s">
        <v>53</v>
      </c>
    </row>
    <row r="2" spans="1:8" ht="15.75" thickBot="1" x14ac:dyDescent="0.3">
      <c r="A2" s="7" t="s">
        <v>8</v>
      </c>
      <c r="B2" s="7" t="s">
        <v>54</v>
      </c>
      <c r="C2" s="16">
        <v>853</v>
      </c>
      <c r="D2" s="29">
        <v>0.1</v>
      </c>
      <c r="E2" s="29">
        <v>0.09</v>
      </c>
      <c r="F2" s="30">
        <f>C2*D2</f>
        <v>85.300000000000011</v>
      </c>
      <c r="G2" s="31">
        <f>C2*E2</f>
        <v>76.77</v>
      </c>
      <c r="H2" s="17">
        <f>C2+G2-F2</f>
        <v>844.47</v>
      </c>
    </row>
    <row r="3" spans="1:8" ht="15.75" thickBot="1" x14ac:dyDescent="0.3">
      <c r="A3" s="28">
        <v>2</v>
      </c>
      <c r="B3" s="7" t="s">
        <v>61</v>
      </c>
      <c r="C3" s="16">
        <v>951</v>
      </c>
      <c r="D3" s="29">
        <v>9.9900000000000003E-2</v>
      </c>
      <c r="E3" s="29">
        <v>0.08</v>
      </c>
      <c r="F3" s="30">
        <f>C3*D3</f>
        <v>95.004900000000006</v>
      </c>
      <c r="G3" s="31">
        <f>C3*E3</f>
        <v>76.08</v>
      </c>
      <c r="H3" s="17">
        <f>C3+G3-F3</f>
        <v>932.07509999999991</v>
      </c>
    </row>
    <row r="4" spans="1:8" ht="15.75" thickBot="1" x14ac:dyDescent="0.3">
      <c r="A4" s="28">
        <v>3</v>
      </c>
      <c r="B4" s="7" t="s">
        <v>60</v>
      </c>
      <c r="C4" s="16">
        <v>456</v>
      </c>
      <c r="D4" s="29">
        <v>8.6400000000000005E-2</v>
      </c>
      <c r="E4" s="29">
        <v>0.06</v>
      </c>
      <c r="F4" s="30">
        <f>C4*D4</f>
        <v>39.398400000000002</v>
      </c>
      <c r="G4" s="31">
        <f>C4*E4</f>
        <v>27.36</v>
      </c>
      <c r="H4" s="17">
        <f>C4+G4-F4</f>
        <v>443.96160000000003</v>
      </c>
    </row>
    <row r="5" spans="1:8" ht="15.75" thickBot="1" x14ac:dyDescent="0.3">
      <c r="A5" s="28">
        <v>4</v>
      </c>
      <c r="B5" s="7" t="s">
        <v>59</v>
      </c>
      <c r="C5" s="16">
        <v>500</v>
      </c>
      <c r="D5" s="29">
        <v>8.5000000000000006E-2</v>
      </c>
      <c r="E5" s="29">
        <v>0.06</v>
      </c>
      <c r="F5" s="30">
        <f>C5*D5</f>
        <v>42.5</v>
      </c>
      <c r="G5" s="31">
        <f>C5*E5</f>
        <v>30</v>
      </c>
      <c r="H5" s="17">
        <f>C5+G5-F5</f>
        <v>487.5</v>
      </c>
    </row>
    <row r="6" spans="1:8" ht="15.75" thickBot="1" x14ac:dyDescent="0.3">
      <c r="A6" s="28">
        <v>5</v>
      </c>
      <c r="B6" s="7" t="s">
        <v>58</v>
      </c>
      <c r="C6" s="16">
        <v>850</v>
      </c>
      <c r="D6" s="29">
        <v>8.9899999999999994E-2</v>
      </c>
      <c r="E6" s="29">
        <v>7.0000000000000007E-2</v>
      </c>
      <c r="F6" s="30">
        <f>C6*D6</f>
        <v>76.414999999999992</v>
      </c>
      <c r="G6" s="31">
        <f>C6*E6</f>
        <v>59.500000000000007</v>
      </c>
      <c r="H6" s="17">
        <f>C6+G6-F6</f>
        <v>833.08500000000004</v>
      </c>
    </row>
    <row r="7" spans="1:8" ht="39" thickBot="1" x14ac:dyDescent="0.3">
      <c r="A7" s="28">
        <v>6</v>
      </c>
      <c r="B7" s="7" t="s">
        <v>57</v>
      </c>
      <c r="C7" s="16">
        <v>459</v>
      </c>
      <c r="D7" s="29">
        <v>6.25E-2</v>
      </c>
      <c r="E7" s="29">
        <v>0.05</v>
      </c>
      <c r="F7" s="30">
        <f>C7*D7</f>
        <v>28.6875</v>
      </c>
      <c r="G7" s="31">
        <f>C7*E7</f>
        <v>22.950000000000003</v>
      </c>
      <c r="H7" s="17">
        <f>C7+G7-F7</f>
        <v>453.26249999999999</v>
      </c>
    </row>
    <row r="8" spans="1:8" ht="15.75" thickBot="1" x14ac:dyDescent="0.3">
      <c r="A8" s="28">
        <v>7</v>
      </c>
      <c r="B8" s="7" t="s">
        <v>56</v>
      </c>
      <c r="C8" s="16">
        <v>478</v>
      </c>
      <c r="D8" s="29">
        <v>7.1199999999999999E-2</v>
      </c>
      <c r="E8" s="29">
        <v>0.05</v>
      </c>
      <c r="F8" s="30">
        <f>C8*D8</f>
        <v>34.0336</v>
      </c>
      <c r="G8" s="31">
        <f>C8*E8</f>
        <v>23.900000000000002</v>
      </c>
      <c r="H8" s="17">
        <f>C8+G8-F8</f>
        <v>467.8664</v>
      </c>
    </row>
    <row r="9" spans="1:8" ht="15.75" thickBot="1" x14ac:dyDescent="0.3">
      <c r="A9" s="28">
        <v>8</v>
      </c>
      <c r="B9" s="7" t="s">
        <v>55</v>
      </c>
      <c r="C9" s="16">
        <v>658</v>
      </c>
      <c r="D9" s="29">
        <v>5.9900000000000002E-2</v>
      </c>
      <c r="E9" s="29">
        <v>0.04</v>
      </c>
      <c r="F9" s="30">
        <f>C9*D9</f>
        <v>39.414200000000001</v>
      </c>
      <c r="G9" s="31">
        <f>C9*E9</f>
        <v>26.32</v>
      </c>
      <c r="H9" s="17">
        <f>C9+G9-F9</f>
        <v>644.9058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5" sqref="H5"/>
    </sheetView>
  </sheetViews>
  <sheetFormatPr defaultRowHeight="15" x14ac:dyDescent="0.25"/>
  <cols>
    <col min="3" max="3" width="9.5703125" bestFit="1" customWidth="1"/>
    <col min="4" max="4" width="11.5703125" bestFit="1" customWidth="1"/>
    <col min="5" max="5" width="11" bestFit="1" customWidth="1"/>
  </cols>
  <sheetData>
    <row r="1" spans="1:5" ht="26.25" thickBot="1" x14ac:dyDescent="0.3">
      <c r="A1" s="5" t="s">
        <v>62</v>
      </c>
      <c r="B1" s="35">
        <v>2.94</v>
      </c>
      <c r="C1" s="1"/>
      <c r="D1" s="1"/>
      <c r="E1" s="1"/>
    </row>
    <row r="2" spans="1:5" ht="15.75" thickBot="1" x14ac:dyDescent="0.3">
      <c r="A2" s="32" t="s">
        <v>63</v>
      </c>
      <c r="B2" s="33"/>
      <c r="C2" s="33"/>
      <c r="D2" s="33"/>
      <c r="E2" s="34"/>
    </row>
    <row r="3" spans="1:5" ht="26.25" thickBot="1" x14ac:dyDescent="0.3">
      <c r="A3" s="5" t="s">
        <v>64</v>
      </c>
      <c r="B3" s="7" t="s">
        <v>65</v>
      </c>
      <c r="C3" s="7" t="s">
        <v>66</v>
      </c>
      <c r="D3" s="7" t="s">
        <v>67</v>
      </c>
      <c r="E3" s="7" t="s">
        <v>68</v>
      </c>
    </row>
    <row r="4" spans="1:5" ht="26.25" thickBot="1" x14ac:dyDescent="0.3">
      <c r="A4" s="5" t="s">
        <v>69</v>
      </c>
      <c r="B4" s="6">
        <v>500</v>
      </c>
      <c r="C4" s="16">
        <v>0.15</v>
      </c>
      <c r="D4" s="17">
        <f>B4*C4</f>
        <v>75</v>
      </c>
      <c r="E4" s="36">
        <f>B1*D4</f>
        <v>220.5</v>
      </c>
    </row>
    <row r="5" spans="1:5" ht="39" thickBot="1" x14ac:dyDescent="0.3">
      <c r="A5" s="7" t="s">
        <v>70</v>
      </c>
      <c r="B5" s="6">
        <v>750</v>
      </c>
      <c r="C5" s="16">
        <v>0.15</v>
      </c>
      <c r="D5" s="17">
        <f>B5*C5</f>
        <v>112.5</v>
      </c>
      <c r="E5" s="36">
        <f>B1*D5</f>
        <v>330.75</v>
      </c>
    </row>
    <row r="6" spans="1:5" ht="15.75" thickBot="1" x14ac:dyDescent="0.3">
      <c r="A6" s="5" t="s">
        <v>71</v>
      </c>
      <c r="B6" s="6">
        <v>250</v>
      </c>
      <c r="C6" s="16">
        <v>10</v>
      </c>
      <c r="D6" s="17">
        <f>B6*C6</f>
        <v>2500</v>
      </c>
      <c r="E6" s="36">
        <f>B1*D6</f>
        <v>7350</v>
      </c>
    </row>
    <row r="7" spans="1:5" ht="15.75" thickBot="1" x14ac:dyDescent="0.3">
      <c r="A7" s="5" t="s">
        <v>72</v>
      </c>
      <c r="B7" s="6">
        <v>310</v>
      </c>
      <c r="C7" s="16">
        <v>0.5</v>
      </c>
      <c r="D7" s="17">
        <f>B7*C7</f>
        <v>155</v>
      </c>
      <c r="E7" s="36">
        <f>B1*D7</f>
        <v>455.7</v>
      </c>
    </row>
    <row r="8" spans="1:5" ht="15.75" thickBot="1" x14ac:dyDescent="0.3">
      <c r="A8" s="5" t="s">
        <v>73</v>
      </c>
      <c r="B8" s="6">
        <v>500</v>
      </c>
      <c r="C8" s="16">
        <v>0.1</v>
      </c>
      <c r="D8" s="17">
        <f>B8*C8</f>
        <v>50</v>
      </c>
      <c r="E8" s="36">
        <f>B1*D8</f>
        <v>147</v>
      </c>
    </row>
    <row r="9" spans="1:5" ht="26.25" thickBot="1" x14ac:dyDescent="0.3">
      <c r="A9" s="5" t="s">
        <v>74</v>
      </c>
      <c r="B9" s="6">
        <v>1500</v>
      </c>
      <c r="C9" s="16">
        <v>2.5</v>
      </c>
      <c r="D9" s="17">
        <f>B9*C9</f>
        <v>3750</v>
      </c>
      <c r="E9" s="36">
        <f>B1*D9</f>
        <v>11025</v>
      </c>
    </row>
    <row r="10" spans="1:5" ht="26.25" thickBot="1" x14ac:dyDescent="0.3">
      <c r="A10" s="5" t="s">
        <v>75</v>
      </c>
      <c r="B10" s="6">
        <v>190</v>
      </c>
      <c r="C10" s="16">
        <v>6</v>
      </c>
      <c r="D10" s="17">
        <f>B10*C10</f>
        <v>1140</v>
      </c>
      <c r="E10" s="36">
        <f>B1*D10</f>
        <v>3351.6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6" sqref="G6"/>
    </sheetView>
  </sheetViews>
  <sheetFormatPr defaultRowHeight="15" x14ac:dyDescent="0.25"/>
  <cols>
    <col min="2" max="2" width="12.140625" bestFit="1" customWidth="1"/>
    <col min="3" max="3" width="10.5703125" bestFit="1" customWidth="1"/>
    <col min="4" max="4" width="12.140625" bestFit="1" customWidth="1"/>
  </cols>
  <sheetData>
    <row r="1" spans="1:4" ht="26.25" thickBot="1" x14ac:dyDescent="0.3">
      <c r="A1" s="5" t="s">
        <v>76</v>
      </c>
      <c r="B1" s="5" t="s">
        <v>77</v>
      </c>
      <c r="C1" s="5" t="s">
        <v>78</v>
      </c>
      <c r="D1" s="5" t="s">
        <v>79</v>
      </c>
    </row>
    <row r="2" spans="1:4" ht="26.25" thickBot="1" x14ac:dyDescent="0.3">
      <c r="A2" s="5" t="s">
        <v>80</v>
      </c>
      <c r="B2" s="39">
        <v>900</v>
      </c>
      <c r="C2" s="39">
        <f>IF(B2&lt;=1000,B2*B14,B2*B15)</f>
        <v>360</v>
      </c>
      <c r="D2" s="39">
        <f>SUM(B2:C2)</f>
        <v>1260</v>
      </c>
    </row>
    <row r="3" spans="1:4" ht="26.25" thickBot="1" x14ac:dyDescent="0.3">
      <c r="A3" s="5" t="s">
        <v>81</v>
      </c>
      <c r="B3" s="39">
        <v>1200</v>
      </c>
      <c r="C3" s="40">
        <f>IF(B3&lt;=1000,B3*B14,B3*B15)</f>
        <v>360</v>
      </c>
      <c r="D3" s="40">
        <f>SUM(B3:C3)</f>
        <v>1560</v>
      </c>
    </row>
    <row r="4" spans="1:4" ht="39" thickBot="1" x14ac:dyDescent="0.3">
      <c r="A4" s="5" t="s">
        <v>82</v>
      </c>
      <c r="B4" s="39">
        <v>1500</v>
      </c>
      <c r="C4" s="40">
        <f>IF(B4&lt;=1000,B4*B14,B4*B15)</f>
        <v>450</v>
      </c>
      <c r="D4" s="40">
        <f>SUM(B4:C4)</f>
        <v>1950</v>
      </c>
    </row>
    <row r="5" spans="1:4" ht="26.25" thickBot="1" x14ac:dyDescent="0.3">
      <c r="A5" s="5" t="s">
        <v>83</v>
      </c>
      <c r="B5" s="39">
        <v>2000</v>
      </c>
      <c r="C5" s="40">
        <f>IF(B5&lt;=1000,B5*B14,B5*B15)</f>
        <v>600</v>
      </c>
      <c r="D5" s="40">
        <f>SUM(B5:C5)</f>
        <v>2600</v>
      </c>
    </row>
    <row r="6" spans="1:4" ht="26.25" thickBot="1" x14ac:dyDescent="0.3">
      <c r="A6" s="5" t="s">
        <v>84</v>
      </c>
      <c r="B6" s="39">
        <v>1400</v>
      </c>
      <c r="C6" s="40">
        <f>IF(B6&lt;=1000,B6*B14,B6*B15)</f>
        <v>420</v>
      </c>
      <c r="D6" s="40">
        <f>SUM(B6:C6)</f>
        <v>1820</v>
      </c>
    </row>
    <row r="7" spans="1:4" ht="39" thickBot="1" x14ac:dyDescent="0.3">
      <c r="A7" s="5" t="s">
        <v>85</v>
      </c>
      <c r="B7" s="39">
        <v>990</v>
      </c>
      <c r="C7" s="40">
        <f>IF(B7&lt;=1000,B7*B14,B7*B15)</f>
        <v>396</v>
      </c>
      <c r="D7" s="40">
        <f>SUM(B7:C7)</f>
        <v>1386</v>
      </c>
    </row>
    <row r="8" spans="1:4" ht="39" thickBot="1" x14ac:dyDescent="0.3">
      <c r="A8" s="7" t="s">
        <v>86</v>
      </c>
      <c r="B8" s="39">
        <v>854</v>
      </c>
      <c r="C8" s="40">
        <f>IF(B8&lt;=1000,B8*B14,B8*B15)</f>
        <v>341.6</v>
      </c>
      <c r="D8" s="40">
        <f>SUM(B8:C8)</f>
        <v>1195.5999999999999</v>
      </c>
    </row>
    <row r="9" spans="1:4" ht="26.25" thickBot="1" x14ac:dyDescent="0.3">
      <c r="A9" s="5" t="s">
        <v>87</v>
      </c>
      <c r="B9" s="39">
        <v>1100</v>
      </c>
      <c r="C9" s="40">
        <f>IF(B9&lt;=1000,B9*B14,B9*B15)</f>
        <v>330</v>
      </c>
      <c r="D9" s="40">
        <f>SUM(B9:C9)</f>
        <v>1430</v>
      </c>
    </row>
    <row r="12" spans="1:4" x14ac:dyDescent="0.25">
      <c r="A12" s="37"/>
    </row>
    <row r="13" spans="1:4" ht="15.75" thickBot="1" x14ac:dyDescent="0.3">
      <c r="A13" s="37" t="s">
        <v>20</v>
      </c>
    </row>
    <row r="14" spans="1:4" ht="26.25" thickBot="1" x14ac:dyDescent="0.3">
      <c r="A14" s="5" t="s">
        <v>88</v>
      </c>
      <c r="B14" s="38">
        <v>0.4</v>
      </c>
    </row>
    <row r="15" spans="1:4" ht="26.25" thickBot="1" x14ac:dyDescent="0.3">
      <c r="A15" s="5" t="s">
        <v>89</v>
      </c>
      <c r="B15" s="38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4" workbookViewId="0">
      <selection activeCell="I5" sqref="I5"/>
    </sheetView>
  </sheetViews>
  <sheetFormatPr defaultRowHeight="15" x14ac:dyDescent="0.25"/>
  <sheetData>
    <row r="1" spans="1:6" ht="26.25" thickBot="1" x14ac:dyDescent="0.3">
      <c r="A1" s="6" t="s">
        <v>90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</row>
    <row r="2" spans="1:6" ht="26.25" thickBot="1" x14ac:dyDescent="0.3">
      <c r="A2" s="1"/>
      <c r="B2" s="7" t="s">
        <v>96</v>
      </c>
      <c r="C2" s="41">
        <v>165000</v>
      </c>
      <c r="D2" s="41">
        <v>208000</v>
      </c>
      <c r="E2" s="41">
        <v>280000</v>
      </c>
      <c r="F2" s="6"/>
    </row>
    <row r="3" spans="1:6" x14ac:dyDescent="0.25">
      <c r="A3" s="8"/>
    </row>
    <row r="4" spans="1:6" ht="15.75" thickBot="1" x14ac:dyDescent="0.3">
      <c r="A4" s="8"/>
    </row>
    <row r="5" spans="1:6" ht="26.25" thickBot="1" x14ac:dyDescent="0.3">
      <c r="A5" s="7" t="s">
        <v>97</v>
      </c>
      <c r="B5" s="7" t="s">
        <v>91</v>
      </c>
      <c r="C5" s="7" t="s">
        <v>92</v>
      </c>
      <c r="D5" s="7" t="s">
        <v>93</v>
      </c>
      <c r="E5" s="7" t="s">
        <v>94</v>
      </c>
      <c r="F5" s="7" t="s">
        <v>95</v>
      </c>
    </row>
    <row r="6" spans="1:6" ht="26.25" thickBot="1" x14ac:dyDescent="0.3">
      <c r="A6" s="5" t="s">
        <v>98</v>
      </c>
      <c r="B6" s="6" t="s">
        <v>99</v>
      </c>
      <c r="C6" s="41">
        <v>26000</v>
      </c>
      <c r="D6" s="41">
        <v>33800</v>
      </c>
      <c r="E6" s="41">
        <v>43940</v>
      </c>
      <c r="F6" s="6"/>
    </row>
    <row r="7" spans="1:6" ht="26.25" thickBot="1" x14ac:dyDescent="0.3">
      <c r="A7" s="5" t="s">
        <v>100</v>
      </c>
      <c r="B7" s="6" t="s">
        <v>99</v>
      </c>
      <c r="C7" s="41">
        <v>15600</v>
      </c>
      <c r="D7" s="41">
        <v>20280</v>
      </c>
      <c r="E7" s="41">
        <v>26364</v>
      </c>
      <c r="F7" s="6"/>
    </row>
    <row r="8" spans="1:6" ht="26.25" thickBot="1" x14ac:dyDescent="0.3">
      <c r="A8" s="5" t="s">
        <v>101</v>
      </c>
      <c r="B8" s="6" t="s">
        <v>102</v>
      </c>
      <c r="C8" s="41">
        <v>20930</v>
      </c>
      <c r="D8" s="41">
        <v>27209</v>
      </c>
      <c r="E8" s="41">
        <v>35371.699999999997</v>
      </c>
      <c r="F8" s="6"/>
    </row>
    <row r="9" spans="1:6" ht="26.25" thickBot="1" x14ac:dyDescent="0.3">
      <c r="A9" s="5" t="s">
        <v>103</v>
      </c>
      <c r="B9" s="6" t="s">
        <v>104</v>
      </c>
      <c r="C9" s="41">
        <v>28870</v>
      </c>
      <c r="D9" s="41">
        <v>33631</v>
      </c>
      <c r="E9" s="41">
        <v>43720.3</v>
      </c>
      <c r="F9" s="6"/>
    </row>
    <row r="10" spans="1:6" ht="26.25" thickBot="1" x14ac:dyDescent="0.3">
      <c r="A10" s="5" t="s">
        <v>105</v>
      </c>
      <c r="B10" s="6" t="s">
        <v>106</v>
      </c>
      <c r="C10" s="41">
        <v>39000</v>
      </c>
      <c r="D10" s="41">
        <v>50700</v>
      </c>
      <c r="E10" s="41">
        <v>65910</v>
      </c>
      <c r="F10" s="6"/>
    </row>
    <row r="11" spans="1:6" ht="26.25" thickBot="1" x14ac:dyDescent="0.3">
      <c r="A11" s="5" t="s">
        <v>107</v>
      </c>
      <c r="B11" s="6" t="s">
        <v>108</v>
      </c>
      <c r="C11" s="41">
        <v>32500</v>
      </c>
      <c r="D11" s="41">
        <v>42250</v>
      </c>
      <c r="E11" s="41">
        <v>54925</v>
      </c>
      <c r="F11" s="6"/>
    </row>
    <row r="14" spans="1:6" ht="15.75" thickBot="1" x14ac:dyDescent="0.3">
      <c r="A14" s="42" t="s">
        <v>20</v>
      </c>
    </row>
    <row r="15" spans="1:6" ht="26.25" thickBot="1" x14ac:dyDescent="0.3">
      <c r="A15" s="5" t="s">
        <v>109</v>
      </c>
      <c r="B15" s="1"/>
      <c r="C15" s="1"/>
      <c r="D15" s="1"/>
      <c r="E15" s="1"/>
      <c r="F15" s="1"/>
    </row>
    <row r="16" spans="1:6" ht="26.25" thickBot="1" x14ac:dyDescent="0.3">
      <c r="A16" s="5" t="s">
        <v>110</v>
      </c>
      <c r="B16" s="1"/>
      <c r="C16" s="1"/>
      <c r="D16" s="1"/>
      <c r="E16" s="1"/>
      <c r="F16" s="1"/>
    </row>
    <row r="17" spans="1:6" ht="15.75" thickBot="1" x14ac:dyDescent="0.3">
      <c r="A17" s="5" t="s">
        <v>111</v>
      </c>
      <c r="B17" s="1"/>
      <c r="C17" s="1"/>
      <c r="D17" s="1"/>
      <c r="E17" s="1"/>
      <c r="F17" s="1"/>
    </row>
    <row r="18" spans="1:6" ht="25.5" customHeight="1" thickBot="1" x14ac:dyDescent="0.3">
      <c r="A18" s="1"/>
      <c r="B18" s="5"/>
      <c r="C18" s="32" t="s">
        <v>112</v>
      </c>
      <c r="D18" s="33"/>
      <c r="E18" s="34"/>
      <c r="F18" s="1"/>
    </row>
  </sheetData>
  <mergeCells count="1">
    <mergeCell ref="C18:E1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QUADROS TEODORO</dc:creator>
  <cp:lastModifiedBy>GABRIEL DE QUADROS TEODORO</cp:lastModifiedBy>
  <dcterms:created xsi:type="dcterms:W3CDTF">2023-08-15T11:45:36Z</dcterms:created>
  <dcterms:modified xsi:type="dcterms:W3CDTF">2023-08-15T12:54:33Z</dcterms:modified>
</cp:coreProperties>
</file>