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ole UHT" sheetId="1" r:id="rId4"/>
    <sheet state="visible" name="Whole UHT-Teste F" sheetId="2" r:id="rId5"/>
    <sheet state="visible" name="Semi-skim" sheetId="3" r:id="rId6"/>
    <sheet state="visible" name="Semi-skim-Teste F" sheetId="4" r:id="rId7"/>
    <sheet state="visible" name="Skim" sheetId="5" r:id="rId8"/>
    <sheet state="visible" name="Skim - Teste F" sheetId="6" r:id="rId9"/>
    <sheet state="visible" name="Lactose-free" sheetId="7" r:id="rId10"/>
    <sheet state="visible" name="Lactose-free-Teste F" sheetId="8" r:id="rId11"/>
    <sheet state="visible" name="Whole" sheetId="9" r:id="rId12"/>
    <sheet state="visible" name="Whole - F-test" sheetId="10" r:id="rId13"/>
  </sheets>
  <definedNames/>
  <calcPr/>
  <extLst>
    <ext uri="GoogleSheetsCustomDataVersion2">
      <go:sheetsCustomData xmlns:go="http://customooxmlschemas.google.com/" r:id="rId14" roundtripDataChecksum="MBWTGq3udIWmn1LsFolO0z60FYCDuLjYMig2p9JfrqY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8">
      <text>
        <t xml:space="preserve">======
ID#AAABqhGA7ig
tc={6B6E2C7B-9ACA-4F0F-9A9B-61076EC1CCB5}    (2025-09-03 11:23:08)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P&gt;0,05</t>
      </text>
    </comment>
    <comment authorId="0" ref="F22">
      <text>
        <t xml:space="preserve">======
ID#AAABqhGA7ic
tc={5846689E-62CF-4BCF-9898-DB1F1CDB9190}    (2025-09-03 11:23:08)
[Comentário encadeado]
Sua versão do Excel permite que você leia este comentário encadeado, no entanto, as edições serão removidas se o arquivo for aberto em uma versão mais recente do Excel. Saiba mais: https://go.microsoft.com/fwlink/?linkid=870924
Comentário:
    &gt;0,05</t>
      </text>
    </comment>
  </commentList>
  <extLst>
    <ext uri="GoogleSheetsCustomDataVersion2">
      <go:sheetsCustomData xmlns:go="http://customooxmlschemas.google.com/" r:id="rId1" roundtripDataSignature="AMtx7mis8qlMlMLbe4H8eiLi+XkI6AW6Bw=="/>
    </ext>
  </extLst>
</comments>
</file>

<file path=xl/sharedStrings.xml><?xml version="1.0" encoding="utf-8"?>
<sst xmlns="http://schemas.openxmlformats.org/spreadsheetml/2006/main" count="531" uniqueCount="66">
  <si>
    <t>Whole UHT</t>
  </si>
  <si>
    <t xml:space="preserve"> Smartphone</t>
  </si>
  <si>
    <t>Formaldehyde Conc. (mg/L)</t>
  </si>
  <si>
    <t>Pixel</t>
  </si>
  <si>
    <t>Average</t>
  </si>
  <si>
    <t>Std. Deviation</t>
  </si>
  <si>
    <t>Relative Error</t>
  </si>
  <si>
    <t>D.O.</t>
  </si>
  <si>
    <t>Background</t>
  </si>
  <si>
    <t>Spectrophotometer</t>
  </si>
  <si>
    <t>Absorbance</t>
  </si>
  <si>
    <t>Anova Smartphone</t>
  </si>
  <si>
    <t>Average O.D.</t>
  </si>
  <si>
    <t>Average Pixel</t>
  </si>
  <si>
    <t>Regression Statistics</t>
  </si>
  <si>
    <t>Multiple R</t>
  </si>
  <si>
    <t>R-Squared</t>
  </si>
  <si>
    <t>Adjusted R-Squared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</si>
  <si>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</si>
  <si>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</si>
  <si>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</si>
  <si>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</si>
  <si>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</si>
  <si>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</si>
  <si>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</si>
  <si>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</si>
  <si>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</si>
  <si>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Residue</t>
  </si>
  <si>
    <t>Total</t>
  </si>
  <si>
    <t>Coefficients</t>
  </si>
  <si>
    <t>t Stat</t>
  </si>
  <si>
    <t>P-value</t>
  </si>
  <si>
    <t>Lower 95%</t>
  </si>
  <si>
    <t>Upper 95%</t>
  </si>
  <si>
    <t>Intercept</t>
  </si>
  <si>
    <t>Variable X 1</t>
  </si>
  <si>
    <t>RESULTADOS DE RESÍDUOS</t>
  </si>
  <si>
    <t>Observação</t>
  </si>
  <si>
    <t>Y previsto</t>
  </si>
  <si>
    <t>Resíduos</t>
  </si>
  <si>
    <t>Resíduos padrão</t>
  </si>
  <si>
    <t>Anova - Spectrophotometer</t>
  </si>
  <si>
    <t>Observation</t>
  </si>
  <si>
    <t>Predicted Y</t>
  </si>
  <si>
    <t>Residues</t>
  </si>
  <si>
    <t>Standard Residues</t>
  </si>
  <si>
    <t>Average Absorbance</t>
  </si>
  <si>
    <t>F-Test: Two-Sample for Variances</t>
  </si>
  <si>
    <t>t-Test: Two-Sample Assuming Equal Variances</t>
  </si>
  <si>
    <t>Variable 1</t>
  </si>
  <si>
    <t>Variable 2</t>
  </si>
  <si>
    <t>Variance</t>
  </si>
  <si>
    <t>Grouped Variance</t>
  </si>
  <si>
    <t>Hypothesized Mean Difference</t>
  </si>
  <si>
    <t>P(F&lt;=f) one-tail</t>
  </si>
  <si>
    <t>F Critical one-tail</t>
  </si>
  <si>
    <t>P(T&lt;=t) one-tail</t>
  </si>
  <si>
    <t>t Critical one-tail</t>
  </si>
  <si>
    <t>P(T&lt;=t) two-tail</t>
  </si>
  <si>
    <t>t Critical two-tail</t>
  </si>
  <si>
    <t>Semi-skim</t>
  </si>
  <si>
    <t>Smartphone</t>
  </si>
  <si>
    <t>RESUMO DOS RESULTADOS</t>
  </si>
  <si>
    <t>Skim</t>
  </si>
  <si>
    <t>Zero lactose</t>
  </si>
  <si>
    <t>Whole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</si>
</sst>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"/>
    <numFmt numFmtId="165" formatCode="0.0%"/>
    <numFmt numFmtId="166" formatCode="0.000"/>
    <numFmt numFmtId="167" formatCode="0.0000"/>
    <numFmt numFmtId="168" formatCode="0.00000"/>
    <numFmt numFmtId="169" formatCode="0.000%"/>
    <numFmt numFmtId="170" formatCode="0.000E+00"/>
  </numFmts>
  <fonts count="12">
    <font>
      <sz val="11.0"/>
      <color theme="1"/>
      <name val="Aptos Narrow"/>
      <scheme val="minor"/>
    </font>
    <font>
      <sz val="11.0"/>
      <color theme="1"/>
      <name val="Arial"/>
    </font>
    <font>
      <sz val="11.0"/>
      <color theme="1"/>
      <name val="Aptos Narrow"/>
    </font>
    <font/>
    <font>
      <b/>
      <sz val="11.0"/>
      <color theme="1"/>
      <name val="Aptos Narrow"/>
    </font>
    <font>
      <b/>
      <color theme="1"/>
      <name val="Aptos Narrow"/>
      <scheme val="minor"/>
    </font>
    <font>
      <i/>
      <sz val="11.0"/>
      <color theme="1"/>
      <name val="Arial"/>
    </font>
    <font>
      <color theme="1"/>
      <name val="Arial"/>
    </font>
    <font>
      <color theme="1"/>
      <name val="Aptos Narrow"/>
      <scheme val="minor"/>
    </font>
    <font>
      <i/>
      <sz val="11.0"/>
      <color theme="1"/>
      <name val="Aptos Narrow"/>
    </font>
    <font>
      <b/>
      <sz val="11.0"/>
      <color theme="1"/>
      <name val="Arial"/>
    </font>
    <font>
      <b/>
      <sz val="14.0"/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1CEEE"/>
        <bgColor rgb="FFF1CEEE"/>
      </patternFill>
    </fill>
    <fill>
      <patternFill patternType="solid">
        <fgColor rgb="FFB3E5A1"/>
        <bgColor rgb="FFB3E5A1"/>
      </patternFill>
    </fill>
    <fill>
      <patternFill patternType="solid">
        <fgColor rgb="FFFF7C80"/>
        <bgColor rgb="FFFF7C80"/>
      </patternFill>
    </fill>
    <fill>
      <patternFill patternType="solid">
        <fgColor rgb="FF8ED873"/>
        <bgColor rgb="FF8ED873"/>
      </patternFill>
    </fill>
  </fills>
  <borders count="12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2" fillId="0" fontId="2" numFmtId="0" xfId="0" applyAlignment="1" applyBorder="1" applyFont="1">
      <alignment horizontal="center"/>
    </xf>
    <xf borderId="9" fillId="0" fontId="1" numFmtId="0" xfId="0" applyAlignment="1" applyBorder="1" applyFont="1">
      <alignment horizontal="center" readingOrder="0"/>
    </xf>
    <xf borderId="9" fillId="0" fontId="2" numFmtId="164" xfId="0" applyAlignment="1" applyBorder="1" applyFont="1" applyNumberFormat="1">
      <alignment horizontal="center" vertical="center"/>
    </xf>
    <xf borderId="9" fillId="0" fontId="2" numFmtId="3" xfId="0" applyAlignment="1" applyBorder="1" applyFont="1" applyNumberFormat="1">
      <alignment horizontal="center" vertical="center"/>
    </xf>
    <xf borderId="9" fillId="0" fontId="2" numFmtId="0" xfId="0" applyAlignment="1" applyBorder="1" applyFont="1">
      <alignment horizontal="center" vertical="center"/>
    </xf>
    <xf borderId="9" fillId="0" fontId="2" numFmtId="165" xfId="0" applyAlignment="1" applyBorder="1" applyFont="1" applyNumberFormat="1">
      <alignment horizontal="center" vertical="center"/>
    </xf>
    <xf borderId="9" fillId="0" fontId="2" numFmtId="166" xfId="0" applyAlignment="1" applyBorder="1" applyFont="1" applyNumberFormat="1">
      <alignment horizontal="center"/>
    </xf>
    <xf borderId="9" fillId="0" fontId="2" numFmtId="167" xfId="0" applyAlignment="1" applyBorder="1" applyFont="1" applyNumberFormat="1">
      <alignment horizontal="center"/>
    </xf>
    <xf borderId="9" fillId="0" fontId="2" numFmtId="10" xfId="0" applyAlignment="1" applyBorder="1" applyFont="1" applyNumberFormat="1">
      <alignment horizontal="center"/>
    </xf>
    <xf borderId="9" fillId="0" fontId="2" numFmtId="2" xfId="0" applyAlignment="1" applyBorder="1" applyFont="1" applyNumberFormat="1">
      <alignment horizontal="center" vertical="center"/>
    </xf>
    <xf borderId="9" fillId="0" fontId="2" numFmtId="10" xfId="0" applyAlignment="1" applyBorder="1" applyFont="1" applyNumberFormat="1">
      <alignment horizontal="center" vertical="center"/>
    </xf>
    <xf borderId="9" fillId="0" fontId="2" numFmtId="168" xfId="0" applyAlignment="1" applyBorder="1" applyFont="1" applyNumberFormat="1">
      <alignment horizontal="center"/>
    </xf>
    <xf borderId="9" fillId="0" fontId="2" numFmtId="169" xfId="0" applyAlignment="1" applyBorder="1" applyFont="1" applyNumberFormat="1">
      <alignment horizontal="center"/>
    </xf>
    <xf borderId="9" fillId="0" fontId="1" numFmtId="164" xfId="0" applyAlignment="1" applyBorder="1" applyFont="1" applyNumberFormat="1">
      <alignment horizontal="center" readingOrder="0" vertical="center"/>
    </xf>
    <xf borderId="2" fillId="2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9" fillId="0" fontId="2" numFmtId="166" xfId="0" applyAlignment="1" applyBorder="1" applyFont="1" applyNumberFormat="1">
      <alignment horizontal="center" vertical="center"/>
    </xf>
    <xf borderId="9" fillId="0" fontId="2" numFmtId="167" xfId="0" applyAlignment="1" applyBorder="1" applyFont="1" applyNumberFormat="1">
      <alignment horizontal="center" vertical="center"/>
    </xf>
    <xf borderId="9" fillId="2" fontId="4" numFmtId="0" xfId="0" applyBorder="1" applyFont="1"/>
    <xf borderId="9" fillId="0" fontId="1" numFmtId="0" xfId="0" applyAlignment="1" applyBorder="1" applyFont="1">
      <alignment readingOrder="0"/>
    </xf>
    <xf borderId="9" fillId="0" fontId="2" numFmtId="1" xfId="0" applyAlignment="1" applyBorder="1" applyFont="1" applyNumberFormat="1">
      <alignment horizontal="center"/>
    </xf>
    <xf borderId="0" fillId="0" fontId="5" numFmtId="0" xfId="0" applyAlignment="1" applyFont="1">
      <alignment readingOrder="0"/>
    </xf>
    <xf borderId="0" fillId="0" fontId="5" numFmtId="0" xfId="0" applyFont="1"/>
    <xf borderId="10" fillId="0" fontId="6" numFmtId="0" xfId="0" applyAlignment="1" applyBorder="1" applyFont="1">
      <alignment horizontal="center" readingOrder="0"/>
    </xf>
    <xf borderId="10" fillId="0" fontId="3" numFmtId="0" xfId="0" applyBorder="1" applyFont="1"/>
    <xf borderId="0" fillId="0" fontId="7" numFmtId="0" xfId="0" applyAlignment="1" applyFont="1">
      <alignment readingOrder="0"/>
    </xf>
    <xf borderId="0" fillId="0" fontId="8" numFmtId="0" xfId="0" applyFont="1"/>
    <xf borderId="11" fillId="0" fontId="1" numFmtId="0" xfId="0" applyAlignment="1" applyBorder="1" applyFont="1">
      <alignment readingOrder="0"/>
    </xf>
    <xf borderId="11" fillId="0" fontId="2" numFmtId="0" xfId="0" applyBorder="1" applyFont="1"/>
    <xf borderId="10" fillId="0" fontId="9" numFmtId="0" xfId="0" applyAlignment="1" applyBorder="1" applyFont="1">
      <alignment horizontal="center"/>
    </xf>
    <xf borderId="1" fillId="3" fontId="2" numFmtId="0" xfId="0" applyBorder="1" applyFill="1" applyFont="1"/>
    <xf borderId="0" fillId="0" fontId="5" numFmtId="0" xfId="0" applyFont="1"/>
    <xf borderId="9" fillId="2" fontId="10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Font="1"/>
    <xf borderId="0" fillId="0" fontId="11" numFmtId="0" xfId="0" applyFont="1"/>
    <xf borderId="0" fillId="0" fontId="2" numFmtId="0" xfId="0" applyAlignment="1" applyFont="1">
      <alignment vertical="center"/>
    </xf>
    <xf borderId="9" fillId="0" fontId="2" numFmtId="9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9" fillId="0" fontId="2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2" numFmtId="0" xfId="0" applyFont="1"/>
    <xf borderId="0" fillId="0" fontId="6" numFmtId="0" xfId="0" applyAlignment="1" applyFont="1">
      <alignment horizontal="center" readingOrder="0"/>
    </xf>
    <xf borderId="9" fillId="0" fontId="2" numFmtId="165" xfId="0" applyAlignment="1" applyBorder="1" applyFont="1" applyNumberFormat="1">
      <alignment horizontal="center"/>
    </xf>
    <xf borderId="9" fillId="0" fontId="2" numFmtId="11" xfId="0" applyAlignment="1" applyBorder="1" applyFont="1" applyNumberFormat="1">
      <alignment horizontal="center"/>
    </xf>
    <xf borderId="9" fillId="0" fontId="8" numFmtId="0" xfId="0" applyBorder="1" applyFont="1"/>
    <xf borderId="1" fillId="4" fontId="2" numFmtId="0" xfId="0" applyBorder="1" applyFill="1" applyFont="1"/>
    <xf borderId="1" fillId="5" fontId="2" numFmtId="0" xfId="0" applyBorder="1" applyFill="1" applyFont="1"/>
    <xf borderId="1" fillId="2" fontId="2" numFmtId="0" xfId="0" applyBorder="1" applyFont="1"/>
    <xf borderId="9" fillId="0" fontId="2" numFmtId="170" xfId="0" applyAlignment="1" applyBorder="1" applyFont="1" applyNumberForma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63"/>
    <col customWidth="1" min="2" max="2" width="18.13"/>
    <col customWidth="1" min="3" max="3" width="15.75"/>
    <col customWidth="1" min="4" max="4" width="16.63"/>
    <col customWidth="1" min="5" max="5" width="11.25"/>
    <col customWidth="1" min="6" max="6" width="15.13"/>
    <col customWidth="1" min="7" max="7" width="13.75"/>
    <col customWidth="1" min="8" max="8" width="14.38"/>
    <col customWidth="1" min="9" max="9" width="8.63"/>
    <col customWidth="1" min="10" max="11" width="9.38"/>
    <col customWidth="1" min="12" max="12" width="16.75"/>
    <col customWidth="1" min="13" max="13" width="12.25"/>
    <col customWidth="1" min="14" max="24" width="8.63"/>
  </cols>
  <sheetData>
    <row r="1" ht="14.25" customHeight="1">
      <c r="A1" s="1" t="s">
        <v>0</v>
      </c>
    </row>
    <row r="2" ht="14.25" customHeight="1"/>
    <row r="3" ht="14.25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ht="14.25" customHeight="1">
      <c r="A4" s="5" t="s">
        <v>2</v>
      </c>
      <c r="B4" s="6" t="s">
        <v>3</v>
      </c>
      <c r="C4" s="7"/>
      <c r="D4" s="8"/>
      <c r="E4" s="5" t="s">
        <v>4</v>
      </c>
      <c r="F4" s="5" t="s">
        <v>5</v>
      </c>
      <c r="G4" s="5" t="s">
        <v>6</v>
      </c>
      <c r="H4" s="9" t="s">
        <v>7</v>
      </c>
      <c r="I4" s="3"/>
      <c r="J4" s="4"/>
      <c r="K4" s="10" t="s">
        <v>4</v>
      </c>
      <c r="L4" s="10" t="s">
        <v>5</v>
      </c>
      <c r="M4" s="10" t="s">
        <v>6</v>
      </c>
    </row>
    <row r="5" ht="14.25" customHeight="1">
      <c r="A5" s="11">
        <v>25.0</v>
      </c>
      <c r="B5" s="12">
        <v>94.0</v>
      </c>
      <c r="C5" s="13">
        <v>103.0</v>
      </c>
      <c r="D5" s="13">
        <v>93.0</v>
      </c>
      <c r="E5" s="12">
        <f t="shared" ref="E5:E10" si="2">AVERAGE(B5:D5)</f>
        <v>96.66666667</v>
      </c>
      <c r="F5" s="11">
        <f t="shared" ref="F5:F10" si="3">STDEVA(B5:D5)</f>
        <v>5.507570547</v>
      </c>
      <c r="G5" s="14">
        <f t="shared" ref="G5:G10" si="4">F5/E5</f>
        <v>0.05697486773</v>
      </c>
      <c r="H5" s="15">
        <f t="shared" ref="H5:J5" si="1">LOG(B5/$B$11)</f>
        <v>0.4546139137</v>
      </c>
      <c r="I5" s="15">
        <f t="shared" si="1"/>
        <v>0.4943232848</v>
      </c>
      <c r="J5" s="15">
        <f t="shared" si="1"/>
        <v>0.4499690087</v>
      </c>
      <c r="K5" s="15">
        <f t="shared" ref="K5:K10" si="6">AVERAGE(H5:J5)</f>
        <v>0.4663020691</v>
      </c>
      <c r="L5" s="16">
        <f t="shared" ref="L5:L10" si="7">STDEVA(H5:J5)</f>
        <v>0.02437796515</v>
      </c>
      <c r="M5" s="17">
        <f t="shared" ref="M5:M10" si="8">L5/K5</f>
        <v>0.05227934158</v>
      </c>
    </row>
    <row r="6" ht="14.25" customHeight="1">
      <c r="A6" s="11">
        <v>20.0</v>
      </c>
      <c r="B6" s="12">
        <v>93.0</v>
      </c>
      <c r="C6" s="13">
        <v>94.0</v>
      </c>
      <c r="D6" s="13">
        <v>93.0</v>
      </c>
      <c r="E6" s="12">
        <f t="shared" si="2"/>
        <v>93.33333333</v>
      </c>
      <c r="F6" s="18">
        <f t="shared" si="3"/>
        <v>0.5773502692</v>
      </c>
      <c r="G6" s="19">
        <f t="shared" si="4"/>
        <v>0.006185895741</v>
      </c>
      <c r="H6" s="15">
        <f t="shared" ref="H6:J6" si="5">LOG(B6/$B$11)</f>
        <v>0.4499690087</v>
      </c>
      <c r="I6" s="15">
        <f t="shared" si="5"/>
        <v>0.4546139137</v>
      </c>
      <c r="J6" s="15">
        <f t="shared" si="5"/>
        <v>0.4499690087</v>
      </c>
      <c r="K6" s="15">
        <f t="shared" si="6"/>
        <v>0.4515173104</v>
      </c>
      <c r="L6" s="20">
        <f t="shared" si="7"/>
        <v>0.002681737179</v>
      </c>
      <c r="M6" s="21">
        <f t="shared" si="8"/>
        <v>0.005939389514</v>
      </c>
    </row>
    <row r="7" ht="14.25" customHeight="1">
      <c r="A7" s="11">
        <v>15.0</v>
      </c>
      <c r="B7" s="12">
        <v>66.0</v>
      </c>
      <c r="C7" s="13">
        <v>72.0</v>
      </c>
      <c r="D7" s="13">
        <v>67.0</v>
      </c>
      <c r="E7" s="12">
        <f t="shared" si="2"/>
        <v>68.33333333</v>
      </c>
      <c r="F7" s="11">
        <f t="shared" si="3"/>
        <v>3.214550254</v>
      </c>
      <c r="G7" s="14">
        <f t="shared" si="4"/>
        <v>0.04704219883</v>
      </c>
      <c r="H7" s="15">
        <f t="shared" ref="H7:J7" si="9">LOG(B7/$B$11)</f>
        <v>0.3010299957</v>
      </c>
      <c r="I7" s="15">
        <f t="shared" si="9"/>
        <v>0.3388185566</v>
      </c>
      <c r="J7" s="15">
        <f t="shared" si="9"/>
        <v>0.3075608628</v>
      </c>
      <c r="K7" s="15">
        <f t="shared" si="6"/>
        <v>0.3158031383</v>
      </c>
      <c r="L7" s="16">
        <f t="shared" si="7"/>
        <v>0.02019765241</v>
      </c>
      <c r="M7" s="17">
        <f t="shared" si="8"/>
        <v>0.06395646514</v>
      </c>
    </row>
    <row r="8" ht="14.25" customHeight="1">
      <c r="A8" s="11">
        <v>10.0</v>
      </c>
      <c r="B8" s="12">
        <v>61.0</v>
      </c>
      <c r="C8" s="13">
        <v>61.0</v>
      </c>
      <c r="D8" s="13">
        <v>67.0</v>
      </c>
      <c r="E8" s="12">
        <f t="shared" si="2"/>
        <v>63</v>
      </c>
      <c r="F8" s="11">
        <f t="shared" si="3"/>
        <v>3.464101615</v>
      </c>
      <c r="G8" s="14">
        <f t="shared" si="4"/>
        <v>0.05498573992</v>
      </c>
      <c r="H8" s="15">
        <f t="shared" ref="H8:J8" si="10">LOG(B8/$B$11)</f>
        <v>0.2668158951</v>
      </c>
      <c r="I8" s="15">
        <f t="shared" si="10"/>
        <v>0.2668158951</v>
      </c>
      <c r="J8" s="15">
        <f t="shared" si="10"/>
        <v>0.3075608628</v>
      </c>
      <c r="K8" s="15">
        <f t="shared" si="6"/>
        <v>0.280397551</v>
      </c>
      <c r="L8" s="16">
        <f t="shared" si="7"/>
        <v>0.02352411806</v>
      </c>
      <c r="M8" s="17">
        <f t="shared" si="8"/>
        <v>0.08389559031</v>
      </c>
    </row>
    <row r="9" ht="14.25" customHeight="1">
      <c r="A9" s="11">
        <v>5.0</v>
      </c>
      <c r="B9" s="12">
        <v>41.0</v>
      </c>
      <c r="C9" s="13">
        <v>42.0</v>
      </c>
      <c r="D9" s="13">
        <v>43.0</v>
      </c>
      <c r="E9" s="12">
        <f t="shared" si="2"/>
        <v>42</v>
      </c>
      <c r="F9" s="11">
        <f t="shared" si="3"/>
        <v>1</v>
      </c>
      <c r="G9" s="14">
        <f t="shared" si="4"/>
        <v>0.02380952381</v>
      </c>
      <c r="H9" s="15">
        <f t="shared" ref="H9:J9" si="11">LOG(B9/$B$11)</f>
        <v>0.09426991684</v>
      </c>
      <c r="I9" s="15">
        <f t="shared" si="11"/>
        <v>0.1047353505</v>
      </c>
      <c r="J9" s="15">
        <f t="shared" si="11"/>
        <v>0.1149545157</v>
      </c>
      <c r="K9" s="15">
        <f t="shared" si="6"/>
        <v>0.104653261</v>
      </c>
      <c r="L9" s="16">
        <f t="shared" si="7"/>
        <v>0.01034254376</v>
      </c>
      <c r="M9" s="17">
        <f t="shared" si="8"/>
        <v>0.09882677007</v>
      </c>
    </row>
    <row r="10" ht="14.25" customHeight="1">
      <c r="A10" s="11">
        <v>2.5</v>
      </c>
      <c r="B10" s="12">
        <v>40.0</v>
      </c>
      <c r="C10" s="13">
        <v>40.0</v>
      </c>
      <c r="D10" s="13">
        <v>41.0</v>
      </c>
      <c r="E10" s="12">
        <f t="shared" si="2"/>
        <v>40.33333333</v>
      </c>
      <c r="F10" s="18">
        <f t="shared" si="3"/>
        <v>0.5773502692</v>
      </c>
      <c r="G10" s="14">
        <f t="shared" si="4"/>
        <v>0.01431446948</v>
      </c>
      <c r="H10" s="15">
        <f t="shared" ref="H10:J10" si="12">LOG(B10/$B$11)</f>
        <v>0.08354605145</v>
      </c>
      <c r="I10" s="15">
        <f t="shared" si="12"/>
        <v>0.08354605145</v>
      </c>
      <c r="J10" s="15">
        <f t="shared" si="12"/>
        <v>0.09426991684</v>
      </c>
      <c r="K10" s="16">
        <f t="shared" si="6"/>
        <v>0.08712067325</v>
      </c>
      <c r="L10" s="20">
        <f t="shared" si="7"/>
        <v>0.006191426571</v>
      </c>
      <c r="M10" s="17">
        <f t="shared" si="8"/>
        <v>0.07106724891</v>
      </c>
    </row>
    <row r="11" ht="14.25" customHeight="1">
      <c r="A11" s="22" t="s">
        <v>8</v>
      </c>
      <c r="B11" s="12">
        <v>33.0</v>
      </c>
      <c r="C11" s="13">
        <v>33.0</v>
      </c>
      <c r="D11" s="13">
        <v>33.0</v>
      </c>
    </row>
    <row r="12" ht="14.25" customHeight="1"/>
    <row r="13" ht="14.25" customHeight="1">
      <c r="A13" s="23" t="s">
        <v>9</v>
      </c>
      <c r="B13" s="3"/>
      <c r="C13" s="3"/>
      <c r="D13" s="3"/>
      <c r="E13" s="3"/>
      <c r="F13" s="3"/>
      <c r="G13" s="4"/>
    </row>
    <row r="14" ht="14.25" customHeight="1">
      <c r="A14" s="5" t="s">
        <v>2</v>
      </c>
      <c r="B14" s="24" t="s">
        <v>10</v>
      </c>
      <c r="C14" s="3"/>
      <c r="D14" s="4"/>
      <c r="E14" s="25" t="s">
        <v>4</v>
      </c>
      <c r="F14" s="25" t="s">
        <v>5</v>
      </c>
      <c r="G14" s="25" t="s">
        <v>6</v>
      </c>
    </row>
    <row r="15" ht="14.25" customHeight="1">
      <c r="A15" s="11">
        <f t="shared" ref="A15:A20" si="13">A5</f>
        <v>25</v>
      </c>
      <c r="B15" s="13">
        <v>0.816</v>
      </c>
      <c r="C15" s="13">
        <v>0.876</v>
      </c>
      <c r="D15" s="13">
        <v>0.798</v>
      </c>
      <c r="E15" s="26">
        <f t="shared" ref="E15:E20" si="14">AVERAGE(B15:D15)</f>
        <v>0.83</v>
      </c>
      <c r="F15" s="27">
        <f t="shared" ref="F15:F20" si="15">STDEVA(B15:D15)</f>
        <v>0.04084115571</v>
      </c>
      <c r="G15" s="19">
        <f t="shared" ref="G15:G20" si="16">F15/E15</f>
        <v>0.0492062117</v>
      </c>
    </row>
    <row r="16" ht="14.25" customHeight="1">
      <c r="A16" s="11">
        <f t="shared" si="13"/>
        <v>20</v>
      </c>
      <c r="B16" s="13">
        <v>0.704</v>
      </c>
      <c r="C16" s="13">
        <v>0.672</v>
      </c>
      <c r="D16" s="13">
        <v>0.685</v>
      </c>
      <c r="E16" s="26">
        <f t="shared" si="14"/>
        <v>0.687</v>
      </c>
      <c r="F16" s="27">
        <f t="shared" si="15"/>
        <v>0.01609347694</v>
      </c>
      <c r="G16" s="19">
        <f t="shared" si="16"/>
        <v>0.02342573063</v>
      </c>
    </row>
    <row r="17" ht="14.25" customHeight="1">
      <c r="A17" s="11">
        <f t="shared" si="13"/>
        <v>15</v>
      </c>
      <c r="B17" s="13">
        <v>0.491</v>
      </c>
      <c r="C17" s="13">
        <v>0.394</v>
      </c>
      <c r="D17" s="13">
        <v>0.396</v>
      </c>
      <c r="E17" s="26">
        <f t="shared" si="14"/>
        <v>0.427</v>
      </c>
      <c r="F17" s="27">
        <f t="shared" si="15"/>
        <v>0.05543464621</v>
      </c>
      <c r="G17" s="14">
        <f t="shared" si="16"/>
        <v>0.1298235274</v>
      </c>
    </row>
    <row r="18" ht="14.25" customHeight="1">
      <c r="A18" s="11">
        <f t="shared" si="13"/>
        <v>10</v>
      </c>
      <c r="B18" s="13">
        <v>0.333</v>
      </c>
      <c r="C18" s="13">
        <v>0.326</v>
      </c>
      <c r="D18" s="13">
        <v>0.284</v>
      </c>
      <c r="E18" s="26">
        <f t="shared" si="14"/>
        <v>0.3143333333</v>
      </c>
      <c r="F18" s="27">
        <f t="shared" si="15"/>
        <v>0.02650157228</v>
      </c>
      <c r="G18" s="19">
        <f t="shared" si="16"/>
        <v>0.08431041022</v>
      </c>
    </row>
    <row r="19" ht="14.25" customHeight="1">
      <c r="A19" s="11">
        <f t="shared" si="13"/>
        <v>5</v>
      </c>
      <c r="B19" s="13">
        <v>0.174</v>
      </c>
      <c r="C19" s="13">
        <v>0.188</v>
      </c>
      <c r="D19" s="13">
        <v>0.177</v>
      </c>
      <c r="E19" s="26">
        <f t="shared" si="14"/>
        <v>0.1796666667</v>
      </c>
      <c r="F19" s="27">
        <f t="shared" si="15"/>
        <v>0.007371114796</v>
      </c>
      <c r="G19" s="19">
        <f t="shared" si="16"/>
        <v>0.04102661296</v>
      </c>
    </row>
    <row r="20" ht="14.25" customHeight="1">
      <c r="A20" s="11">
        <f t="shared" si="13"/>
        <v>2.5</v>
      </c>
      <c r="B20" s="13">
        <v>0.067</v>
      </c>
      <c r="C20" s="13">
        <v>0.079</v>
      </c>
      <c r="D20" s="13">
        <v>0.065</v>
      </c>
      <c r="E20" s="26">
        <f t="shared" si="14"/>
        <v>0.07033333333</v>
      </c>
      <c r="F20" s="27">
        <f t="shared" si="15"/>
        <v>0.007571877794</v>
      </c>
      <c r="G20" s="14">
        <f t="shared" si="16"/>
        <v>0.1076570303</v>
      </c>
    </row>
    <row r="21" ht="14.25" customHeight="1"/>
    <row r="22" ht="14.25" customHeight="1"/>
    <row r="23" ht="14.25" customHeight="1">
      <c r="A23" s="28" t="s">
        <v>11</v>
      </c>
    </row>
    <row r="24" ht="14.25" customHeight="1">
      <c r="A24" s="5" t="s">
        <v>2</v>
      </c>
      <c r="B24" s="10" t="s">
        <v>12</v>
      </c>
      <c r="C24" s="29" t="s">
        <v>13</v>
      </c>
    </row>
    <row r="25" ht="14.25" customHeight="1">
      <c r="A25" s="11">
        <v>25.0</v>
      </c>
      <c r="B25" s="15">
        <v>0.44450441522105066</v>
      </c>
      <c r="C25" s="30">
        <v>92.33333333333333</v>
      </c>
    </row>
    <row r="26" ht="14.25" customHeight="1">
      <c r="A26" s="11">
        <v>20.0</v>
      </c>
      <c r="B26" s="15">
        <v>0.43523445451202986</v>
      </c>
      <c r="C26" s="30">
        <v>90.0</v>
      </c>
    </row>
    <row r="27" ht="14.25" customHeight="1">
      <c r="A27" s="11">
        <v>15.0</v>
      </c>
      <c r="B27" s="15">
        <v>0.31580313834676704</v>
      </c>
      <c r="C27" s="30">
        <v>68.33333333333333</v>
      </c>
    </row>
    <row r="28" ht="14.25" customHeight="1">
      <c r="A28" s="11">
        <v>10.0</v>
      </c>
      <c r="B28" s="15">
        <v>0.280397551029566</v>
      </c>
      <c r="C28" s="30">
        <v>63.0</v>
      </c>
    </row>
    <row r="29" ht="14.25" customHeight="1">
      <c r="A29" s="11">
        <v>5.0</v>
      </c>
      <c r="B29" s="15">
        <v>0.11441638638851588</v>
      </c>
      <c r="C29" s="30">
        <v>43.0</v>
      </c>
    </row>
    <row r="30" ht="14.25" customHeight="1">
      <c r="A30" s="11">
        <v>2.5</v>
      </c>
      <c r="B30" s="15">
        <v>0.07876304268039123</v>
      </c>
      <c r="C30" s="30">
        <v>39.666666666666664</v>
      </c>
    </row>
    <row r="31" ht="14.25" customHeight="1"/>
    <row r="32" ht="14.25" customHeight="1">
      <c r="I32" s="31"/>
    </row>
    <row r="33" ht="14.25" customHeight="1">
      <c r="I33" s="32"/>
    </row>
    <row r="34" ht="14.25" customHeight="1">
      <c r="I34" s="31"/>
    </row>
    <row r="35" ht="14.25" customHeight="1">
      <c r="I35" s="32"/>
    </row>
    <row r="36" ht="14.25" customHeight="1">
      <c r="A36" s="33" t="s">
        <v>14</v>
      </c>
      <c r="B36" s="34"/>
      <c r="I36" s="31"/>
    </row>
    <row r="37" ht="14.25" customHeight="1">
      <c r="A37" s="35" t="s">
        <v>15</v>
      </c>
      <c r="B37" s="36">
        <v>0.971576115950263</v>
      </c>
      <c r="I37" s="32"/>
    </row>
    <row r="38" ht="14.25" customHeight="1">
      <c r="A38" s="35" t="s">
        <v>16</v>
      </c>
      <c r="B38" s="36">
        <v>0.943960149084999</v>
      </c>
      <c r="I38" s="31"/>
    </row>
    <row r="39" ht="14.25" customHeight="1">
      <c r="A39" s="35" t="s">
        <v>17</v>
      </c>
      <c r="B39" s="36">
        <v>0.9299501863562487</v>
      </c>
      <c r="I39" s="32"/>
    </row>
    <row r="40" ht="14.25" customHeight="1">
      <c r="A40" s="35" t="s">
        <v>18</v>
      </c>
      <c r="B40" s="36">
        <v>0.04004235511861831</v>
      </c>
      <c r="I40" s="31"/>
    </row>
    <row r="41" ht="14.25" customHeight="1">
      <c r="A41" s="37" t="s">
        <v>19</v>
      </c>
      <c r="B41" s="38">
        <v>6.0</v>
      </c>
      <c r="I41" s="32"/>
    </row>
    <row r="42" ht="14.25" customHeight="1">
      <c r="I42" s="31"/>
    </row>
    <row r="43" ht="14.25" customHeight="1">
      <c r="A43" s="36" t="s">
        <v>20</v>
      </c>
      <c r="I43" s="32"/>
    </row>
    <row r="44" ht="14.25" customHeight="1">
      <c r="A44" s="39"/>
      <c r="B44" s="33" t="s">
        <v>21</v>
      </c>
      <c r="C44" s="33" t="s">
        <v>22</v>
      </c>
      <c r="D44" s="33" t="s">
        <v>23</v>
      </c>
      <c r="E44" s="39" t="s">
        <v>24</v>
      </c>
      <c r="F44" s="33" t="s">
        <v>25</v>
      </c>
      <c r="I44" s="31"/>
    </row>
    <row r="45" ht="14.25" customHeight="1">
      <c r="A45" s="35" t="s">
        <v>26</v>
      </c>
      <c r="B45" s="36">
        <v>1.0</v>
      </c>
      <c r="C45" s="36">
        <v>0.10803286809463848</v>
      </c>
      <c r="D45" s="36">
        <v>0.10803286809463848</v>
      </c>
      <c r="E45" s="40">
        <v>67.37777732612174</v>
      </c>
      <c r="F45" s="36">
        <v>0.0012003937045227105</v>
      </c>
      <c r="I45" s="32"/>
    </row>
    <row r="46" ht="14.25" customHeight="1">
      <c r="A46" s="35" t="s">
        <v>27</v>
      </c>
      <c r="B46" s="36">
        <v>4.0</v>
      </c>
      <c r="C46" s="36">
        <v>0.0064135608137821515</v>
      </c>
      <c r="D46" s="36">
        <v>0.0016033902034455379</v>
      </c>
      <c r="I46" s="31"/>
    </row>
    <row r="47" ht="14.25" customHeight="1">
      <c r="A47" s="38" t="s">
        <v>28</v>
      </c>
      <c r="B47" s="38">
        <v>5.0</v>
      </c>
      <c r="C47" s="38">
        <v>0.11444642890842063</v>
      </c>
      <c r="D47" s="38"/>
      <c r="E47" s="38"/>
      <c r="F47" s="38"/>
      <c r="I47" s="32"/>
    </row>
    <row r="48" ht="14.25" customHeight="1">
      <c r="I48" s="31"/>
    </row>
    <row r="49" ht="14.25" customHeight="1">
      <c r="A49" s="39"/>
      <c r="B49" s="33" t="s">
        <v>29</v>
      </c>
      <c r="C49" s="33" t="s">
        <v>18</v>
      </c>
      <c r="D49" s="33" t="s">
        <v>30</v>
      </c>
      <c r="E49" s="33" t="s">
        <v>31</v>
      </c>
      <c r="F49" s="33" t="s">
        <v>32</v>
      </c>
      <c r="G49" s="33" t="s">
        <v>33</v>
      </c>
      <c r="H49" s="33" t="s">
        <v>32</v>
      </c>
      <c r="I49" s="41"/>
    </row>
    <row r="50" ht="14.25" customHeight="1">
      <c r="A50" s="35" t="s">
        <v>34</v>
      </c>
      <c r="B50" s="36">
        <v>0.0629989233225505</v>
      </c>
      <c r="C50" s="36">
        <v>0.031157981671029813</v>
      </c>
      <c r="D50" s="36">
        <v>2.0219192625408686</v>
      </c>
      <c r="E50" s="36">
        <v>0.1132498632850922</v>
      </c>
      <c r="F50" s="36">
        <v>-0.02350950237582279</v>
      </c>
      <c r="G50" s="36">
        <v>0.14950734902092377</v>
      </c>
      <c r="H50" s="36">
        <v>-0.02350950237582279</v>
      </c>
      <c r="I50" s="31"/>
    </row>
    <row r="51" ht="14.25" customHeight="1">
      <c r="A51" s="37" t="s">
        <v>35</v>
      </c>
      <c r="B51" s="38">
        <v>0.016856489614149373</v>
      </c>
      <c r="C51" s="38">
        <v>0.002053566623597926</v>
      </c>
      <c r="D51" s="38">
        <v>8.208396757352906</v>
      </c>
      <c r="E51" s="38">
        <v>0.0012003937045227126</v>
      </c>
      <c r="F51" s="38">
        <v>0.011154874613863351</v>
      </c>
      <c r="G51" s="38">
        <v>0.022558104614435394</v>
      </c>
      <c r="H51" s="38">
        <v>0.011154874613863351</v>
      </c>
      <c r="I51" s="41"/>
    </row>
    <row r="52" ht="14.25" customHeight="1">
      <c r="I52" s="31"/>
    </row>
    <row r="53" ht="14.25" hidden="1" customHeight="1">
      <c r="I53" s="32"/>
      <c r="L53" s="36" t="s">
        <v>36</v>
      </c>
    </row>
    <row r="54" ht="14.25" hidden="1" customHeight="1">
      <c r="I54" s="31"/>
    </row>
    <row r="55" ht="14.25" hidden="1" customHeight="1">
      <c r="A55" s="39" t="s">
        <v>37</v>
      </c>
      <c r="B55" s="39" t="s">
        <v>38</v>
      </c>
      <c r="C55" s="39" t="s">
        <v>39</v>
      </c>
      <c r="D55" s="39" t="s">
        <v>40</v>
      </c>
      <c r="I55" s="32"/>
      <c r="L55" s="39" t="s">
        <v>37</v>
      </c>
      <c r="M55" s="39" t="s">
        <v>38</v>
      </c>
    </row>
    <row r="56" ht="14.25" hidden="1" customHeight="1">
      <c r="A56" s="36">
        <v>1.0</v>
      </c>
      <c r="B56" s="36">
        <v>0.48691842343303404</v>
      </c>
      <c r="C56" s="36">
        <v>-0.04241400821198338</v>
      </c>
      <c r="D56" s="36">
        <v>-1.143372613904552</v>
      </c>
      <c r="I56" s="31"/>
      <c r="L56" s="36">
        <v>1.0</v>
      </c>
      <c r="M56" s="36">
        <v>96.50776255707763</v>
      </c>
    </row>
    <row r="57" ht="14.25" hidden="1" customHeight="1">
      <c r="A57" s="36">
        <v>2.0</v>
      </c>
      <c r="B57" s="36">
        <v>0.4005465922316628</v>
      </c>
      <c r="C57" s="36">
        <v>0.03468786228036708</v>
      </c>
      <c r="D57" s="36">
        <v>0.935095583705263</v>
      </c>
      <c r="I57" s="32"/>
      <c r="L57" s="36">
        <v>2.0</v>
      </c>
      <c r="M57" s="36">
        <v>83.9068493150685</v>
      </c>
    </row>
    <row r="58" ht="14.25" hidden="1" customHeight="1">
      <c r="A58" s="36">
        <v>3.0</v>
      </c>
      <c r="B58" s="36">
        <v>0.3141747610302915</v>
      </c>
      <c r="C58" s="36">
        <v>0.0016283773164755266</v>
      </c>
      <c r="D58" s="36">
        <v>0.04389686585281204</v>
      </c>
      <c r="I58" s="31"/>
      <c r="L58" s="36">
        <v>3.0</v>
      </c>
      <c r="M58" s="36">
        <v>71.30593607305937</v>
      </c>
    </row>
    <row r="59" ht="14.25" hidden="1" customHeight="1">
      <c r="A59" s="36">
        <v>4.0</v>
      </c>
      <c r="B59" s="36">
        <v>0.2278029298289202</v>
      </c>
      <c r="C59" s="36">
        <v>0.052594621200645786</v>
      </c>
      <c r="D59" s="36">
        <v>1.4178157654647674</v>
      </c>
      <c r="I59" s="32"/>
      <c r="L59" s="36">
        <v>4.0</v>
      </c>
      <c r="M59" s="36">
        <v>58.705022831050236</v>
      </c>
    </row>
    <row r="60" ht="14.25" hidden="1" customHeight="1">
      <c r="A60" s="36">
        <v>5.0</v>
      </c>
      <c r="B60" s="36">
        <v>0.1414310986275489</v>
      </c>
      <c r="C60" s="36">
        <v>-0.027014712239033026</v>
      </c>
      <c r="D60" s="36">
        <v>-0.7282471864542059</v>
      </c>
      <c r="I60" s="31"/>
      <c r="L60" s="36">
        <v>5.0</v>
      </c>
      <c r="M60" s="36">
        <v>46.1041095890411</v>
      </c>
    </row>
    <row r="61" ht="14.25" hidden="1" customHeight="1">
      <c r="A61" s="36">
        <v>6.0</v>
      </c>
      <c r="B61" s="38">
        <v>0.09824518302686326</v>
      </c>
      <c r="C61" s="38">
        <v>-0.019482140346472027</v>
      </c>
      <c r="D61" s="38">
        <v>-0.5251884146640855</v>
      </c>
      <c r="I61" s="32"/>
      <c r="L61" s="38">
        <v>6.0</v>
      </c>
      <c r="M61" s="38">
        <v>39.80365296803654</v>
      </c>
    </row>
    <row r="62" ht="14.25" customHeight="1">
      <c r="A62" s="42" t="s">
        <v>41</v>
      </c>
      <c r="I62" s="31"/>
    </row>
    <row r="63" ht="14.25" customHeight="1">
      <c r="A63" s="5" t="s">
        <v>2</v>
      </c>
      <c r="B63" s="25" t="s">
        <v>4</v>
      </c>
      <c r="I63" s="32"/>
    </row>
    <row r="64" ht="14.25" customHeight="1">
      <c r="A64" s="13">
        <v>25.0</v>
      </c>
      <c r="B64" s="26">
        <v>0.8300000000000001</v>
      </c>
      <c r="I64" s="31"/>
    </row>
    <row r="65" ht="14.25" customHeight="1">
      <c r="A65" s="13">
        <v>20.0</v>
      </c>
      <c r="B65" s="13">
        <v>0.6869999999999999</v>
      </c>
      <c r="I65" s="32"/>
    </row>
    <row r="66" ht="14.25" customHeight="1">
      <c r="A66" s="13">
        <v>15.0</v>
      </c>
      <c r="B66" s="13">
        <v>0.42700000000000005</v>
      </c>
      <c r="I66" s="31"/>
    </row>
    <row r="67" ht="14.25" customHeight="1">
      <c r="A67" s="13">
        <v>10.0</v>
      </c>
      <c r="B67" s="26">
        <v>0.31433333333333335</v>
      </c>
      <c r="I67" s="32"/>
    </row>
    <row r="68" ht="14.25" customHeight="1">
      <c r="A68" s="13">
        <v>5.0</v>
      </c>
      <c r="B68" s="26">
        <v>0.17966666666666664</v>
      </c>
      <c r="I68" s="31"/>
    </row>
    <row r="69" ht="14.25" customHeight="1">
      <c r="A69" s="13">
        <v>2.5</v>
      </c>
      <c r="B69" s="26">
        <v>0.07033333333333334</v>
      </c>
      <c r="I69" s="32"/>
    </row>
    <row r="70" ht="14.25" customHeight="1">
      <c r="I70" s="31"/>
    </row>
    <row r="71" ht="14.25" customHeight="1">
      <c r="I71" s="32"/>
    </row>
    <row r="72" ht="14.25" customHeight="1">
      <c r="I72" s="31"/>
    </row>
    <row r="73" ht="14.25" customHeight="1">
      <c r="I73" s="32"/>
    </row>
    <row r="74" ht="14.25" customHeight="1">
      <c r="A74" s="33" t="s">
        <v>14</v>
      </c>
      <c r="B74" s="34"/>
      <c r="I74" s="31"/>
    </row>
    <row r="75" ht="14.25" customHeight="1">
      <c r="A75" s="35" t="s">
        <v>15</v>
      </c>
      <c r="B75" s="36">
        <v>0.9935803734477295</v>
      </c>
      <c r="I75" s="32"/>
    </row>
    <row r="76" ht="14.25" customHeight="1">
      <c r="A76" s="35" t="s">
        <v>16</v>
      </c>
      <c r="B76" s="36">
        <v>0.9872019585005296</v>
      </c>
      <c r="I76" s="43"/>
    </row>
    <row r="77" ht="14.25" customHeight="1">
      <c r="A77" s="35" t="s">
        <v>17</v>
      </c>
      <c r="B77" s="36">
        <v>0.984002448125662</v>
      </c>
      <c r="I77" s="44"/>
    </row>
    <row r="78" ht="14.25" customHeight="1">
      <c r="A78" s="35" t="s">
        <v>18</v>
      </c>
      <c r="B78" s="36">
        <v>0.03711783449700877</v>
      </c>
      <c r="I78" s="43"/>
    </row>
    <row r="79" ht="14.25" customHeight="1">
      <c r="A79" s="37" t="s">
        <v>19</v>
      </c>
      <c r="B79" s="38">
        <v>6.0</v>
      </c>
      <c r="I79" s="44"/>
    </row>
    <row r="80" ht="14.25" customHeight="1">
      <c r="I80" s="43"/>
    </row>
    <row r="81" ht="14.25" customHeight="1">
      <c r="A81" s="36" t="s">
        <v>20</v>
      </c>
      <c r="I81" s="44"/>
    </row>
    <row r="82" ht="14.25" customHeight="1">
      <c r="A82" s="39"/>
      <c r="B82" s="33" t="s">
        <v>21</v>
      </c>
      <c r="C82" s="33" t="s">
        <v>22</v>
      </c>
      <c r="D82" s="33" t="s">
        <v>23</v>
      </c>
      <c r="E82" s="39" t="s">
        <v>24</v>
      </c>
      <c r="F82" s="33" t="s">
        <v>25</v>
      </c>
      <c r="I82" s="43"/>
    </row>
    <row r="83" ht="14.25" customHeight="1">
      <c r="A83" s="35" t="s">
        <v>26</v>
      </c>
      <c r="B83" s="36">
        <v>1.0</v>
      </c>
      <c r="C83" s="36">
        <v>0.4250967135971588</v>
      </c>
      <c r="D83" s="36">
        <v>0.4250967135971588</v>
      </c>
      <c r="E83" s="40">
        <v>308.54782227151964</v>
      </c>
      <c r="F83" s="40">
        <v>6.168512604883804E-5</v>
      </c>
      <c r="I83" s="44"/>
    </row>
    <row r="84" ht="14.25" customHeight="1">
      <c r="A84" s="35" t="s">
        <v>27</v>
      </c>
      <c r="B84" s="36">
        <v>4.0</v>
      </c>
      <c r="C84" s="36">
        <v>0.005510934550989338</v>
      </c>
      <c r="D84" s="36">
        <v>0.0013777336377473345</v>
      </c>
      <c r="I84" s="43"/>
    </row>
    <row r="85" ht="14.25" customHeight="1">
      <c r="A85" s="38" t="s">
        <v>28</v>
      </c>
      <c r="B85" s="38">
        <v>5.0</v>
      </c>
      <c r="C85" s="38">
        <v>0.4306076481481481</v>
      </c>
      <c r="D85" s="38"/>
      <c r="E85" s="38"/>
      <c r="F85" s="38"/>
      <c r="I85" s="44"/>
    </row>
    <row r="86" ht="14.25" customHeight="1">
      <c r="I86" s="43"/>
    </row>
    <row r="87" ht="14.25" customHeight="1">
      <c r="A87" s="39"/>
      <c r="B87" s="33" t="s">
        <v>29</v>
      </c>
      <c r="C87" s="33" t="s">
        <v>18</v>
      </c>
      <c r="D87" s="33" t="s">
        <v>30</v>
      </c>
      <c r="E87" s="33" t="s">
        <v>31</v>
      </c>
      <c r="F87" s="33" t="s">
        <v>32</v>
      </c>
      <c r="G87" s="33" t="s">
        <v>33</v>
      </c>
      <c r="H87" s="33" t="s">
        <v>32</v>
      </c>
      <c r="I87" s="45"/>
    </row>
    <row r="88" ht="14.25" customHeight="1">
      <c r="A88" s="35" t="s">
        <v>34</v>
      </c>
      <c r="B88" s="36">
        <v>-0.013844748858447609</v>
      </c>
      <c r="C88" s="36">
        <v>0.028882337302592306</v>
      </c>
      <c r="D88" s="36">
        <v>-0.4793500163577477</v>
      </c>
      <c r="E88" s="36">
        <v>0.6567195365214883</v>
      </c>
      <c r="F88" s="36">
        <v>-0.09403497288890166</v>
      </c>
      <c r="G88" s="36">
        <v>0.06634547517200644</v>
      </c>
      <c r="H88" s="36">
        <v>-0.09403497288890166</v>
      </c>
      <c r="I88" s="43"/>
    </row>
    <row r="89" ht="14.25" customHeight="1">
      <c r="A89" s="37" t="s">
        <v>35</v>
      </c>
      <c r="B89" s="38">
        <v>0.03343744292237443</v>
      </c>
      <c r="C89" s="38">
        <v>0.0019035829894992224</v>
      </c>
      <c r="D89" s="38">
        <v>17.565529376352988</v>
      </c>
      <c r="E89" s="38">
        <v>6.168512604883804E-5</v>
      </c>
      <c r="F89" s="38">
        <v>0.028152249248841535</v>
      </c>
      <c r="G89" s="38">
        <v>0.03872263659590733</v>
      </c>
      <c r="H89" s="38">
        <v>0.028152249248841535</v>
      </c>
      <c r="I89" s="45"/>
    </row>
    <row r="90" ht="14.25" customHeight="1">
      <c r="I90" s="43"/>
    </row>
    <row r="91" ht="14.25" customHeight="1">
      <c r="I91" s="44"/>
    </row>
    <row r="92" ht="14.25" customHeight="1">
      <c r="I92" s="43"/>
    </row>
    <row r="93" ht="14.25" customHeight="1">
      <c r="I93" s="44"/>
    </row>
    <row r="94" ht="14.25" customHeight="1">
      <c r="I94" s="43"/>
    </row>
    <row r="95" ht="14.25" customHeight="1">
      <c r="A95" s="33" t="s">
        <v>42</v>
      </c>
      <c r="B95" s="33" t="s">
        <v>43</v>
      </c>
      <c r="C95" s="33" t="s">
        <v>44</v>
      </c>
      <c r="D95" s="33" t="s">
        <v>45</v>
      </c>
      <c r="I95" s="44"/>
    </row>
    <row r="96" ht="14.25" customHeight="1">
      <c r="A96" s="36">
        <v>1.0</v>
      </c>
      <c r="B96" s="36">
        <v>0.8220913242009131</v>
      </c>
      <c r="C96" s="36">
        <v>0.00790867579908694</v>
      </c>
      <c r="D96" s="36">
        <v>0.23821886349796348</v>
      </c>
      <c r="I96" s="43"/>
    </row>
    <row r="97" ht="14.25" customHeight="1">
      <c r="A97" s="36">
        <v>2.0</v>
      </c>
      <c r="B97" s="36">
        <v>0.6549041095890411</v>
      </c>
      <c r="C97" s="36">
        <v>0.03209589041095884</v>
      </c>
      <c r="D97" s="36">
        <v>0.9667669697038935</v>
      </c>
      <c r="I97" s="44"/>
    </row>
    <row r="98" ht="14.25" customHeight="1">
      <c r="A98" s="36">
        <v>3.0</v>
      </c>
      <c r="B98" s="36">
        <v>0.4877168949771689</v>
      </c>
      <c r="C98" s="36">
        <v>-0.06071689497716887</v>
      </c>
      <c r="D98" s="36">
        <v>-1.8288661824089743</v>
      </c>
      <c r="I98" s="43"/>
    </row>
    <row r="99" ht="14.25" customHeight="1">
      <c r="A99" s="36">
        <v>4.0</v>
      </c>
      <c r="B99" s="36">
        <v>0.3205296803652967</v>
      </c>
      <c r="C99" s="36">
        <v>-0.006196347031963367</v>
      </c>
      <c r="D99" s="36">
        <v>-0.18664145367593746</v>
      </c>
      <c r="I99" s="44"/>
    </row>
    <row r="100" ht="14.25" customHeight="1">
      <c r="A100" s="36">
        <v>5.0</v>
      </c>
      <c r="B100" s="36">
        <v>0.15334246575342456</v>
      </c>
      <c r="C100" s="36">
        <v>0.026324200913242085</v>
      </c>
      <c r="D100" s="36">
        <v>0.7929167136638176</v>
      </c>
      <c r="I100" s="43"/>
    </row>
    <row r="101" ht="14.25" customHeight="1">
      <c r="A101" s="38">
        <v>6.0</v>
      </c>
      <c r="B101" s="38">
        <v>0.06974885844748847</v>
      </c>
      <c r="C101" s="38">
        <v>5.844748858448712E-4</v>
      </c>
      <c r="D101" s="38">
        <v>0.017605089219252315</v>
      </c>
      <c r="I101" s="44"/>
    </row>
    <row r="102" ht="14.25" customHeight="1">
      <c r="I102" s="43"/>
    </row>
    <row r="103" ht="14.25" customHeight="1">
      <c r="I103" s="44"/>
    </row>
    <row r="104" ht="14.25" customHeight="1">
      <c r="I104" s="43"/>
    </row>
    <row r="105" ht="14.25" customHeight="1">
      <c r="I105" s="44"/>
    </row>
    <row r="106" ht="14.25" customHeight="1">
      <c r="I106" s="43"/>
    </row>
    <row r="107" ht="14.25" customHeight="1">
      <c r="I107" s="44"/>
    </row>
    <row r="108" ht="14.25" customHeight="1">
      <c r="I108" s="43"/>
    </row>
    <row r="109" ht="14.25" customHeight="1">
      <c r="I109" s="44"/>
    </row>
    <row r="110" ht="14.25" customHeight="1">
      <c r="I110" s="43"/>
    </row>
    <row r="111" ht="14.25" customHeight="1">
      <c r="I111" s="44"/>
    </row>
    <row r="112" ht="14.25" customHeight="1">
      <c r="I112" s="43"/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3:M3"/>
    <mergeCell ref="B4:D4"/>
    <mergeCell ref="H4:J4"/>
    <mergeCell ref="A13:G13"/>
    <mergeCell ref="B14:D14"/>
    <mergeCell ref="A36:B36"/>
    <mergeCell ref="A74:B74"/>
  </mergeCells>
  <printOptions/>
  <pageMargins bottom="0.787401575" footer="0.0" header="0.0" left="0.511811024" right="0.511811024" top="0.7874015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5"/>
    <col customWidth="1" min="2" max="3" width="13.75"/>
    <col customWidth="1" min="4" max="5" width="8.63"/>
    <col customWidth="1" min="6" max="6" width="39.0"/>
    <col customWidth="1" min="7" max="8" width="13.75"/>
    <col customWidth="1" min="9" max="26" width="8.63"/>
  </cols>
  <sheetData>
    <row r="1" ht="14.25" customHeight="1">
      <c r="A1" s="1" t="s">
        <v>65</v>
      </c>
    </row>
    <row r="2" ht="14.25" customHeight="1"/>
    <row r="3" ht="14.25" customHeight="1">
      <c r="A3" s="25" t="s">
        <v>46</v>
      </c>
      <c r="B3" s="10" t="s">
        <v>12</v>
      </c>
    </row>
    <row r="4" ht="14.25" customHeight="1">
      <c r="A4" s="26">
        <v>0.7919999999999999</v>
      </c>
      <c r="B4" s="26">
        <v>0.36204979461422243</v>
      </c>
    </row>
    <row r="5" ht="14.25" customHeight="1">
      <c r="A5" s="26">
        <v>0.6896666666666667</v>
      </c>
      <c r="B5" s="26">
        <v>0.35294830196151655</v>
      </c>
    </row>
    <row r="6" ht="14.25" customHeight="1">
      <c r="A6" s="26">
        <v>0.4796666666666667</v>
      </c>
      <c r="B6" s="26">
        <v>0.2779042957383287</v>
      </c>
    </row>
    <row r="7" ht="14.25" customHeight="1">
      <c r="A7" s="26">
        <v>0.32066666666666666</v>
      </c>
      <c r="B7" s="26">
        <v>0.19446404020775376</v>
      </c>
    </row>
    <row r="8" ht="14.25" customHeight="1">
      <c r="A8" s="26">
        <v>0.16633333333333333</v>
      </c>
      <c r="B8" s="26">
        <v>0.11464100214700108</v>
      </c>
    </row>
    <row r="9" ht="14.25" customHeight="1">
      <c r="A9" s="26">
        <v>0.084</v>
      </c>
      <c r="B9" s="26">
        <v>0.10798133465672032</v>
      </c>
    </row>
    <row r="10" ht="14.25" customHeight="1"/>
    <row r="11" ht="14.25" customHeight="1"/>
    <row r="12" ht="14.25" customHeight="1">
      <c r="A12" s="35" t="s">
        <v>47</v>
      </c>
      <c r="F12" s="35" t="s">
        <v>48</v>
      </c>
    </row>
    <row r="13" ht="14.25" customHeight="1"/>
    <row r="14" ht="14.25" customHeight="1">
      <c r="A14" s="39"/>
      <c r="B14" s="33" t="s">
        <v>49</v>
      </c>
      <c r="C14" s="33" t="s">
        <v>50</v>
      </c>
      <c r="F14" s="39"/>
      <c r="G14" s="33" t="s">
        <v>49</v>
      </c>
      <c r="H14" s="33" t="s">
        <v>50</v>
      </c>
    </row>
    <row r="15" ht="14.25" customHeight="1">
      <c r="A15" s="35" t="s">
        <v>4</v>
      </c>
      <c r="B15" s="36">
        <v>0.4220555555555556</v>
      </c>
      <c r="C15" s="36">
        <v>0.23499812822092378</v>
      </c>
      <c r="F15" s="35" t="s">
        <v>4</v>
      </c>
      <c r="G15" s="36">
        <v>0.4220555555555556</v>
      </c>
      <c r="H15" s="36">
        <v>0.23499812822092378</v>
      </c>
      <c r="I15" s="35"/>
    </row>
    <row r="16" ht="14.25" customHeight="1">
      <c r="A16" s="35" t="s">
        <v>51</v>
      </c>
      <c r="B16" s="36">
        <v>0.08034975185185181</v>
      </c>
      <c r="C16" s="36">
        <v>0.012831484912989365</v>
      </c>
      <c r="F16" s="35" t="s">
        <v>51</v>
      </c>
      <c r="G16" s="36">
        <v>0.08034975185185181</v>
      </c>
      <c r="H16" s="36">
        <v>0.012831484912989365</v>
      </c>
      <c r="I16" s="35"/>
    </row>
    <row r="17" ht="14.25" customHeight="1">
      <c r="A17" s="35" t="s">
        <v>19</v>
      </c>
      <c r="B17" s="36">
        <v>6.0</v>
      </c>
      <c r="C17" s="36">
        <v>6.0</v>
      </c>
      <c r="F17" s="35" t="s">
        <v>19</v>
      </c>
      <c r="G17" s="36">
        <v>6.0</v>
      </c>
      <c r="H17" s="36">
        <v>6.0</v>
      </c>
      <c r="I17" s="35"/>
    </row>
    <row r="18" ht="14.25" customHeight="1">
      <c r="A18" s="35" t="s">
        <v>21</v>
      </c>
      <c r="B18" s="36">
        <v>5.0</v>
      </c>
      <c r="C18" s="36">
        <v>5.0</v>
      </c>
      <c r="F18" s="35" t="s">
        <v>53</v>
      </c>
      <c r="G18" s="36">
        <v>0.0</v>
      </c>
      <c r="I18" s="35"/>
    </row>
    <row r="19" ht="14.25" customHeight="1">
      <c r="A19" s="35" t="s">
        <v>24</v>
      </c>
      <c r="B19" s="36">
        <v>6.2619215466257865</v>
      </c>
      <c r="F19" s="35" t="s">
        <v>21</v>
      </c>
      <c r="G19" s="36">
        <v>7.0</v>
      </c>
      <c r="I19" s="35"/>
    </row>
    <row r="20" ht="14.25" customHeight="1">
      <c r="A20" s="35" t="s">
        <v>54</v>
      </c>
      <c r="B20" s="57">
        <v>0.03274092855478392</v>
      </c>
      <c r="F20" s="35" t="s">
        <v>30</v>
      </c>
      <c r="G20" s="36">
        <v>1.501019544120643</v>
      </c>
      <c r="I20" s="35"/>
    </row>
    <row r="21" ht="14.25" customHeight="1">
      <c r="A21" s="37" t="s">
        <v>55</v>
      </c>
      <c r="B21" s="38">
        <v>5.0503290576326485</v>
      </c>
      <c r="C21" s="38"/>
      <c r="F21" s="35" t="s">
        <v>56</v>
      </c>
      <c r="G21" s="36">
        <v>0.08852059783855572</v>
      </c>
      <c r="I21" s="35"/>
    </row>
    <row r="22" ht="14.25" customHeight="1">
      <c r="F22" s="35" t="s">
        <v>57</v>
      </c>
      <c r="G22" s="36">
        <v>1.8945786050900073</v>
      </c>
      <c r="I22" s="35"/>
    </row>
    <row r="23" ht="14.25" customHeight="1">
      <c r="F23" s="35" t="s">
        <v>58</v>
      </c>
      <c r="G23" s="58">
        <v>0.17704119567711143</v>
      </c>
      <c r="I23" s="35"/>
    </row>
    <row r="24" ht="14.25" customHeight="1">
      <c r="F24" s="37" t="s">
        <v>59</v>
      </c>
      <c r="G24" s="38">
        <v>2.364624251592785</v>
      </c>
      <c r="H24" s="38"/>
      <c r="I24" s="35"/>
    </row>
    <row r="25" ht="14.25" customHeight="1">
      <c r="I25" s="61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13"/>
    <col customWidth="1" min="2" max="3" width="13.75"/>
    <col customWidth="1" min="4" max="4" width="8.63"/>
    <col customWidth="1" min="5" max="5" width="39.0"/>
    <col customWidth="1" min="6" max="7" width="13.75"/>
    <col customWidth="1" min="8" max="26" width="8.63"/>
  </cols>
  <sheetData>
    <row r="1" ht="14.25" customHeight="1">
      <c r="A1" s="1" t="s">
        <v>0</v>
      </c>
    </row>
    <row r="2" ht="14.25" customHeight="1">
      <c r="A2" s="25" t="s">
        <v>46</v>
      </c>
      <c r="B2" s="10" t="s">
        <v>12</v>
      </c>
    </row>
    <row r="3" ht="14.25" customHeight="1">
      <c r="A3" s="13">
        <v>0.8300000000000001</v>
      </c>
      <c r="B3" s="15">
        <v>0.44450441522105066</v>
      </c>
    </row>
    <row r="4" ht="14.25" customHeight="1">
      <c r="A4" s="13">
        <v>0.6869999999999999</v>
      </c>
      <c r="B4" s="15">
        <v>0.43523445451202986</v>
      </c>
    </row>
    <row r="5" ht="14.25" customHeight="1">
      <c r="A5" s="13">
        <v>0.42700000000000005</v>
      </c>
      <c r="B5" s="15">
        <v>0.31580313834676704</v>
      </c>
    </row>
    <row r="6" ht="14.25" customHeight="1">
      <c r="A6" s="26">
        <v>0.31433333333333335</v>
      </c>
      <c r="B6" s="15">
        <v>0.280397551029566</v>
      </c>
    </row>
    <row r="7" ht="14.25" customHeight="1">
      <c r="A7" s="26">
        <v>0.17966666666666664</v>
      </c>
      <c r="B7" s="15">
        <v>0.11441638638851588</v>
      </c>
      <c r="I7" s="31"/>
    </row>
    <row r="8" ht="14.25" customHeight="1">
      <c r="A8" s="26">
        <v>0.07033333333333334</v>
      </c>
      <c r="B8" s="15">
        <v>0.07876304268039123</v>
      </c>
      <c r="I8" s="32"/>
    </row>
    <row r="9" ht="14.25" customHeight="1">
      <c r="I9" s="31"/>
    </row>
    <row r="10" ht="14.25" customHeight="1">
      <c r="A10" s="35" t="s">
        <v>47</v>
      </c>
      <c r="E10" s="35" t="s">
        <v>48</v>
      </c>
      <c r="I10" s="32"/>
    </row>
    <row r="11" ht="14.25" customHeight="1">
      <c r="I11" s="31"/>
    </row>
    <row r="12" ht="14.25" customHeight="1">
      <c r="A12" s="39"/>
      <c r="B12" s="33" t="s">
        <v>49</v>
      </c>
      <c r="C12" s="33" t="s">
        <v>50</v>
      </c>
      <c r="E12" s="39"/>
      <c r="F12" s="33" t="s">
        <v>49</v>
      </c>
      <c r="G12" s="33" t="s">
        <v>50</v>
      </c>
      <c r="I12" s="32"/>
    </row>
    <row r="13" ht="14.25" customHeight="1">
      <c r="A13" s="35" t="s">
        <v>4</v>
      </c>
      <c r="B13" s="36">
        <v>0.41805555555555546</v>
      </c>
      <c r="C13" s="36">
        <v>0.2781864980297201</v>
      </c>
      <c r="E13" s="35" t="s">
        <v>4</v>
      </c>
      <c r="F13" s="36">
        <v>0.41805555555555546</v>
      </c>
      <c r="G13" s="36">
        <v>0.2781864980297201</v>
      </c>
      <c r="I13" s="31"/>
    </row>
    <row r="14" ht="14.25" customHeight="1">
      <c r="A14" s="35" t="s">
        <v>51</v>
      </c>
      <c r="B14" s="36">
        <v>0.08612152962962968</v>
      </c>
      <c r="C14" s="36">
        <v>0.024067194921736024</v>
      </c>
      <c r="E14" s="35" t="s">
        <v>51</v>
      </c>
      <c r="F14" s="36">
        <v>0.08612152962962968</v>
      </c>
      <c r="G14" s="36">
        <v>0.024067194921736024</v>
      </c>
      <c r="I14" s="32"/>
    </row>
    <row r="15" ht="14.25" customHeight="1">
      <c r="A15" s="35" t="s">
        <v>19</v>
      </c>
      <c r="B15" s="36">
        <v>6.0</v>
      </c>
      <c r="C15" s="36">
        <v>6.0</v>
      </c>
      <c r="E15" s="35" t="s">
        <v>19</v>
      </c>
      <c r="F15" s="36">
        <v>6.0</v>
      </c>
      <c r="G15" s="36">
        <v>6.0</v>
      </c>
      <c r="I15" s="31"/>
    </row>
    <row r="16" ht="14.25" customHeight="1">
      <c r="A16" s="35" t="s">
        <v>21</v>
      </c>
      <c r="B16" s="36">
        <v>5.0</v>
      </c>
      <c r="C16" s="36">
        <v>5.0</v>
      </c>
      <c r="E16" s="35" t="s">
        <v>52</v>
      </c>
      <c r="F16" s="36">
        <v>0.05509436227568285</v>
      </c>
      <c r="I16" s="32"/>
    </row>
    <row r="17" ht="14.25" customHeight="1">
      <c r="A17" s="35" t="s">
        <v>24</v>
      </c>
      <c r="B17" s="36">
        <v>3.57837836564202</v>
      </c>
      <c r="E17" s="35" t="s">
        <v>53</v>
      </c>
      <c r="F17" s="36">
        <v>0.0</v>
      </c>
      <c r="I17" s="31"/>
    </row>
    <row r="18" ht="14.25" customHeight="1">
      <c r="A18" s="35" t="s">
        <v>54</v>
      </c>
      <c r="B18" s="40">
        <v>0.09401880303613067</v>
      </c>
      <c r="E18" s="35" t="s">
        <v>21</v>
      </c>
      <c r="F18" s="36">
        <v>10.0</v>
      </c>
      <c r="I18" s="32"/>
    </row>
    <row r="19" ht="14.25" customHeight="1">
      <c r="A19" s="37" t="s">
        <v>55</v>
      </c>
      <c r="B19" s="38">
        <v>5.0503290576326485</v>
      </c>
      <c r="C19" s="38"/>
      <c r="E19" s="35" t="s">
        <v>30</v>
      </c>
      <c r="F19" s="36">
        <v>1.0321164397988658</v>
      </c>
      <c r="I19" s="31"/>
    </row>
    <row r="20" ht="14.25" customHeight="1">
      <c r="E20" s="35" t="s">
        <v>56</v>
      </c>
      <c r="F20" s="36">
        <v>0.16316671368006014</v>
      </c>
      <c r="I20" s="32"/>
    </row>
    <row r="21" ht="14.25" customHeight="1">
      <c r="E21" s="35" t="s">
        <v>57</v>
      </c>
      <c r="F21" s="36">
        <v>1.812461122811676</v>
      </c>
      <c r="I21" s="31"/>
    </row>
    <row r="22" ht="14.25" customHeight="1">
      <c r="E22" s="35" t="s">
        <v>58</v>
      </c>
      <c r="F22" s="40">
        <v>0.3263334273601203</v>
      </c>
      <c r="I22" s="32"/>
    </row>
    <row r="23" ht="14.25" customHeight="1">
      <c r="E23" s="37" t="s">
        <v>59</v>
      </c>
      <c r="F23" s="38">
        <v>2.2281388519862744</v>
      </c>
      <c r="G23" s="38"/>
      <c r="I23" s="31"/>
    </row>
    <row r="24" ht="14.25" customHeight="1">
      <c r="I24" s="32"/>
    </row>
    <row r="25" ht="14.25" customHeight="1">
      <c r="I25" s="31"/>
    </row>
    <row r="26" ht="14.25" customHeight="1">
      <c r="I26" s="32"/>
    </row>
    <row r="27" ht="14.25" customHeight="1">
      <c r="I27" s="31"/>
    </row>
    <row r="28" ht="14.25" customHeight="1">
      <c r="I28" s="32"/>
    </row>
    <row r="29" ht="14.25" customHeight="1">
      <c r="I29" s="31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18.13"/>
    <col customWidth="1" min="3" max="3" width="14.75"/>
    <col customWidth="1" min="4" max="4" width="16.63"/>
    <col customWidth="1" min="5" max="5" width="14.75"/>
    <col customWidth="1" min="6" max="6" width="26.25"/>
    <col customWidth="1" min="7" max="7" width="16.38"/>
    <col customWidth="1" min="8" max="8" width="15.38"/>
    <col customWidth="1" min="9" max="9" width="15.75"/>
    <col customWidth="1" min="10" max="10" width="9.38"/>
    <col customWidth="1" min="11" max="11" width="26.13"/>
    <col customWidth="1" min="12" max="12" width="13.75"/>
    <col customWidth="1" min="13" max="13" width="14.38"/>
    <col customWidth="1" min="14" max="26" width="8.63"/>
  </cols>
  <sheetData>
    <row r="1" ht="14.25" customHeight="1">
      <c r="A1" s="1" t="s">
        <v>60</v>
      </c>
    </row>
    <row r="2" ht="14.25" customHeight="1"/>
    <row r="3" ht="14.25" customHeight="1">
      <c r="A3" s="2" t="s">
        <v>61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6"/>
      <c r="O3" s="46"/>
    </row>
    <row r="4" ht="14.25" customHeight="1">
      <c r="A4" s="5" t="s">
        <v>2</v>
      </c>
      <c r="B4" s="6" t="s">
        <v>3</v>
      </c>
      <c r="C4" s="7"/>
      <c r="D4" s="8"/>
      <c r="E4" s="5" t="s">
        <v>4</v>
      </c>
      <c r="F4" s="5" t="s">
        <v>5</v>
      </c>
      <c r="G4" s="5" t="s">
        <v>6</v>
      </c>
      <c r="H4" s="9" t="s">
        <v>7</v>
      </c>
      <c r="I4" s="3"/>
      <c r="J4" s="4"/>
      <c r="K4" s="10" t="s">
        <v>4</v>
      </c>
      <c r="L4" s="10" t="s">
        <v>5</v>
      </c>
      <c r="M4" s="10" t="s">
        <v>6</v>
      </c>
    </row>
    <row r="5" ht="14.25" customHeight="1">
      <c r="A5" s="11">
        <v>25.0</v>
      </c>
      <c r="B5" s="12">
        <v>84.0</v>
      </c>
      <c r="C5" s="13">
        <v>74.0</v>
      </c>
      <c r="D5" s="13">
        <v>71.0</v>
      </c>
      <c r="E5" s="12">
        <f t="shared" ref="E5:E10" si="2">AVERAGE(B5:D5)</f>
        <v>76.33333333</v>
      </c>
      <c r="F5" s="11">
        <f t="shared" ref="F5:F10" si="3">_xlfn.STDEV.S(B5:D5)</f>
        <v>6.806859286</v>
      </c>
      <c r="G5" s="14">
        <f t="shared" ref="G5:G10" si="4">F5/E5</f>
        <v>0.08917282907</v>
      </c>
      <c r="H5" s="15">
        <f t="shared" ref="H5:J5" si="1">LOG(B5/$B$11)</f>
        <v>0.4057653462</v>
      </c>
      <c r="I5" s="15">
        <f t="shared" si="1"/>
        <v>0.3507177799</v>
      </c>
      <c r="J5" s="15">
        <f t="shared" si="1"/>
        <v>0.3327444088</v>
      </c>
      <c r="K5" s="15">
        <f t="shared" ref="K5:K10" si="6">AVERAGE(H5:J5)</f>
        <v>0.363075845</v>
      </c>
      <c r="L5" s="16">
        <f t="shared" ref="L5:L10" si="7">_xlfn.STDEV.S(H5:J5)</f>
        <v>0.03804675614</v>
      </c>
      <c r="M5" s="17">
        <f t="shared" ref="M5:M10" si="8">L5/K5</f>
        <v>0.1047901056</v>
      </c>
    </row>
    <row r="6" ht="14.25" customHeight="1">
      <c r="A6" s="11">
        <v>20.0</v>
      </c>
      <c r="B6" s="12">
        <v>65.0</v>
      </c>
      <c r="C6" s="13">
        <v>62.0</v>
      </c>
      <c r="D6" s="13">
        <v>67.0</v>
      </c>
      <c r="E6" s="12">
        <f t="shared" si="2"/>
        <v>64.66666667</v>
      </c>
      <c r="F6" s="11">
        <f t="shared" si="3"/>
        <v>2.516611478</v>
      </c>
      <c r="G6" s="14">
        <f t="shared" si="4"/>
        <v>0.03891667235</v>
      </c>
      <c r="H6" s="15">
        <f t="shared" ref="H6:J6" si="5">LOG(B6/$B$11)</f>
        <v>0.2943994168</v>
      </c>
      <c r="I6" s="15">
        <f t="shared" si="5"/>
        <v>0.2738777496</v>
      </c>
      <c r="J6" s="15">
        <f t="shared" si="5"/>
        <v>0.3075608628</v>
      </c>
      <c r="K6" s="15">
        <f t="shared" si="6"/>
        <v>0.2919460097</v>
      </c>
      <c r="L6" s="16">
        <f t="shared" si="7"/>
        <v>0.01697505326</v>
      </c>
      <c r="M6" s="17">
        <f t="shared" si="8"/>
        <v>0.05814449486</v>
      </c>
    </row>
    <row r="7" ht="14.25" customHeight="1">
      <c r="A7" s="11">
        <v>15.0</v>
      </c>
      <c r="B7" s="12">
        <v>62.0</v>
      </c>
      <c r="C7" s="13">
        <v>67.0</v>
      </c>
      <c r="D7" s="13">
        <v>58.0</v>
      </c>
      <c r="E7" s="12">
        <f t="shared" si="2"/>
        <v>62.33333333</v>
      </c>
      <c r="F7" s="11">
        <f t="shared" si="3"/>
        <v>4.509249753</v>
      </c>
      <c r="G7" s="47">
        <f t="shared" si="4"/>
        <v>0.07234090513</v>
      </c>
      <c r="H7" s="15">
        <f t="shared" ref="H7:J7" si="9">LOG(B7/$B$11)</f>
        <v>0.2738777496</v>
      </c>
      <c r="I7" s="15">
        <f t="shared" si="9"/>
        <v>0.3075608628</v>
      </c>
      <c r="J7" s="15">
        <f t="shared" si="9"/>
        <v>0.2449140537</v>
      </c>
      <c r="K7" s="15">
        <f t="shared" si="6"/>
        <v>0.2754508887</v>
      </c>
      <c r="L7" s="16">
        <f t="shared" si="7"/>
        <v>0.03135301818</v>
      </c>
      <c r="M7" s="17">
        <f t="shared" si="8"/>
        <v>0.1138243493</v>
      </c>
    </row>
    <row r="8" ht="14.25" customHeight="1">
      <c r="A8" s="11">
        <v>10.0</v>
      </c>
      <c r="B8" s="12">
        <v>46.0</v>
      </c>
      <c r="C8" s="13">
        <v>48.0</v>
      </c>
      <c r="D8" s="13">
        <v>47.0</v>
      </c>
      <c r="E8" s="12">
        <f t="shared" si="2"/>
        <v>47</v>
      </c>
      <c r="F8" s="11">
        <f t="shared" si="3"/>
        <v>1</v>
      </c>
      <c r="G8" s="14">
        <f t="shared" si="4"/>
        <v>0.02127659574</v>
      </c>
      <c r="H8" s="15">
        <f t="shared" ref="H8:J8" si="10">LOG(B8/$B$11)</f>
        <v>0.1442438918</v>
      </c>
      <c r="I8" s="15">
        <f t="shared" si="10"/>
        <v>0.1627272975</v>
      </c>
      <c r="J8" s="15">
        <f t="shared" si="10"/>
        <v>0.1535839181</v>
      </c>
      <c r="K8" s="15">
        <f t="shared" si="6"/>
        <v>0.1535183691</v>
      </c>
      <c r="L8" s="20">
        <f t="shared" si="7"/>
        <v>0.009241877191</v>
      </c>
      <c r="M8" s="17">
        <f t="shared" si="8"/>
        <v>0.06020046489</v>
      </c>
    </row>
    <row r="9" ht="14.25" customHeight="1">
      <c r="A9" s="11">
        <v>5.0</v>
      </c>
      <c r="B9" s="12">
        <v>42.0</v>
      </c>
      <c r="C9" s="13">
        <v>41.0</v>
      </c>
      <c r="D9" s="13">
        <v>44.0</v>
      </c>
      <c r="E9" s="12">
        <f t="shared" si="2"/>
        <v>42.33333333</v>
      </c>
      <c r="F9" s="11">
        <f t="shared" si="3"/>
        <v>1.527525232</v>
      </c>
      <c r="G9" s="14">
        <f t="shared" si="4"/>
        <v>0.03608327319</v>
      </c>
      <c r="H9" s="15">
        <f t="shared" ref="H9:J9" si="11">LOG(B9/$B$11)</f>
        <v>0.1047353505</v>
      </c>
      <c r="I9" s="15">
        <f t="shared" si="11"/>
        <v>0.09426991684</v>
      </c>
      <c r="J9" s="15">
        <f t="shared" si="11"/>
        <v>0.1249387366</v>
      </c>
      <c r="K9" s="15">
        <f t="shared" si="6"/>
        <v>0.1079813347</v>
      </c>
      <c r="L9" s="16">
        <f t="shared" si="7"/>
        <v>0.01558994664</v>
      </c>
      <c r="M9" s="17">
        <f t="shared" si="8"/>
        <v>0.1443763099</v>
      </c>
    </row>
    <row r="10" ht="14.25" customHeight="1">
      <c r="A10" s="11">
        <v>2.5</v>
      </c>
      <c r="B10" s="12">
        <v>37.0</v>
      </c>
      <c r="C10" s="13">
        <v>36.0</v>
      </c>
      <c r="D10" s="13">
        <v>37.0</v>
      </c>
      <c r="E10" s="12">
        <f t="shared" si="2"/>
        <v>36.66666667</v>
      </c>
      <c r="F10" s="11">
        <f t="shared" si="3"/>
        <v>0.5773502692</v>
      </c>
      <c r="G10" s="47">
        <f t="shared" si="4"/>
        <v>0.01574591643</v>
      </c>
      <c r="H10" s="15">
        <f t="shared" ref="H10:J10" si="12">LOG(B10/$B$11)</f>
        <v>0.04968778419</v>
      </c>
      <c r="I10" s="15">
        <f t="shared" si="12"/>
        <v>0.03778856089</v>
      </c>
      <c r="J10" s="15">
        <f t="shared" si="12"/>
        <v>0.04968778419</v>
      </c>
      <c r="K10" s="16">
        <f t="shared" si="6"/>
        <v>0.04572137642</v>
      </c>
      <c r="L10" s="20">
        <f t="shared" si="7"/>
        <v>0.006870019775</v>
      </c>
      <c r="M10" s="17">
        <f t="shared" si="8"/>
        <v>0.1502583761</v>
      </c>
    </row>
    <row r="11" ht="14.25" customHeight="1">
      <c r="A11" s="22" t="s">
        <v>8</v>
      </c>
      <c r="B11" s="12">
        <v>33.0</v>
      </c>
      <c r="C11" s="13">
        <v>33.0</v>
      </c>
      <c r="D11" s="13">
        <v>33.0</v>
      </c>
    </row>
    <row r="12" ht="14.25" customHeight="1"/>
    <row r="13" ht="14.25" customHeight="1"/>
    <row r="14" ht="14.25" customHeight="1"/>
    <row r="15" ht="14.25" customHeight="1">
      <c r="A15" s="23" t="s">
        <v>9</v>
      </c>
      <c r="B15" s="3"/>
      <c r="C15" s="3"/>
      <c r="D15" s="3"/>
      <c r="E15" s="3"/>
      <c r="F15" s="3"/>
      <c r="G15" s="4"/>
      <c r="H15" s="48"/>
    </row>
    <row r="16" ht="14.25" customHeight="1">
      <c r="A16" s="5" t="s">
        <v>2</v>
      </c>
      <c r="B16" s="24" t="s">
        <v>10</v>
      </c>
      <c r="C16" s="3"/>
      <c r="D16" s="4"/>
      <c r="E16" s="25" t="s">
        <v>4</v>
      </c>
      <c r="F16" s="25" t="s">
        <v>5</v>
      </c>
      <c r="G16" s="25" t="s">
        <v>6</v>
      </c>
      <c r="H16" s="49"/>
    </row>
    <row r="17" ht="14.25" customHeight="1">
      <c r="A17" s="11">
        <f t="shared" ref="A17:A22" si="13">A5</f>
        <v>25</v>
      </c>
      <c r="B17" s="13">
        <v>0.734</v>
      </c>
      <c r="C17" s="13">
        <v>0.72</v>
      </c>
      <c r="D17" s="13">
        <v>0.65</v>
      </c>
      <c r="E17" s="26">
        <f t="shared" ref="E17:E22" si="14">AVERAGE(B17:D17)</f>
        <v>0.7013333333</v>
      </c>
      <c r="F17" s="26">
        <f t="shared" ref="F17:F22" si="15">_xlfn.STDEV.S(B17:D17)</f>
        <v>0.04500370355</v>
      </c>
      <c r="G17" s="47">
        <f t="shared" ref="G17:G22" si="16">F17/E17</f>
        <v>0.06416877883</v>
      </c>
    </row>
    <row r="18" ht="14.25" customHeight="1">
      <c r="A18" s="11">
        <f t="shared" si="13"/>
        <v>20</v>
      </c>
      <c r="B18" s="13">
        <v>0.654</v>
      </c>
      <c r="C18" s="13">
        <v>0.576</v>
      </c>
      <c r="D18" s="13">
        <v>0.596</v>
      </c>
      <c r="E18" s="26">
        <f t="shared" si="14"/>
        <v>0.6086666667</v>
      </c>
      <c r="F18" s="26">
        <f t="shared" si="15"/>
        <v>0.04051337228</v>
      </c>
      <c r="G18" s="47">
        <f t="shared" si="16"/>
        <v>0.06656085259</v>
      </c>
    </row>
    <row r="19" ht="14.25" customHeight="1">
      <c r="A19" s="11">
        <f t="shared" si="13"/>
        <v>15</v>
      </c>
      <c r="B19" s="13">
        <v>0.369</v>
      </c>
      <c r="C19" s="13">
        <v>0.463</v>
      </c>
      <c r="D19" s="13">
        <v>0.407</v>
      </c>
      <c r="E19" s="26">
        <f t="shared" si="14"/>
        <v>0.413</v>
      </c>
      <c r="F19" s="26">
        <f t="shared" si="15"/>
        <v>0.04728636167</v>
      </c>
      <c r="G19" s="47">
        <f t="shared" si="16"/>
        <v>0.1144948224</v>
      </c>
    </row>
    <row r="20" ht="14.25" customHeight="1">
      <c r="A20" s="11">
        <f t="shared" si="13"/>
        <v>10</v>
      </c>
      <c r="B20" s="13">
        <v>0.266</v>
      </c>
      <c r="C20" s="13">
        <v>0.31</v>
      </c>
      <c r="D20" s="13">
        <v>0.274</v>
      </c>
      <c r="E20" s="26">
        <f t="shared" si="14"/>
        <v>0.2833333333</v>
      </c>
      <c r="F20" s="26">
        <f t="shared" si="15"/>
        <v>0.02343786111</v>
      </c>
      <c r="G20" s="47">
        <f t="shared" si="16"/>
        <v>0.08272186274</v>
      </c>
    </row>
    <row r="21" ht="14.25" customHeight="1">
      <c r="A21" s="11">
        <f t="shared" si="13"/>
        <v>5</v>
      </c>
      <c r="B21" s="13">
        <v>0.171</v>
      </c>
      <c r="C21" s="13">
        <v>0.128</v>
      </c>
      <c r="D21" s="13">
        <v>0.147</v>
      </c>
      <c r="E21" s="26">
        <f t="shared" si="14"/>
        <v>0.1486666667</v>
      </c>
      <c r="F21" s="26">
        <f t="shared" si="15"/>
        <v>0.02154839515</v>
      </c>
      <c r="G21" s="47">
        <f t="shared" si="16"/>
        <v>0.144944362</v>
      </c>
    </row>
    <row r="22" ht="14.25" customHeight="1">
      <c r="A22" s="11">
        <f t="shared" si="13"/>
        <v>2.5</v>
      </c>
      <c r="B22" s="13">
        <v>0.062</v>
      </c>
      <c r="C22" s="13">
        <v>0.079</v>
      </c>
      <c r="D22" s="13">
        <v>0.065</v>
      </c>
      <c r="E22" s="26">
        <f t="shared" si="14"/>
        <v>0.06866666667</v>
      </c>
      <c r="F22" s="26">
        <f t="shared" si="15"/>
        <v>0.009073771726</v>
      </c>
      <c r="G22" s="47">
        <f t="shared" si="16"/>
        <v>0.1321423067</v>
      </c>
    </row>
    <row r="23" ht="14.25" customHeight="1"/>
    <row r="24" ht="14.25" customHeight="1"/>
    <row r="25" ht="14.25" customHeight="1">
      <c r="A25" s="28" t="s">
        <v>11</v>
      </c>
    </row>
    <row r="26" ht="14.25" customHeight="1">
      <c r="A26" s="5" t="s">
        <v>2</v>
      </c>
      <c r="B26" s="10" t="s">
        <v>12</v>
      </c>
      <c r="C26" s="29" t="s">
        <v>13</v>
      </c>
    </row>
    <row r="27" ht="14.25" customHeight="1">
      <c r="A27" s="11">
        <v>25.0</v>
      </c>
      <c r="B27" s="15">
        <v>0.3630758449594235</v>
      </c>
      <c r="C27" s="30">
        <v>76.33333333333333</v>
      </c>
    </row>
    <row r="28" ht="14.25" customHeight="1">
      <c r="A28" s="11">
        <v>20.0</v>
      </c>
      <c r="B28" s="15">
        <v>0.2754508887094517</v>
      </c>
      <c r="C28" s="30">
        <v>62.333333333333336</v>
      </c>
    </row>
    <row r="29" ht="14.25" customHeight="1">
      <c r="A29" s="11">
        <v>15.0</v>
      </c>
      <c r="B29" s="15">
        <v>0.24062036148105484</v>
      </c>
      <c r="C29" s="50">
        <v>58.0</v>
      </c>
    </row>
    <row r="30" ht="14.25" customHeight="1">
      <c r="A30" s="11">
        <v>10.0</v>
      </c>
      <c r="B30" s="15">
        <v>0.1431451022606103</v>
      </c>
      <c r="C30" s="50">
        <v>46.0</v>
      </c>
    </row>
    <row r="31" ht="14.25" customHeight="1">
      <c r="A31" s="11">
        <v>5.0</v>
      </c>
      <c r="B31" s="15">
        <v>0.10368815859804881</v>
      </c>
      <c r="C31" s="50">
        <v>42.0</v>
      </c>
    </row>
    <row r="32" ht="14.25" customHeight="1">
      <c r="A32" s="11">
        <v>2.5</v>
      </c>
      <c r="B32" s="15">
        <v>0.03702324959512251</v>
      </c>
      <c r="C32" s="50">
        <v>36.0</v>
      </c>
    </row>
    <row r="33" ht="14.25" customHeight="1">
      <c r="C33" s="48"/>
    </row>
    <row r="34" ht="14.25" customHeight="1"/>
    <row r="35" ht="14.25" customHeight="1">
      <c r="K35" s="36" t="s">
        <v>62</v>
      </c>
    </row>
    <row r="36" ht="14.25" customHeight="1">
      <c r="A36" s="33" t="s">
        <v>14</v>
      </c>
      <c r="B36" s="34"/>
    </row>
    <row r="37" ht="14.25" customHeight="1">
      <c r="A37" s="35" t="s">
        <v>15</v>
      </c>
      <c r="B37" s="36">
        <v>0.9599470039578564</v>
      </c>
    </row>
    <row r="38" ht="14.25" customHeight="1">
      <c r="A38" s="35" t="s">
        <v>16</v>
      </c>
      <c r="B38" s="36">
        <v>0.9214982504076646</v>
      </c>
    </row>
    <row r="39" ht="14.25" customHeight="1">
      <c r="A39" s="35" t="s">
        <v>17</v>
      </c>
      <c r="B39" s="36">
        <v>0.9018728130095808</v>
      </c>
    </row>
    <row r="40" ht="14.25" customHeight="1">
      <c r="A40" s="35" t="s">
        <v>18</v>
      </c>
      <c r="B40" s="36">
        <v>0.039971073622940244</v>
      </c>
    </row>
    <row r="41" ht="14.25" customHeight="1">
      <c r="A41" s="37" t="s">
        <v>19</v>
      </c>
      <c r="B41" s="38">
        <v>6.0</v>
      </c>
    </row>
    <row r="42" ht="14.25" customHeight="1"/>
    <row r="43" ht="14.25" customHeight="1">
      <c r="A43" s="36" t="s">
        <v>20</v>
      </c>
    </row>
    <row r="44" ht="14.25" customHeight="1">
      <c r="A44" s="39"/>
      <c r="B44" s="33" t="s">
        <v>21</v>
      </c>
      <c r="C44" s="33" t="s">
        <v>22</v>
      </c>
      <c r="D44" s="33" t="s">
        <v>23</v>
      </c>
      <c r="E44" s="39" t="s">
        <v>24</v>
      </c>
      <c r="F44" s="33" t="s">
        <v>25</v>
      </c>
    </row>
    <row r="45" ht="14.25" customHeight="1">
      <c r="A45" s="35" t="s">
        <v>26</v>
      </c>
      <c r="B45" s="36">
        <v>1.0</v>
      </c>
      <c r="C45" s="36">
        <v>0.07501822728180414</v>
      </c>
      <c r="D45" s="36">
        <v>0.07501822728180414</v>
      </c>
      <c r="E45" s="40">
        <v>46.95427835395077</v>
      </c>
      <c r="F45" s="40">
        <v>0.0023742363788375716</v>
      </c>
    </row>
    <row r="46" ht="14.25" customHeight="1">
      <c r="A46" s="35" t="s">
        <v>27</v>
      </c>
      <c r="B46" s="36">
        <v>4.0</v>
      </c>
      <c r="C46" s="36">
        <v>0.006390746906282038</v>
      </c>
      <c r="D46" s="36">
        <v>0.0015976867265705096</v>
      </c>
    </row>
    <row r="47" ht="14.25" customHeight="1">
      <c r="A47" s="38" t="s">
        <v>28</v>
      </c>
      <c r="B47" s="38">
        <v>5.0</v>
      </c>
      <c r="C47" s="38">
        <v>0.08140897418808618</v>
      </c>
      <c r="D47" s="38"/>
      <c r="E47" s="38"/>
      <c r="F47" s="38"/>
    </row>
    <row r="48" ht="14.25" customHeight="1"/>
    <row r="49" ht="14.25" customHeight="1">
      <c r="A49" s="39"/>
      <c r="B49" s="33" t="s">
        <v>29</v>
      </c>
      <c r="C49" s="33" t="s">
        <v>18</v>
      </c>
      <c r="D49" s="33" t="s">
        <v>30</v>
      </c>
      <c r="E49" s="33" t="s">
        <v>31</v>
      </c>
      <c r="F49" s="33" t="s">
        <v>32</v>
      </c>
      <c r="G49" s="33" t="s">
        <v>33</v>
      </c>
      <c r="H49" s="51"/>
      <c r="I49" s="51"/>
    </row>
    <row r="50" ht="14.25" customHeight="1">
      <c r="A50" s="35" t="s">
        <v>34</v>
      </c>
      <c r="B50" s="36">
        <v>0.020015696406832734</v>
      </c>
      <c r="C50" s="36">
        <v>0.0311025157143137</v>
      </c>
      <c r="D50" s="36">
        <v>0.6435394676971838</v>
      </c>
      <c r="E50" s="36">
        <v>0.5549137030353247</v>
      </c>
      <c r="F50" s="36">
        <v>-0.06633873110751098</v>
      </c>
      <c r="G50" s="36">
        <v>0.10637012392117645</v>
      </c>
    </row>
    <row r="51" ht="14.25" customHeight="1">
      <c r="A51" s="37" t="s">
        <v>35</v>
      </c>
      <c r="B51" s="38">
        <v>0.014046644233432964</v>
      </c>
      <c r="C51" s="38">
        <v>0.0020499109619873395</v>
      </c>
      <c r="D51" s="38">
        <v>6.852319195276208</v>
      </c>
      <c r="E51" s="38">
        <v>0.0023742363788375694</v>
      </c>
      <c r="F51" s="38">
        <v>0.008355178976931915</v>
      </c>
      <c r="G51" s="38">
        <v>0.019738109489934014</v>
      </c>
      <c r="H51" s="52"/>
      <c r="I51" s="52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>
      <c r="A58" s="33" t="s">
        <v>42</v>
      </c>
      <c r="B58" s="33" t="s">
        <v>43</v>
      </c>
      <c r="C58" s="33" t="s">
        <v>44</v>
      </c>
      <c r="D58" s="33" t="s">
        <v>45</v>
      </c>
      <c r="K58" s="51"/>
      <c r="L58" s="51"/>
      <c r="M58" s="51"/>
      <c r="N58" s="51"/>
    </row>
    <row r="59" ht="14.25" customHeight="1">
      <c r="A59" s="36">
        <v>1.0</v>
      </c>
      <c r="B59" s="36">
        <v>25.04510979724497</v>
      </c>
      <c r="C59" s="36">
        <v>-0.045109797244968775</v>
      </c>
      <c r="D59" s="36">
        <v>-0.039731486670197394</v>
      </c>
    </row>
    <row r="60" ht="14.25" customHeight="1">
      <c r="A60" s="36">
        <v>2.0</v>
      </c>
      <c r="B60" s="36">
        <v>18.765611448692212</v>
      </c>
      <c r="C60" s="36">
        <v>1.234388551307788</v>
      </c>
      <c r="D60" s="36">
        <v>1.0872159767377292</v>
      </c>
    </row>
    <row r="61" ht="14.25" customHeight="1">
      <c r="A61" s="36">
        <v>3.0</v>
      </c>
      <c r="B61" s="36">
        <v>16.26953901031071</v>
      </c>
      <c r="C61" s="36">
        <v>-1.2695390103107087</v>
      </c>
      <c r="D61" s="36">
        <v>-1.1181755482414921</v>
      </c>
    </row>
    <row r="62" ht="14.25" customHeight="1">
      <c r="A62" s="36">
        <v>4.0</v>
      </c>
      <c r="B62" s="36">
        <v>9.284134902908031</v>
      </c>
      <c r="C62" s="36">
        <v>0.7158650970919691</v>
      </c>
      <c r="D62" s="36">
        <v>0.630514573326782</v>
      </c>
    </row>
    <row r="63" ht="14.25" customHeight="1">
      <c r="A63" s="36">
        <v>5.0</v>
      </c>
      <c r="B63" s="36">
        <v>6.456517941124113</v>
      </c>
      <c r="C63" s="36">
        <v>-1.4565179411241127</v>
      </c>
      <c r="D63" s="36">
        <v>-1.2828615222634459</v>
      </c>
    </row>
    <row r="64" ht="14.25" customHeight="1">
      <c r="A64" s="38">
        <v>6.0</v>
      </c>
      <c r="B64" s="38">
        <v>1.679086899719969</v>
      </c>
      <c r="C64" s="38">
        <v>0.820913100280031</v>
      </c>
      <c r="D64" s="38">
        <v>0.7230380071106224</v>
      </c>
    </row>
    <row r="65" ht="14.25" customHeight="1"/>
    <row r="66" ht="14.25" customHeight="1"/>
    <row r="67" ht="14.25" customHeight="1"/>
    <row r="68" ht="14.25" customHeight="1">
      <c r="A68" s="42" t="s">
        <v>41</v>
      </c>
    </row>
    <row r="69" ht="14.25" customHeight="1">
      <c r="A69" s="5" t="s">
        <v>2</v>
      </c>
      <c r="B69" s="25" t="s">
        <v>4</v>
      </c>
    </row>
    <row r="70" ht="14.25" customHeight="1">
      <c r="A70" s="13">
        <v>25.0</v>
      </c>
      <c r="B70" s="15">
        <v>0.7013333333333334</v>
      </c>
    </row>
    <row r="71" ht="14.25" customHeight="1">
      <c r="A71" s="13">
        <v>20.0</v>
      </c>
      <c r="B71" s="15">
        <v>0.6086666666666667</v>
      </c>
      <c r="F71" s="33" t="s">
        <v>14</v>
      </c>
      <c r="G71" s="34"/>
    </row>
    <row r="72" ht="14.25" customHeight="1">
      <c r="A72" s="13">
        <v>15.0</v>
      </c>
      <c r="B72" s="15">
        <v>0.41300000000000003</v>
      </c>
      <c r="F72" s="35" t="s">
        <v>15</v>
      </c>
      <c r="G72" s="36">
        <v>0.9971177502374575</v>
      </c>
    </row>
    <row r="73" ht="14.25" customHeight="1">
      <c r="A73" s="13">
        <v>10.0</v>
      </c>
      <c r="B73" s="15">
        <v>0.2833333333333334</v>
      </c>
      <c r="F73" s="35" t="s">
        <v>16</v>
      </c>
      <c r="G73" s="36">
        <v>0.9942438078386088</v>
      </c>
    </row>
    <row r="74" ht="14.25" customHeight="1">
      <c r="A74" s="13">
        <v>5.0</v>
      </c>
      <c r="B74" s="15">
        <v>0.1486666666666667</v>
      </c>
      <c r="F74" s="35" t="s">
        <v>17</v>
      </c>
      <c r="G74" s="36">
        <v>0.992804759798261</v>
      </c>
    </row>
    <row r="75" ht="14.25" customHeight="1">
      <c r="A75" s="13">
        <v>2.5</v>
      </c>
      <c r="B75" s="15">
        <v>0.06866666666666667</v>
      </c>
      <c r="F75" s="35" t="s">
        <v>18</v>
      </c>
      <c r="G75" s="36">
        <v>0.02132095816866197</v>
      </c>
    </row>
    <row r="76" ht="14.25" customHeight="1">
      <c r="F76" s="37" t="s">
        <v>19</v>
      </c>
      <c r="G76" s="38">
        <v>6.0</v>
      </c>
    </row>
    <row r="77" ht="14.25" customHeight="1"/>
    <row r="78" ht="14.25" customHeight="1">
      <c r="F78" s="36" t="s">
        <v>20</v>
      </c>
    </row>
    <row r="79" ht="14.25" customHeight="1">
      <c r="F79" s="39"/>
      <c r="G79" s="33" t="s">
        <v>21</v>
      </c>
      <c r="H79" s="33" t="s">
        <v>22</v>
      </c>
      <c r="I79" s="33" t="s">
        <v>23</v>
      </c>
      <c r="J79" s="39" t="s">
        <v>24</v>
      </c>
      <c r="K79" s="33" t="s">
        <v>25</v>
      </c>
    </row>
    <row r="80" ht="14.25" customHeight="1">
      <c r="F80" s="35" t="s">
        <v>26</v>
      </c>
      <c r="G80" s="36">
        <v>1.0</v>
      </c>
      <c r="H80" s="36">
        <v>0.31407331511922887</v>
      </c>
      <c r="I80" s="36">
        <v>0.31407331511922887</v>
      </c>
      <c r="J80" s="40">
        <v>690.9038336192746</v>
      </c>
      <c r="K80" s="40">
        <v>1.2449073591997416E-5</v>
      </c>
    </row>
    <row r="81" ht="14.25" customHeight="1">
      <c r="F81" s="35" t="s">
        <v>27</v>
      </c>
      <c r="G81" s="36">
        <v>4.0</v>
      </c>
      <c r="H81" s="36">
        <v>0.0018183330289193345</v>
      </c>
      <c r="I81" s="36">
        <v>4.545832572298336E-4</v>
      </c>
    </row>
    <row r="82" ht="14.25" customHeight="1">
      <c r="F82" s="38" t="s">
        <v>28</v>
      </c>
      <c r="G82" s="38">
        <v>5.0</v>
      </c>
      <c r="H82" s="38">
        <v>0.3158916481481482</v>
      </c>
      <c r="I82" s="38"/>
      <c r="J82" s="38"/>
      <c r="K82" s="38"/>
    </row>
    <row r="83" ht="14.25" customHeight="1"/>
    <row r="84" ht="14.25" customHeight="1">
      <c r="F84" s="39"/>
      <c r="G84" s="33" t="s">
        <v>29</v>
      </c>
      <c r="H84" s="33" t="s">
        <v>18</v>
      </c>
      <c r="I84" s="33" t="s">
        <v>30</v>
      </c>
      <c r="J84" s="33" t="s">
        <v>31</v>
      </c>
      <c r="K84" s="33" t="s">
        <v>32</v>
      </c>
      <c r="L84" s="33" t="s">
        <v>33</v>
      </c>
      <c r="M84" s="53"/>
      <c r="N84" s="51"/>
    </row>
    <row r="85" ht="14.25" customHeight="1">
      <c r="F85" s="35" t="s">
        <v>34</v>
      </c>
      <c r="G85" s="36">
        <v>-6.292237442920845E-4</v>
      </c>
      <c r="H85" s="36">
        <v>0.016590383404273795</v>
      </c>
      <c r="I85" s="36">
        <v>-0.037927016450384876</v>
      </c>
      <c r="J85" s="36">
        <v>0.9715632588887395</v>
      </c>
      <c r="K85" s="36">
        <v>-0.046691512540442764</v>
      </c>
      <c r="L85" s="36">
        <v>0.045433065051858595</v>
      </c>
    </row>
    <row r="86" ht="14.25" customHeight="1">
      <c r="F86" s="37" t="s">
        <v>35</v>
      </c>
      <c r="G86" s="38">
        <v>0.028741187214611868</v>
      </c>
      <c r="H86" s="38">
        <v>0.0010934423799147052</v>
      </c>
      <c r="I86" s="38">
        <v>26.285049621776913</v>
      </c>
      <c r="J86" s="38">
        <v>1.2449073591997416E-5</v>
      </c>
      <c r="K86" s="38">
        <v>0.02570530447108186</v>
      </c>
      <c r="L86" s="38">
        <v>0.031777069958141876</v>
      </c>
      <c r="M86" s="52"/>
      <c r="N86" s="52"/>
    </row>
    <row r="87" ht="14.25" customHeight="1"/>
    <row r="88" ht="14.25" customHeight="1"/>
    <row r="89" ht="14.25" customHeight="1"/>
    <row r="90" ht="14.25" customHeight="1"/>
    <row r="91" ht="14.25" customHeight="1"/>
    <row r="92" ht="14.25" customHeight="1">
      <c r="F92" s="33" t="s">
        <v>42</v>
      </c>
      <c r="G92" s="33" t="s">
        <v>43</v>
      </c>
      <c r="H92" s="33" t="s">
        <v>44</v>
      </c>
      <c r="I92" s="33" t="s">
        <v>45</v>
      </c>
    </row>
    <row r="93" ht="14.25" customHeight="1">
      <c r="F93" s="36">
        <v>1.0</v>
      </c>
      <c r="G93" s="36">
        <v>0.7179004566210047</v>
      </c>
      <c r="H93" s="36">
        <v>-0.016567123287671293</v>
      </c>
      <c r="I93" s="36">
        <v>-0.8687511501547515</v>
      </c>
    </row>
    <row r="94" ht="14.25" customHeight="1">
      <c r="F94" s="36">
        <v>2.0</v>
      </c>
      <c r="G94" s="36">
        <v>0.5741945205479453</v>
      </c>
      <c r="H94" s="36">
        <v>0.0344721461187214</v>
      </c>
      <c r="I94" s="36">
        <v>1.8076594269825936</v>
      </c>
    </row>
    <row r="95" ht="14.25" customHeight="1">
      <c r="F95" s="36">
        <v>3.0</v>
      </c>
      <c r="G95" s="36">
        <v>0.4304885844748859</v>
      </c>
      <c r="H95" s="36">
        <v>-0.017488584474885882</v>
      </c>
      <c r="I95" s="36">
        <v>-0.9170709732354041</v>
      </c>
    </row>
    <row r="96" ht="14.25" customHeight="1">
      <c r="F96" s="36">
        <v>4.0</v>
      </c>
      <c r="G96" s="36">
        <v>0.2867826484018266</v>
      </c>
      <c r="H96" s="36">
        <v>-0.0034493150684932194</v>
      </c>
      <c r="I96" s="36">
        <v>-0.18087608699269886</v>
      </c>
    </row>
    <row r="97" ht="14.25" customHeight="1">
      <c r="F97" s="36">
        <v>5.0</v>
      </c>
      <c r="G97" s="36">
        <v>0.14307671232876726</v>
      </c>
      <c r="H97" s="36">
        <v>0.005589954337899439</v>
      </c>
      <c r="I97" s="36">
        <v>0.2931274896696497</v>
      </c>
    </row>
    <row r="98" ht="14.25" customHeight="1">
      <c r="F98" s="38">
        <v>6.0</v>
      </c>
      <c r="G98" s="38">
        <v>0.07122374429223759</v>
      </c>
      <c r="H98" s="38">
        <v>-0.0025570776255709193</v>
      </c>
      <c r="I98" s="38">
        <v>-0.13408870626941358</v>
      </c>
    </row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3:M3"/>
    <mergeCell ref="B4:D4"/>
    <mergeCell ref="H4:J4"/>
    <mergeCell ref="A15:G15"/>
    <mergeCell ref="B16:D16"/>
    <mergeCell ref="A36:B36"/>
    <mergeCell ref="F71:G71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13"/>
    <col customWidth="1" min="2" max="2" width="13.75"/>
    <col customWidth="1" min="3" max="5" width="8.63"/>
    <col customWidth="1" min="6" max="6" width="13.63"/>
    <col customWidth="1" min="7" max="26" width="8.63"/>
  </cols>
  <sheetData>
    <row r="1" ht="14.25" customHeight="1">
      <c r="A1" s="1" t="s">
        <v>60</v>
      </c>
    </row>
    <row r="2" ht="14.25" customHeight="1"/>
    <row r="3" ht="14.25" customHeight="1">
      <c r="A3" s="25" t="s">
        <v>46</v>
      </c>
      <c r="B3" s="10" t="s">
        <v>12</v>
      </c>
    </row>
    <row r="4" ht="14.25" customHeight="1">
      <c r="A4" s="26">
        <v>0.7013333333333334</v>
      </c>
      <c r="B4" s="15">
        <v>0.3630758449594235</v>
      </c>
    </row>
    <row r="5" ht="14.25" customHeight="1">
      <c r="A5" s="26">
        <v>0.6086666666666667</v>
      </c>
      <c r="B5" s="15">
        <v>0.2754508887094517</v>
      </c>
    </row>
    <row r="6" ht="14.25" customHeight="1">
      <c r="A6" s="26">
        <v>0.41300000000000003</v>
      </c>
      <c r="B6" s="15">
        <v>0.24062036148105484</v>
      </c>
    </row>
    <row r="7" ht="14.25" customHeight="1">
      <c r="A7" s="26">
        <v>0.2833333333333334</v>
      </c>
      <c r="B7" s="15">
        <v>0.1431451022606103</v>
      </c>
    </row>
    <row r="8" ht="14.25" customHeight="1">
      <c r="A8" s="26">
        <v>0.1486666666666667</v>
      </c>
      <c r="B8" s="15">
        <v>0.10368815859804881</v>
      </c>
    </row>
    <row r="9" ht="14.25" customHeight="1">
      <c r="A9" s="26">
        <v>0.06866666666666667</v>
      </c>
      <c r="B9" s="15">
        <v>0.03702324959512251</v>
      </c>
    </row>
    <row r="10" ht="14.25" customHeight="1"/>
    <row r="11" ht="14.25" customHeight="1">
      <c r="A11" s="35" t="s">
        <v>47</v>
      </c>
      <c r="F11" s="35" t="s">
        <v>48</v>
      </c>
    </row>
    <row r="12" ht="14.25" customHeight="1"/>
    <row r="13" ht="14.25" customHeight="1">
      <c r="A13" s="39"/>
      <c r="B13" s="33" t="s">
        <v>49</v>
      </c>
      <c r="C13" s="33" t="s">
        <v>50</v>
      </c>
      <c r="F13" s="39"/>
      <c r="G13" s="33" t="s">
        <v>49</v>
      </c>
      <c r="H13" s="33" t="s">
        <v>50</v>
      </c>
    </row>
    <row r="14" ht="14.25" customHeight="1">
      <c r="A14" s="35" t="s">
        <v>4</v>
      </c>
      <c r="B14" s="36">
        <v>0.37061111111111117</v>
      </c>
      <c r="C14" s="36">
        <v>0.19383393426728526</v>
      </c>
      <c r="F14" s="35" t="s">
        <v>4</v>
      </c>
      <c r="G14" s="36">
        <v>0.37061111111111117</v>
      </c>
      <c r="H14" s="36">
        <v>0.19383393426728526</v>
      </c>
    </row>
    <row r="15" ht="14.25" customHeight="1">
      <c r="A15" s="35" t="s">
        <v>51</v>
      </c>
      <c r="B15" s="36">
        <v>0.06317832962962962</v>
      </c>
      <c r="C15" s="36">
        <v>0.014555666149426277</v>
      </c>
      <c r="F15" s="35" t="s">
        <v>51</v>
      </c>
      <c r="G15" s="36">
        <v>0.06317832962962962</v>
      </c>
      <c r="H15" s="36">
        <v>0.014555666149426277</v>
      </c>
    </row>
    <row r="16" ht="14.25" customHeight="1">
      <c r="A16" s="35" t="s">
        <v>19</v>
      </c>
      <c r="B16" s="36">
        <v>6.0</v>
      </c>
      <c r="C16" s="36">
        <v>6.0</v>
      </c>
      <c r="F16" s="35" t="s">
        <v>19</v>
      </c>
      <c r="G16" s="36">
        <v>6.0</v>
      </c>
      <c r="H16" s="36">
        <v>6.0</v>
      </c>
    </row>
    <row r="17" ht="14.25" customHeight="1">
      <c r="A17" s="35" t="s">
        <v>21</v>
      </c>
      <c r="B17" s="36">
        <v>5.0</v>
      </c>
      <c r="C17" s="36">
        <v>5.0</v>
      </c>
      <c r="F17" s="35" t="s">
        <v>52</v>
      </c>
      <c r="G17" s="36">
        <v>0.038866997889527945</v>
      </c>
    </row>
    <row r="18" ht="14.25" customHeight="1">
      <c r="A18" s="35" t="s">
        <v>24</v>
      </c>
      <c r="B18" s="36">
        <v>4.340462949689172</v>
      </c>
      <c r="F18" s="35" t="s">
        <v>53</v>
      </c>
      <c r="G18" s="36">
        <v>0.0</v>
      </c>
    </row>
    <row r="19" ht="14.25" customHeight="1">
      <c r="A19" s="35" t="s">
        <v>54</v>
      </c>
      <c r="B19" s="40">
        <v>0.06650583808117733</v>
      </c>
      <c r="F19" s="35" t="s">
        <v>21</v>
      </c>
      <c r="G19" s="36">
        <v>10.0</v>
      </c>
    </row>
    <row r="20" ht="14.25" customHeight="1">
      <c r="A20" s="37" t="s">
        <v>55</v>
      </c>
      <c r="B20" s="38">
        <v>5.0503290576326485</v>
      </c>
      <c r="C20" s="38"/>
      <c r="F20" s="35" t="s">
        <v>30</v>
      </c>
      <c r="G20" s="36">
        <v>1.5530889252708664</v>
      </c>
    </row>
    <row r="21" ht="14.25" customHeight="1">
      <c r="F21" s="35" t="s">
        <v>56</v>
      </c>
      <c r="G21" s="36">
        <v>0.07572568950524276</v>
      </c>
    </row>
    <row r="22" ht="14.25" customHeight="1">
      <c r="F22" s="35" t="s">
        <v>57</v>
      </c>
      <c r="G22" s="36">
        <v>1.812461122811676</v>
      </c>
    </row>
    <row r="23" ht="14.25" customHeight="1">
      <c r="F23" s="35" t="s">
        <v>58</v>
      </c>
      <c r="G23" s="40">
        <v>0.15145137901048553</v>
      </c>
    </row>
    <row r="24" ht="14.25" customHeight="1">
      <c r="F24" s="37" t="s">
        <v>59</v>
      </c>
      <c r="G24" s="38">
        <v>2.2281388519862744</v>
      </c>
      <c r="H24" s="38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18.5"/>
    <col customWidth="1" min="3" max="3" width="13.5"/>
    <col customWidth="1" min="4" max="4" width="8.63"/>
    <col customWidth="1" min="5" max="7" width="15.75"/>
    <col customWidth="1" min="8" max="10" width="8.63"/>
    <col customWidth="1" min="11" max="11" width="14.38"/>
    <col customWidth="1" min="12" max="12" width="13.75"/>
    <col customWidth="1" min="13" max="13" width="12.25"/>
    <col customWidth="1" min="14" max="26" width="8.63"/>
  </cols>
  <sheetData>
    <row r="1" ht="14.25" customHeight="1">
      <c r="A1" s="1" t="s">
        <v>63</v>
      </c>
    </row>
    <row r="2" ht="14.25" customHeight="1"/>
    <row r="3" ht="14.25" customHeight="1">
      <c r="A3" s="2" t="s">
        <v>61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6"/>
      <c r="O3" s="46"/>
    </row>
    <row r="4" ht="14.25" customHeight="1">
      <c r="A4" s="5" t="s">
        <v>2</v>
      </c>
      <c r="B4" s="6" t="s">
        <v>3</v>
      </c>
      <c r="C4" s="7"/>
      <c r="D4" s="8"/>
      <c r="E4" s="5" t="s">
        <v>4</v>
      </c>
      <c r="F4" s="5" t="s">
        <v>5</v>
      </c>
      <c r="G4" s="5" t="s">
        <v>6</v>
      </c>
      <c r="H4" s="9" t="s">
        <v>7</v>
      </c>
      <c r="I4" s="3"/>
      <c r="J4" s="4"/>
      <c r="K4" s="10" t="s">
        <v>4</v>
      </c>
      <c r="L4" s="10" t="s">
        <v>5</v>
      </c>
      <c r="M4" s="10" t="s">
        <v>6</v>
      </c>
    </row>
    <row r="5" ht="14.25" customHeight="1">
      <c r="A5" s="11">
        <v>25.0</v>
      </c>
      <c r="B5" s="12">
        <v>78.0</v>
      </c>
      <c r="C5" s="13">
        <v>80.0</v>
      </c>
      <c r="D5" s="13">
        <v>76.0</v>
      </c>
      <c r="E5" s="12">
        <f t="shared" ref="E5:E10" si="2">AVERAGE(B5:D5)</f>
        <v>78</v>
      </c>
      <c r="F5" s="18">
        <f t="shared" ref="F5:F10" si="3">_xlfn.STDEV.S(B5:D5)</f>
        <v>2</v>
      </c>
      <c r="G5" s="19">
        <f t="shared" ref="G5:G10" si="4">F5/E5</f>
        <v>0.02564102564</v>
      </c>
      <c r="H5" s="15">
        <f t="shared" ref="H5:J5" si="1">LOG(B5/$B$11)</f>
        <v>0.3735806628</v>
      </c>
      <c r="I5" s="15">
        <f t="shared" si="1"/>
        <v>0.3845760471</v>
      </c>
      <c r="J5" s="15">
        <f t="shared" si="1"/>
        <v>0.3622996524</v>
      </c>
      <c r="K5" s="15">
        <f t="shared" ref="K5:K10" si="6">AVERAGE(H5:J5)</f>
        <v>0.3734854541</v>
      </c>
      <c r="L5" s="16">
        <f t="shared" ref="L5:L10" si="7">_xlfn.STDEV.S(H5:J5)</f>
        <v>0.01113850254</v>
      </c>
      <c r="M5" s="17">
        <f t="shared" ref="M5:M10" si="8">L5/K5</f>
        <v>0.02982312274</v>
      </c>
    </row>
    <row r="6" ht="14.25" customHeight="1">
      <c r="A6" s="11">
        <v>20.0</v>
      </c>
      <c r="B6" s="12">
        <v>69.0</v>
      </c>
      <c r="C6" s="13">
        <v>74.0</v>
      </c>
      <c r="D6" s="13">
        <v>68.0</v>
      </c>
      <c r="E6" s="12">
        <f t="shared" si="2"/>
        <v>70.33333333</v>
      </c>
      <c r="F6" s="11">
        <f t="shared" si="3"/>
        <v>3.214550254</v>
      </c>
      <c r="G6" s="19">
        <f t="shared" si="4"/>
        <v>0.04570450598</v>
      </c>
      <c r="H6" s="15">
        <f t="shared" ref="H6:J6" si="5">LOG(B6/$B$11)</f>
        <v>0.3203351509</v>
      </c>
      <c r="I6" s="15">
        <f t="shared" si="5"/>
        <v>0.3507177799</v>
      </c>
      <c r="J6" s="15">
        <f t="shared" si="5"/>
        <v>0.3139949728</v>
      </c>
      <c r="K6" s="15">
        <f t="shared" si="6"/>
        <v>0.3283493012</v>
      </c>
      <c r="L6" s="16">
        <f t="shared" si="7"/>
        <v>0.01962934265</v>
      </c>
      <c r="M6" s="17">
        <f t="shared" si="8"/>
        <v>0.05978189258</v>
      </c>
    </row>
    <row r="7" ht="14.25" customHeight="1">
      <c r="A7" s="11">
        <v>15.0</v>
      </c>
      <c r="B7" s="12">
        <v>60.0</v>
      </c>
      <c r="C7" s="13">
        <v>58.0</v>
      </c>
      <c r="D7" s="13">
        <v>62.0</v>
      </c>
      <c r="E7" s="12">
        <f t="shared" si="2"/>
        <v>60</v>
      </c>
      <c r="F7" s="18">
        <f t="shared" si="3"/>
        <v>2</v>
      </c>
      <c r="G7" s="19">
        <f t="shared" si="4"/>
        <v>0.03333333333</v>
      </c>
      <c r="H7" s="15">
        <f t="shared" ref="H7:J7" si="9">LOG(B7/$B$11)</f>
        <v>0.2596373105</v>
      </c>
      <c r="I7" s="15">
        <f t="shared" si="9"/>
        <v>0.2449140537</v>
      </c>
      <c r="J7" s="15">
        <f t="shared" si="9"/>
        <v>0.2738777496</v>
      </c>
      <c r="K7" s="15">
        <f t="shared" si="6"/>
        <v>0.2594763713</v>
      </c>
      <c r="L7" s="16">
        <f t="shared" si="7"/>
        <v>0.01448251866</v>
      </c>
      <c r="M7" s="17">
        <f t="shared" si="8"/>
        <v>0.05581440262</v>
      </c>
    </row>
    <row r="8" ht="14.25" customHeight="1">
      <c r="A8" s="11">
        <v>10.0</v>
      </c>
      <c r="B8" s="12">
        <v>46.0</v>
      </c>
      <c r="C8" s="13">
        <v>50.0</v>
      </c>
      <c r="D8" s="13">
        <v>48.0</v>
      </c>
      <c r="E8" s="12">
        <f t="shared" si="2"/>
        <v>48</v>
      </c>
      <c r="F8" s="18">
        <f t="shared" si="3"/>
        <v>2</v>
      </c>
      <c r="G8" s="19">
        <f t="shared" si="4"/>
        <v>0.04166666667</v>
      </c>
      <c r="H8" s="15">
        <f t="shared" ref="H8:J8" si="10">LOG(B8/$B$11)</f>
        <v>0.1442438918</v>
      </c>
      <c r="I8" s="15">
        <f t="shared" si="10"/>
        <v>0.1804560645</v>
      </c>
      <c r="J8" s="15">
        <f t="shared" si="10"/>
        <v>0.1627272975</v>
      </c>
      <c r="K8" s="15">
        <f t="shared" si="6"/>
        <v>0.1624757513</v>
      </c>
      <c r="L8" s="16">
        <f t="shared" si="7"/>
        <v>0.0181073968</v>
      </c>
      <c r="M8" s="54">
        <f t="shared" si="8"/>
        <v>0.1114467646</v>
      </c>
    </row>
    <row r="9" ht="14.25" customHeight="1">
      <c r="A9" s="11">
        <v>5.0</v>
      </c>
      <c r="B9" s="12">
        <v>45.0</v>
      </c>
      <c r="C9" s="13">
        <v>47.0</v>
      </c>
      <c r="D9" s="13">
        <v>47.0</v>
      </c>
      <c r="E9" s="12">
        <f t="shared" si="2"/>
        <v>46.33333333</v>
      </c>
      <c r="F9" s="18">
        <f t="shared" si="3"/>
        <v>1.154700538</v>
      </c>
      <c r="G9" s="19">
        <f t="shared" si="4"/>
        <v>0.02492159435</v>
      </c>
      <c r="H9" s="15">
        <f t="shared" ref="H9:J9" si="11">LOG(B9/$B$11)</f>
        <v>0.1346985739</v>
      </c>
      <c r="I9" s="15">
        <f t="shared" si="11"/>
        <v>0.1535839181</v>
      </c>
      <c r="J9" s="15">
        <f t="shared" si="11"/>
        <v>0.1535839181</v>
      </c>
      <c r="K9" s="15">
        <f t="shared" si="6"/>
        <v>0.1472888033</v>
      </c>
      <c r="L9" s="16">
        <f t="shared" si="7"/>
        <v>0.01090345853</v>
      </c>
      <c r="M9" s="17">
        <f t="shared" si="8"/>
        <v>0.0740277488</v>
      </c>
    </row>
    <row r="10" ht="14.25" customHeight="1">
      <c r="A10" s="11">
        <v>2.5</v>
      </c>
      <c r="B10" s="12">
        <v>41.0</v>
      </c>
      <c r="C10" s="13">
        <v>41.0</v>
      </c>
      <c r="D10" s="13">
        <v>42.0</v>
      </c>
      <c r="E10" s="12">
        <f t="shared" si="2"/>
        <v>41.33333333</v>
      </c>
      <c r="F10" s="18">
        <f t="shared" si="3"/>
        <v>0.5773502692</v>
      </c>
      <c r="G10" s="19">
        <f t="shared" si="4"/>
        <v>0.01396815167</v>
      </c>
      <c r="H10" s="15">
        <f t="shared" ref="H10:J10" si="12">LOG(B10/$B$11)</f>
        <v>0.09426991684</v>
      </c>
      <c r="I10" s="15">
        <f t="shared" si="12"/>
        <v>0.09426991684</v>
      </c>
      <c r="J10" s="15">
        <f t="shared" si="12"/>
        <v>0.1047353505</v>
      </c>
      <c r="K10" s="15">
        <f t="shared" si="6"/>
        <v>0.09775839473</v>
      </c>
      <c r="L10" s="55">
        <f t="shared" si="7"/>
        <v>0.006042220951</v>
      </c>
      <c r="M10" s="17">
        <f t="shared" si="8"/>
        <v>0.06180769404</v>
      </c>
    </row>
    <row r="11" ht="14.25" customHeight="1">
      <c r="A11" s="22" t="s">
        <v>8</v>
      </c>
      <c r="B11" s="12">
        <v>33.0</v>
      </c>
      <c r="C11" s="13">
        <v>33.0</v>
      </c>
      <c r="D11" s="13">
        <v>33.0</v>
      </c>
    </row>
    <row r="12" ht="14.25" customHeight="1"/>
    <row r="13" ht="14.25" customHeight="1"/>
    <row r="14" ht="14.25" customHeight="1">
      <c r="A14" s="23" t="s">
        <v>9</v>
      </c>
      <c r="B14" s="3"/>
      <c r="C14" s="3"/>
      <c r="D14" s="3"/>
      <c r="E14" s="3"/>
      <c r="F14" s="3"/>
      <c r="G14" s="4"/>
      <c r="H14" s="48"/>
    </row>
    <row r="15" ht="14.25" customHeight="1">
      <c r="A15" s="5" t="s">
        <v>2</v>
      </c>
      <c r="B15" s="24" t="s">
        <v>10</v>
      </c>
      <c r="C15" s="3"/>
      <c r="D15" s="4"/>
      <c r="E15" s="25" t="s">
        <v>4</v>
      </c>
      <c r="F15" s="25" t="s">
        <v>5</v>
      </c>
      <c r="G15" s="25" t="s">
        <v>6</v>
      </c>
      <c r="H15" s="49"/>
    </row>
    <row r="16" ht="14.25" customHeight="1">
      <c r="A16" s="11">
        <f t="shared" ref="A16:A21" si="13">A5</f>
        <v>25</v>
      </c>
      <c r="B16" s="13">
        <v>0.775</v>
      </c>
      <c r="C16" s="13">
        <v>0.72</v>
      </c>
      <c r="D16" s="13">
        <v>0.72</v>
      </c>
      <c r="E16" s="26">
        <f t="shared" ref="E16:E21" si="14">AVERAGE(B16:D16)</f>
        <v>0.7383333333</v>
      </c>
      <c r="F16" s="26">
        <f t="shared" ref="F16:F21" si="15">_xlfn.STDEV.S(B16:D16)</f>
        <v>0.03175426481</v>
      </c>
      <c r="G16" s="47">
        <f t="shared" ref="G16:G21" si="16">F16/E16</f>
        <v>0.0430080336</v>
      </c>
    </row>
    <row r="17" ht="14.25" customHeight="1">
      <c r="A17" s="11">
        <f t="shared" si="13"/>
        <v>20</v>
      </c>
      <c r="B17" s="13">
        <v>0.561</v>
      </c>
      <c r="C17" s="13">
        <v>0.602</v>
      </c>
      <c r="D17" s="13">
        <v>0.609</v>
      </c>
      <c r="E17" s="26">
        <f t="shared" si="14"/>
        <v>0.5906666667</v>
      </c>
      <c r="F17" s="26">
        <f t="shared" si="15"/>
        <v>0.0259293913</v>
      </c>
      <c r="G17" s="47">
        <f t="shared" si="16"/>
        <v>0.04389851801</v>
      </c>
    </row>
    <row r="18" ht="14.25" customHeight="1">
      <c r="A18" s="11">
        <f t="shared" si="13"/>
        <v>15</v>
      </c>
      <c r="B18" s="13">
        <v>0.379</v>
      </c>
      <c r="C18" s="13">
        <v>0.422</v>
      </c>
      <c r="D18" s="13">
        <v>0.419</v>
      </c>
      <c r="E18" s="26">
        <f t="shared" si="14"/>
        <v>0.4066666667</v>
      </c>
      <c r="F18" s="26">
        <f t="shared" si="15"/>
        <v>0.02400694344</v>
      </c>
      <c r="G18" s="47">
        <f t="shared" si="16"/>
        <v>0.05903346748</v>
      </c>
    </row>
    <row r="19" ht="14.25" customHeight="1">
      <c r="A19" s="11">
        <f t="shared" si="13"/>
        <v>10</v>
      </c>
      <c r="B19" s="13">
        <v>0.306</v>
      </c>
      <c r="C19" s="13">
        <v>0.247</v>
      </c>
      <c r="D19" s="13">
        <v>0.26</v>
      </c>
      <c r="E19" s="26">
        <f t="shared" si="14"/>
        <v>0.271</v>
      </c>
      <c r="F19" s="26">
        <f t="shared" si="15"/>
        <v>0.031</v>
      </c>
      <c r="G19" s="47">
        <f t="shared" si="16"/>
        <v>0.1143911439</v>
      </c>
    </row>
    <row r="20" ht="14.25" customHeight="1">
      <c r="A20" s="11">
        <f t="shared" si="13"/>
        <v>5</v>
      </c>
      <c r="B20" s="13">
        <v>0.155</v>
      </c>
      <c r="C20" s="13">
        <v>0.137</v>
      </c>
      <c r="D20" s="13">
        <v>0.119</v>
      </c>
      <c r="E20" s="26">
        <f t="shared" si="14"/>
        <v>0.137</v>
      </c>
      <c r="F20" s="26">
        <f t="shared" si="15"/>
        <v>0.018</v>
      </c>
      <c r="G20" s="47">
        <f t="shared" si="16"/>
        <v>0.1313868613</v>
      </c>
    </row>
    <row r="21" ht="14.25" customHeight="1">
      <c r="A21" s="11">
        <f t="shared" si="13"/>
        <v>2.5</v>
      </c>
      <c r="B21" s="13">
        <v>0.063</v>
      </c>
      <c r="C21" s="13">
        <v>0.061</v>
      </c>
      <c r="D21" s="13">
        <v>0.083</v>
      </c>
      <c r="E21" s="26">
        <f t="shared" si="14"/>
        <v>0.069</v>
      </c>
      <c r="F21" s="26">
        <f t="shared" si="15"/>
        <v>0.01216552506</v>
      </c>
      <c r="G21" s="47">
        <f t="shared" si="16"/>
        <v>0.1763119574</v>
      </c>
    </row>
    <row r="22" ht="14.25" customHeight="1"/>
    <row r="23" ht="14.25" customHeight="1"/>
    <row r="24" ht="14.25" customHeight="1">
      <c r="A24" s="28" t="s">
        <v>11</v>
      </c>
    </row>
    <row r="25" ht="14.25" customHeight="1">
      <c r="A25" s="5" t="s">
        <v>2</v>
      </c>
      <c r="B25" s="10" t="s">
        <v>12</v>
      </c>
      <c r="C25" s="29" t="s">
        <v>13</v>
      </c>
    </row>
    <row r="26" ht="14.25" customHeight="1">
      <c r="A26" s="13">
        <v>25.0</v>
      </c>
      <c r="B26" s="26">
        <v>0.35362355744843627</v>
      </c>
      <c r="C26" s="26">
        <v>74.66666666666667</v>
      </c>
    </row>
    <row r="27" ht="14.25" customHeight="1">
      <c r="A27" s="13">
        <v>20.0</v>
      </c>
      <c r="B27" s="26">
        <v>0.2586959659987566</v>
      </c>
      <c r="C27" s="26">
        <v>60.666666666666664</v>
      </c>
    </row>
    <row r="28" ht="14.25" customHeight="1">
      <c r="A28" s="13">
        <v>15.0</v>
      </c>
      <c r="B28" s="26">
        <v>0.2369985368668814</v>
      </c>
      <c r="C28" s="26">
        <v>57.333333333333336</v>
      </c>
    </row>
    <row r="29" ht="14.25" customHeight="1">
      <c r="A29" s="13">
        <v>10.0</v>
      </c>
      <c r="B29" s="26">
        <v>0.1631037992113564</v>
      </c>
      <c r="C29" s="26">
        <v>48.333333333333336</v>
      </c>
    </row>
    <row r="30" ht="14.25" customHeight="1">
      <c r="A30" s="13">
        <v>5.0</v>
      </c>
      <c r="B30" s="26">
        <v>0.12093611686712569</v>
      </c>
      <c r="C30" s="26">
        <v>43.666666666666664</v>
      </c>
    </row>
    <row r="31" ht="14.25" customHeight="1">
      <c r="A31" s="13">
        <v>2.5</v>
      </c>
      <c r="B31" s="26">
        <v>0.11123461375310573</v>
      </c>
      <c r="C31" s="26">
        <v>42.666666666666664</v>
      </c>
    </row>
    <row r="32" ht="14.25" customHeight="1"/>
    <row r="33" ht="14.25" customHeight="1"/>
    <row r="34" ht="14.25" customHeight="1"/>
    <row r="35" ht="14.25" customHeight="1"/>
    <row r="36" ht="14.25" customHeight="1">
      <c r="A36" s="33" t="s">
        <v>14</v>
      </c>
      <c r="B36" s="34"/>
    </row>
    <row r="37" ht="14.25" customHeight="1">
      <c r="A37" s="35" t="s">
        <v>15</v>
      </c>
      <c r="B37" s="36">
        <v>0.9817978408300234</v>
      </c>
    </row>
    <row r="38" ht="14.25" customHeight="1">
      <c r="A38" s="35" t="s">
        <v>16</v>
      </c>
      <c r="B38" s="36">
        <v>0.9639270002584961</v>
      </c>
    </row>
    <row r="39" ht="14.25" customHeight="1">
      <c r="A39" s="35" t="s">
        <v>17</v>
      </c>
      <c r="B39" s="36">
        <v>0.9549087503231202</v>
      </c>
    </row>
    <row r="40" ht="14.25" customHeight="1">
      <c r="A40" s="35" t="s">
        <v>18</v>
      </c>
      <c r="B40" s="36">
        <v>0.020995131748986012</v>
      </c>
    </row>
    <row r="41" ht="14.25" customHeight="1">
      <c r="A41" s="37" t="s">
        <v>19</v>
      </c>
      <c r="B41" s="38">
        <v>6.0</v>
      </c>
    </row>
    <row r="42" ht="14.25" customHeight="1"/>
    <row r="43" ht="14.25" customHeight="1">
      <c r="A43" s="36" t="s">
        <v>20</v>
      </c>
    </row>
    <row r="44" ht="14.25" customHeight="1">
      <c r="A44" s="39"/>
      <c r="B44" s="33" t="s">
        <v>21</v>
      </c>
      <c r="C44" s="33" t="s">
        <v>22</v>
      </c>
      <c r="D44" s="33" t="s">
        <v>23</v>
      </c>
      <c r="E44" s="39" t="s">
        <v>24</v>
      </c>
      <c r="F44" s="33" t="s">
        <v>25</v>
      </c>
    </row>
    <row r="45" ht="14.25" customHeight="1">
      <c r="A45" s="35" t="s">
        <v>26</v>
      </c>
      <c r="B45" s="36">
        <v>1.0</v>
      </c>
      <c r="C45" s="36">
        <v>0.04711498818314538</v>
      </c>
      <c r="D45" s="36">
        <v>0.04711498818314538</v>
      </c>
      <c r="E45" s="40">
        <v>106.88625921502711</v>
      </c>
      <c r="F45" s="40">
        <v>4.939625407412664E-4</v>
      </c>
    </row>
    <row r="46" ht="14.25" customHeight="1">
      <c r="A46" s="35" t="s">
        <v>27</v>
      </c>
      <c r="B46" s="36">
        <v>4.0</v>
      </c>
      <c r="C46" s="36">
        <v>0.0017631822286291218</v>
      </c>
      <c r="D46" s="36">
        <v>4.4079555715728045E-4</v>
      </c>
    </row>
    <row r="47" ht="14.25" customHeight="1">
      <c r="A47" s="38" t="s">
        <v>28</v>
      </c>
      <c r="B47" s="38">
        <v>5.0</v>
      </c>
      <c r="C47" s="38">
        <v>0.0488781704117745</v>
      </c>
      <c r="D47" s="38"/>
      <c r="E47" s="38"/>
      <c r="F47" s="38"/>
    </row>
    <row r="48" ht="14.25" customHeight="1"/>
    <row r="49" ht="14.25" customHeight="1">
      <c r="A49" s="39"/>
      <c r="B49" s="33" t="s">
        <v>29</v>
      </c>
      <c r="C49" s="33" t="s">
        <v>18</v>
      </c>
      <c r="D49" s="33" t="s">
        <v>30</v>
      </c>
      <c r="E49" s="33" t="s">
        <v>31</v>
      </c>
      <c r="F49" s="33" t="s">
        <v>32</v>
      </c>
      <c r="G49" s="33" t="s">
        <v>33</v>
      </c>
      <c r="H49" s="51"/>
      <c r="I49" s="51"/>
      <c r="R49" s="51"/>
    </row>
    <row r="50" ht="14.25" customHeight="1">
      <c r="A50" s="35" t="s">
        <v>34</v>
      </c>
      <c r="B50" s="36">
        <v>0.07655427572960252</v>
      </c>
      <c r="C50" s="36">
        <v>0.016336849525406608</v>
      </c>
      <c r="D50" s="36">
        <v>4.685987687561636</v>
      </c>
      <c r="E50" s="36">
        <v>0.009405742703830147</v>
      </c>
      <c r="F50" s="36">
        <v>0.03119590983043445</v>
      </c>
      <c r="G50" s="36">
        <v>0.1219126416287706</v>
      </c>
    </row>
    <row r="51" ht="14.25" customHeight="1">
      <c r="A51" s="37" t="s">
        <v>35</v>
      </c>
      <c r="B51" s="38">
        <v>0.011131885421151377</v>
      </c>
      <c r="C51" s="38">
        <v>0.0010767324172126901</v>
      </c>
      <c r="D51" s="38">
        <v>10.33858110259948</v>
      </c>
      <c r="E51" s="38">
        <v>4.939625407412668E-4</v>
      </c>
      <c r="F51" s="38">
        <v>0.008142396971773415</v>
      </c>
      <c r="G51" s="38">
        <v>0.01412137387052934</v>
      </c>
      <c r="H51" s="52"/>
      <c r="I51" s="52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>
      <c r="A57" s="33" t="s">
        <v>42</v>
      </c>
      <c r="B57" s="33" t="s">
        <v>43</v>
      </c>
      <c r="C57" s="33" t="s">
        <v>44</v>
      </c>
      <c r="D57" s="33" t="s">
        <v>45</v>
      </c>
      <c r="J57" s="51"/>
      <c r="K57" s="51"/>
      <c r="L57" s="51"/>
      <c r="M57" s="51"/>
    </row>
    <row r="58" ht="14.25" customHeight="1">
      <c r="A58" s="36">
        <v>1.0</v>
      </c>
      <c r="B58" s="36">
        <v>0.33478750671036217</v>
      </c>
      <c r="C58" s="36">
        <v>0.018836050738074095</v>
      </c>
      <c r="D58" s="36">
        <v>1.1511972716973273</v>
      </c>
    </row>
    <row r="59" ht="14.25" customHeight="1">
      <c r="A59" s="36">
        <v>2.0</v>
      </c>
      <c r="B59" s="36">
        <v>0.28208871704715455</v>
      </c>
      <c r="C59" s="36">
        <v>-0.02339275104839794</v>
      </c>
      <c r="D59" s="36">
        <v>-1.4296877598644624</v>
      </c>
    </row>
    <row r="60" ht="14.25" customHeight="1">
      <c r="A60" s="36">
        <v>3.0</v>
      </c>
      <c r="B60" s="36">
        <v>0.22938992738394687</v>
      </c>
      <c r="C60" s="36">
        <v>0.007608609482934542</v>
      </c>
      <c r="D60" s="36">
        <v>0.4650131070447641</v>
      </c>
    </row>
    <row r="61" ht="14.25" customHeight="1">
      <c r="A61" s="36">
        <v>4.0</v>
      </c>
      <c r="B61" s="36">
        <v>0.17669113772073924</v>
      </c>
      <c r="C61" s="36">
        <v>-0.013587338509382846</v>
      </c>
      <c r="D61" s="36">
        <v>-0.8304132983679179</v>
      </c>
    </row>
    <row r="62" ht="14.25" customHeight="1">
      <c r="A62" s="36">
        <v>5.0</v>
      </c>
      <c r="B62" s="36">
        <v>0.12399234805753159</v>
      </c>
      <c r="C62" s="36">
        <v>-0.003056231190405906</v>
      </c>
      <c r="D62" s="36">
        <v>-0.18678676634480584</v>
      </c>
    </row>
    <row r="63" ht="14.25" customHeight="1">
      <c r="A63" s="38">
        <v>6.0</v>
      </c>
      <c r="B63" s="38">
        <v>0.09764295322592777</v>
      </c>
      <c r="C63" s="38">
        <v>0.01359166052717796</v>
      </c>
      <c r="D63" s="38">
        <v>0.8306774458350886</v>
      </c>
    </row>
    <row r="64" ht="14.25" customHeight="1"/>
    <row r="65" ht="14.25" customHeight="1"/>
    <row r="66" ht="14.25" customHeight="1">
      <c r="A66" s="42" t="s">
        <v>41</v>
      </c>
    </row>
    <row r="67" ht="14.25" customHeight="1">
      <c r="A67" s="5" t="s">
        <v>2</v>
      </c>
      <c r="B67" s="25" t="s">
        <v>4</v>
      </c>
    </row>
    <row r="68" ht="14.25" customHeight="1">
      <c r="A68" s="13">
        <v>25.0</v>
      </c>
      <c r="B68" s="56">
        <v>0.7383333333333333</v>
      </c>
    </row>
    <row r="69" ht="14.25" customHeight="1">
      <c r="A69" s="13">
        <v>20.0</v>
      </c>
      <c r="B69" s="56">
        <v>0.5906666666666667</v>
      </c>
      <c r="D69" s="33" t="s">
        <v>14</v>
      </c>
      <c r="E69" s="34"/>
    </row>
    <row r="70" ht="14.25" customHeight="1">
      <c r="A70" s="13">
        <v>15.0</v>
      </c>
      <c r="B70" s="56">
        <v>0.4066666666666667</v>
      </c>
      <c r="D70" s="35" t="s">
        <v>15</v>
      </c>
      <c r="E70" s="36">
        <v>0.9984741558566838</v>
      </c>
    </row>
    <row r="71" ht="14.25" customHeight="1">
      <c r="A71" s="13">
        <v>10.0</v>
      </c>
      <c r="B71" s="56">
        <v>0.27099999999999996</v>
      </c>
      <c r="D71" s="35" t="s">
        <v>16</v>
      </c>
      <c r="E71" s="36">
        <v>0.9969506399137171</v>
      </c>
    </row>
    <row r="72" ht="14.25" customHeight="1">
      <c r="A72" s="13">
        <v>5.0</v>
      </c>
      <c r="B72" s="56">
        <v>0.137</v>
      </c>
      <c r="D72" s="35" t="s">
        <v>17</v>
      </c>
      <c r="E72" s="36">
        <v>0.9961882998921463</v>
      </c>
    </row>
    <row r="73" ht="14.25" customHeight="1">
      <c r="A73" s="13">
        <v>2.5</v>
      </c>
      <c r="B73" s="56">
        <v>0.069</v>
      </c>
      <c r="D73" s="35" t="s">
        <v>18</v>
      </c>
      <c r="E73" s="36">
        <v>0.016108776926381678</v>
      </c>
    </row>
    <row r="74" ht="14.25" customHeight="1">
      <c r="D74" s="37" t="s">
        <v>19</v>
      </c>
      <c r="E74" s="38">
        <v>6.0</v>
      </c>
    </row>
    <row r="75" ht="14.25" customHeight="1"/>
    <row r="76" ht="14.25" customHeight="1">
      <c r="D76" s="36" t="s">
        <v>20</v>
      </c>
    </row>
    <row r="77" ht="14.25" customHeight="1">
      <c r="D77" s="39"/>
      <c r="E77" s="33" t="s">
        <v>21</v>
      </c>
      <c r="F77" s="33" t="s">
        <v>22</v>
      </c>
      <c r="G77" s="33" t="s">
        <v>23</v>
      </c>
      <c r="H77" s="39" t="s">
        <v>24</v>
      </c>
      <c r="I77" s="33" t="s">
        <v>25</v>
      </c>
    </row>
    <row r="78" ht="14.25" customHeight="1">
      <c r="D78" s="35" t="s">
        <v>26</v>
      </c>
      <c r="E78" s="36">
        <v>1.0</v>
      </c>
      <c r="F78" s="36">
        <v>0.3393517329274479</v>
      </c>
      <c r="G78" s="36">
        <v>0.3393517329274479</v>
      </c>
      <c r="H78" s="40">
        <v>1307.7506253175964</v>
      </c>
      <c r="I78" s="40">
        <v>3.4905242891047435E-6</v>
      </c>
    </row>
    <row r="79" ht="14.25" customHeight="1">
      <c r="D79" s="35" t="s">
        <v>27</v>
      </c>
      <c r="E79" s="36">
        <v>4.0</v>
      </c>
      <c r="F79" s="36">
        <v>0.0010379707762557069</v>
      </c>
      <c r="G79" s="36">
        <v>2.594926940639267E-4</v>
      </c>
    </row>
    <row r="80" ht="14.25" customHeight="1">
      <c r="D80" s="38" t="s">
        <v>28</v>
      </c>
      <c r="E80" s="38">
        <v>5.0</v>
      </c>
      <c r="F80" s="38">
        <v>0.34038970370370364</v>
      </c>
      <c r="G80" s="38"/>
      <c r="H80" s="38"/>
      <c r="I80" s="38"/>
    </row>
    <row r="81" ht="14.25" customHeight="1"/>
    <row r="82" ht="14.25" customHeight="1">
      <c r="D82" s="39"/>
      <c r="E82" s="33" t="s">
        <v>29</v>
      </c>
      <c r="F82" s="33" t="s">
        <v>18</v>
      </c>
      <c r="G82" s="33" t="s">
        <v>30</v>
      </c>
      <c r="H82" s="33" t="s">
        <v>31</v>
      </c>
      <c r="I82" s="33" t="s">
        <v>32</v>
      </c>
      <c r="J82" s="33" t="s">
        <v>33</v>
      </c>
      <c r="K82" s="51"/>
      <c r="L82" s="51"/>
    </row>
    <row r="83" ht="14.25" customHeight="1">
      <c r="D83" s="35" t="s">
        <v>34</v>
      </c>
      <c r="E83" s="36">
        <v>-0.01711324200913228</v>
      </c>
      <c r="F83" s="36">
        <v>0.012534651738841763</v>
      </c>
      <c r="G83" s="36">
        <v>-1.36527462953778</v>
      </c>
      <c r="H83" s="36">
        <v>0.24390913784962293</v>
      </c>
      <c r="I83" s="36">
        <v>-0.0519150144747985</v>
      </c>
      <c r="J83" s="36">
        <v>0.017688530456533944</v>
      </c>
    </row>
    <row r="84" ht="14.25" customHeight="1">
      <c r="D84" s="37" t="s">
        <v>35</v>
      </c>
      <c r="E84" s="38">
        <v>0.02987543378995433</v>
      </c>
      <c r="F84" s="38">
        <v>8.261363884568451E-4</v>
      </c>
      <c r="G84" s="38">
        <v>36.16283486284775</v>
      </c>
      <c r="H84" s="38">
        <v>3.4905242891047375E-6</v>
      </c>
      <c r="I84" s="38">
        <v>0.02758171145799754</v>
      </c>
      <c r="J84" s="38">
        <v>0.032169156121911124</v>
      </c>
      <c r="K84" s="52"/>
      <c r="L84" s="52"/>
    </row>
    <row r="85" ht="14.25" customHeight="1"/>
    <row r="86" ht="14.25" customHeight="1"/>
    <row r="87" ht="14.25" customHeight="1"/>
    <row r="88" ht="14.25" customHeight="1"/>
    <row r="89" ht="14.25" customHeight="1"/>
    <row r="90" ht="14.25" customHeight="1">
      <c r="D90" s="33" t="s">
        <v>42</v>
      </c>
      <c r="E90" s="33" t="s">
        <v>43</v>
      </c>
      <c r="F90" s="33" t="s">
        <v>44</v>
      </c>
      <c r="G90" s="33" t="s">
        <v>45</v>
      </c>
    </row>
    <row r="91" ht="14.25" customHeight="1">
      <c r="D91" s="36">
        <v>1.0</v>
      </c>
      <c r="E91" s="36">
        <v>0.729772602739726</v>
      </c>
      <c r="F91" s="36">
        <v>0.00856073059360729</v>
      </c>
      <c r="G91" s="36">
        <v>0.594159805919783</v>
      </c>
    </row>
    <row r="92" ht="14.25" customHeight="1">
      <c r="D92" s="36">
        <v>2.0</v>
      </c>
      <c r="E92" s="36">
        <v>0.5803954337899544</v>
      </c>
      <c r="F92" s="36">
        <v>0.010271232876712277</v>
      </c>
      <c r="G92" s="36">
        <v>0.7128776762513098</v>
      </c>
    </row>
    <row r="93" ht="14.25" customHeight="1">
      <c r="D93" s="36">
        <v>3.0</v>
      </c>
      <c r="E93" s="36">
        <v>0.4310182648401827</v>
      </c>
      <c r="F93" s="36">
        <v>-0.02435159817351601</v>
      </c>
      <c r="G93" s="36">
        <v>-1.6901292110999637</v>
      </c>
    </row>
    <row r="94" ht="14.25" customHeight="1">
      <c r="D94" s="36">
        <v>4.0</v>
      </c>
      <c r="E94" s="36">
        <v>0.28164109589041103</v>
      </c>
      <c r="F94" s="36">
        <v>-0.010641095890411068</v>
      </c>
      <c r="G94" s="36">
        <v>-0.7385481180475139</v>
      </c>
    </row>
    <row r="95" ht="14.25" customHeight="1">
      <c r="D95" s="36">
        <v>5.0</v>
      </c>
      <c r="E95" s="36">
        <v>0.13226392694063938</v>
      </c>
      <c r="F95" s="36">
        <v>0.004736073059360635</v>
      </c>
      <c r="G95" s="36">
        <v>0.32870842260507127</v>
      </c>
    </row>
    <row r="96" ht="14.25" customHeight="1">
      <c r="D96" s="38">
        <v>6.0</v>
      </c>
      <c r="E96" s="38">
        <v>0.05757534246575355</v>
      </c>
      <c r="F96" s="38">
        <v>0.011424657534246457</v>
      </c>
      <c r="G96" s="38">
        <v>0.7929314243712846</v>
      </c>
    </row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36:B36"/>
    <mergeCell ref="D69:E69"/>
    <mergeCell ref="A3:M3"/>
    <mergeCell ref="B4:D4"/>
    <mergeCell ref="H4:J4"/>
    <mergeCell ref="A14:G14"/>
    <mergeCell ref="B15:D15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5"/>
    <col customWidth="1" min="2" max="2" width="13.75"/>
    <col customWidth="1" min="3" max="3" width="14.75"/>
    <col customWidth="1" min="4" max="5" width="8.63"/>
    <col customWidth="1" min="6" max="6" width="24.75"/>
    <col customWidth="1" min="7" max="7" width="13.75"/>
    <col customWidth="1" min="8" max="8" width="14.75"/>
    <col customWidth="1" min="9" max="26" width="8.63"/>
  </cols>
  <sheetData>
    <row r="1" ht="14.25" customHeight="1">
      <c r="A1" s="1" t="s">
        <v>63</v>
      </c>
    </row>
    <row r="2" ht="14.25" customHeight="1"/>
    <row r="3" ht="14.25" customHeight="1">
      <c r="A3" s="25" t="s">
        <v>46</v>
      </c>
      <c r="B3" s="10" t="s">
        <v>12</v>
      </c>
    </row>
    <row r="4" ht="14.25" customHeight="1">
      <c r="A4" s="26">
        <v>0.7383333333333333</v>
      </c>
      <c r="B4" s="15">
        <v>0.35362355744843627</v>
      </c>
    </row>
    <row r="5" ht="14.25" customHeight="1">
      <c r="A5" s="26">
        <v>0.5906666666666667</v>
      </c>
      <c r="B5" s="15">
        <v>0.28983652771950164</v>
      </c>
    </row>
    <row r="6" ht="14.25" customHeight="1">
      <c r="A6" s="26">
        <v>0.4066666666666667</v>
      </c>
      <c r="B6" s="15">
        <v>0.27106374002346145</v>
      </c>
    </row>
    <row r="7" ht="14.25" customHeight="1">
      <c r="A7" s="26">
        <v>0.27099999999999996</v>
      </c>
      <c r="B7" s="15">
        <v>0.16247575125317257</v>
      </c>
    </row>
    <row r="8" ht="14.25" customHeight="1">
      <c r="A8" s="26">
        <v>0.137</v>
      </c>
      <c r="B8" s="15">
        <v>0.14728880333770542</v>
      </c>
    </row>
    <row r="9" ht="14.25" customHeight="1">
      <c r="A9" s="26">
        <v>0.069</v>
      </c>
      <c r="B9" s="15">
        <v>0.09775839473456967</v>
      </c>
    </row>
    <row r="10" ht="14.25" customHeight="1"/>
    <row r="11" ht="14.25" customHeight="1"/>
    <row r="12" ht="14.25" customHeight="1">
      <c r="A12" s="35" t="s">
        <v>47</v>
      </c>
      <c r="F12" s="35" t="s">
        <v>48</v>
      </c>
    </row>
    <row r="13" ht="14.25" customHeight="1"/>
    <row r="14" ht="14.25" customHeight="1">
      <c r="A14" s="39"/>
      <c r="B14" s="33" t="s">
        <v>49</v>
      </c>
      <c r="C14" s="33" t="s">
        <v>50</v>
      </c>
      <c r="F14" s="39"/>
      <c r="G14" s="33" t="s">
        <v>49</v>
      </c>
      <c r="H14" s="33" t="s">
        <v>50</v>
      </c>
    </row>
    <row r="15" ht="14.25" customHeight="1">
      <c r="A15" s="35" t="s">
        <v>4</v>
      </c>
      <c r="B15" s="36">
        <v>0.3687777777777778</v>
      </c>
      <c r="C15" s="36">
        <v>0.22034112908614115</v>
      </c>
      <c r="F15" s="35" t="s">
        <v>4</v>
      </c>
      <c r="G15" s="36">
        <v>0.3687777777777778</v>
      </c>
      <c r="H15" s="36">
        <v>0.22034112908614115</v>
      </c>
    </row>
    <row r="16" ht="14.25" customHeight="1">
      <c r="A16" s="35" t="s">
        <v>51</v>
      </c>
      <c r="B16" s="36">
        <v>0.06807794074074076</v>
      </c>
      <c r="C16" s="36">
        <v>0.0097756340823549</v>
      </c>
      <c r="F16" s="35" t="s">
        <v>51</v>
      </c>
      <c r="G16" s="36">
        <v>0.06807794074074076</v>
      </c>
      <c r="H16" s="36">
        <v>0.0097756340823549</v>
      </c>
    </row>
    <row r="17" ht="14.25" customHeight="1">
      <c r="A17" s="35" t="s">
        <v>19</v>
      </c>
      <c r="B17" s="36">
        <v>6.0</v>
      </c>
      <c r="C17" s="36">
        <v>6.0</v>
      </c>
      <c r="F17" s="35" t="s">
        <v>19</v>
      </c>
      <c r="G17" s="36">
        <v>6.0</v>
      </c>
      <c r="H17" s="36">
        <v>6.0</v>
      </c>
    </row>
    <row r="18" ht="14.25" customHeight="1">
      <c r="A18" s="35" t="s">
        <v>21</v>
      </c>
      <c r="B18" s="36">
        <v>5.0</v>
      </c>
      <c r="C18" s="36">
        <v>5.0</v>
      </c>
      <c r="F18" s="35" t="s">
        <v>53</v>
      </c>
      <c r="G18" s="36">
        <v>0.0</v>
      </c>
    </row>
    <row r="19" ht="14.25" customHeight="1">
      <c r="A19" s="35" t="s">
        <v>24</v>
      </c>
      <c r="B19" s="36">
        <v>6.96404347454269</v>
      </c>
      <c r="F19" s="35" t="s">
        <v>21</v>
      </c>
      <c r="G19" s="36">
        <v>6.0</v>
      </c>
    </row>
    <row r="20" ht="14.25" customHeight="1">
      <c r="A20" s="35" t="s">
        <v>54</v>
      </c>
      <c r="B20" s="57">
        <v>0.026368754072791007</v>
      </c>
      <c r="F20" s="35" t="s">
        <v>30</v>
      </c>
      <c r="G20" s="36">
        <v>1.303099224314246</v>
      </c>
    </row>
    <row r="21" ht="14.25" customHeight="1">
      <c r="A21" s="37" t="s">
        <v>55</v>
      </c>
      <c r="B21" s="38">
        <v>5.0503290576326485</v>
      </c>
      <c r="C21" s="38"/>
      <c r="F21" s="35" t="s">
        <v>56</v>
      </c>
      <c r="G21" s="36">
        <v>0.12015583562009811</v>
      </c>
    </row>
    <row r="22" ht="14.25" customHeight="1">
      <c r="F22" s="35" t="s">
        <v>57</v>
      </c>
      <c r="G22" s="36">
        <v>1.9431802805153031</v>
      </c>
    </row>
    <row r="23" ht="14.25" customHeight="1">
      <c r="F23" s="35" t="s">
        <v>58</v>
      </c>
      <c r="G23" s="58">
        <v>0.24031167124019623</v>
      </c>
    </row>
    <row r="24" ht="14.25" customHeight="1">
      <c r="F24" s="37" t="s">
        <v>59</v>
      </c>
      <c r="G24" s="38">
        <v>2.4469118511449697</v>
      </c>
      <c r="H24" s="38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2" width="13.75"/>
    <col customWidth="1" min="3" max="3" width="14.75"/>
    <col customWidth="1" min="4" max="4" width="16.63"/>
    <col customWidth="1" min="5" max="5" width="18.13"/>
    <col customWidth="1" min="6" max="6" width="15.75"/>
    <col customWidth="1" min="7" max="7" width="15.25"/>
    <col customWidth="1" min="8" max="8" width="16.63"/>
    <col customWidth="1" min="9" max="10" width="16.75"/>
    <col customWidth="1" min="11" max="11" width="13.75"/>
    <col customWidth="1" min="12" max="12" width="12.38"/>
    <col customWidth="1" min="13" max="13" width="12.25"/>
    <col customWidth="1" min="14" max="26" width="8.63"/>
  </cols>
  <sheetData>
    <row r="1" ht="14.25" customHeight="1">
      <c r="A1" s="59" t="s">
        <v>64</v>
      </c>
    </row>
    <row r="2" ht="14.25" customHeight="1"/>
    <row r="3" ht="14.25" customHeight="1">
      <c r="A3" s="2" t="s">
        <v>61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6"/>
      <c r="O3" s="46"/>
    </row>
    <row r="4" ht="14.25" customHeight="1">
      <c r="A4" s="5" t="s">
        <v>2</v>
      </c>
      <c r="B4" s="6" t="s">
        <v>3</v>
      </c>
      <c r="C4" s="7"/>
      <c r="D4" s="8"/>
      <c r="E4" s="5" t="s">
        <v>4</v>
      </c>
      <c r="F4" s="5" t="s">
        <v>5</v>
      </c>
      <c r="G4" s="5" t="s">
        <v>6</v>
      </c>
      <c r="H4" s="9" t="s">
        <v>7</v>
      </c>
      <c r="I4" s="3"/>
      <c r="J4" s="4"/>
      <c r="K4" s="10" t="s">
        <v>4</v>
      </c>
      <c r="L4" s="10" t="s">
        <v>5</v>
      </c>
      <c r="M4" s="10" t="s">
        <v>6</v>
      </c>
    </row>
    <row r="5" ht="14.25" customHeight="1">
      <c r="A5" s="11">
        <v>25.0</v>
      </c>
      <c r="B5" s="12">
        <v>87.0</v>
      </c>
      <c r="C5" s="13">
        <v>100.0</v>
      </c>
      <c r="D5" s="13">
        <v>83.0</v>
      </c>
      <c r="E5" s="12">
        <f t="shared" ref="E5:E10" si="2">AVERAGE(B5:D5)</f>
        <v>90</v>
      </c>
      <c r="F5" s="18">
        <f t="shared" ref="F5:F10" si="3">_xlfn.STDEV.S(B5:D5)</f>
        <v>8.888194417</v>
      </c>
      <c r="G5" s="19">
        <f t="shared" ref="G5:G10" si="4">F5/E5</f>
        <v>0.09875771575</v>
      </c>
      <c r="H5" s="15">
        <f t="shared" ref="H5:J5" si="1">LOG(B5/$B$11)</f>
        <v>0.4210053127</v>
      </c>
      <c r="I5" s="15">
        <f t="shared" si="1"/>
        <v>0.4814860601</v>
      </c>
      <c r="J5" s="15">
        <f t="shared" si="1"/>
        <v>0.4005641525</v>
      </c>
      <c r="K5" s="15">
        <f t="shared" ref="K5:K10" si="6">AVERAGE(H5:J5)</f>
        <v>0.4343518418</v>
      </c>
      <c r="L5" s="16">
        <f t="shared" ref="L5:L10" si="7">_xlfn.STDEV.S(H5:J5)</f>
        <v>0.04207952188</v>
      </c>
      <c r="M5" s="17">
        <f t="shared" ref="M5:M10" si="8">L5/K5</f>
        <v>0.09687888442</v>
      </c>
    </row>
    <row r="6" ht="14.25" customHeight="1">
      <c r="A6" s="11">
        <v>20.0</v>
      </c>
      <c r="B6" s="12">
        <v>71.0</v>
      </c>
      <c r="C6" s="13">
        <v>70.0</v>
      </c>
      <c r="D6" s="13">
        <v>73.0</v>
      </c>
      <c r="E6" s="12">
        <f t="shared" si="2"/>
        <v>71.33333333</v>
      </c>
      <c r="F6" s="18">
        <f t="shared" si="3"/>
        <v>1.527525232</v>
      </c>
      <c r="G6" s="19">
        <f t="shared" si="4"/>
        <v>0.02141390512</v>
      </c>
      <c r="H6" s="15">
        <f t="shared" ref="H6:J6" si="5">LOG(B6/$B$11)</f>
        <v>0.3327444088</v>
      </c>
      <c r="I6" s="15">
        <f t="shared" si="5"/>
        <v>0.3265841001</v>
      </c>
      <c r="J6" s="15">
        <f t="shared" si="5"/>
        <v>0.3448089202</v>
      </c>
      <c r="K6" s="15">
        <f t="shared" si="6"/>
        <v>0.3347124764</v>
      </c>
      <c r="L6" s="60">
        <f t="shared" si="7"/>
        <v>0.009270436043</v>
      </c>
      <c r="M6" s="17">
        <f t="shared" si="8"/>
        <v>0.02769671493</v>
      </c>
    </row>
    <row r="7" ht="14.25" customHeight="1">
      <c r="A7" s="11">
        <v>15.0</v>
      </c>
      <c r="B7" s="12">
        <v>58.0</v>
      </c>
      <c r="C7" s="13">
        <v>59.0</v>
      </c>
      <c r="D7" s="13">
        <v>59.0</v>
      </c>
      <c r="E7" s="12">
        <f t="shared" si="2"/>
        <v>58.66666667</v>
      </c>
      <c r="F7" s="18">
        <f t="shared" si="3"/>
        <v>0.5773502692</v>
      </c>
      <c r="G7" s="19">
        <f t="shared" si="4"/>
        <v>0.00984119777</v>
      </c>
      <c r="H7" s="15">
        <f t="shared" ref="H7:J7" si="9">LOG(B7/$B$11)</f>
        <v>0.2449140537</v>
      </c>
      <c r="I7" s="15">
        <f t="shared" si="9"/>
        <v>0.2523380718</v>
      </c>
      <c r="J7" s="15">
        <f t="shared" si="9"/>
        <v>0.2523380718</v>
      </c>
      <c r="K7" s="15">
        <f t="shared" si="6"/>
        <v>0.2498633991</v>
      </c>
      <c r="L7" s="60">
        <f t="shared" si="7"/>
        <v>0.004286258836</v>
      </c>
      <c r="M7" s="17">
        <f t="shared" si="8"/>
        <v>0.01715440858</v>
      </c>
    </row>
    <row r="8" ht="14.25" customHeight="1">
      <c r="A8" s="11">
        <v>10.0</v>
      </c>
      <c r="B8" s="12">
        <v>57.0</v>
      </c>
      <c r="C8" s="13">
        <v>53.0</v>
      </c>
      <c r="D8" s="13">
        <v>50.0</v>
      </c>
      <c r="E8" s="12">
        <f t="shared" si="2"/>
        <v>53.33333333</v>
      </c>
      <c r="F8" s="18">
        <f t="shared" si="3"/>
        <v>3.511884584</v>
      </c>
      <c r="G8" s="19">
        <f t="shared" si="4"/>
        <v>0.06584783596</v>
      </c>
      <c r="H8" s="15">
        <f t="shared" ref="H8:J8" si="10">LOG(B8/$B$11)</f>
        <v>0.2373609158</v>
      </c>
      <c r="I8" s="15">
        <f t="shared" si="10"/>
        <v>0.2057619297</v>
      </c>
      <c r="J8" s="15">
        <f t="shared" si="10"/>
        <v>0.1804560645</v>
      </c>
      <c r="K8" s="15">
        <f t="shared" si="6"/>
        <v>0.2078596367</v>
      </c>
      <c r="L8" s="16">
        <f t="shared" si="7"/>
        <v>0.02851036315</v>
      </c>
      <c r="M8" s="17">
        <f t="shared" si="8"/>
        <v>0.1371616135</v>
      </c>
    </row>
    <row r="9" ht="14.25" customHeight="1">
      <c r="A9" s="11">
        <v>5.0</v>
      </c>
      <c r="B9" s="12">
        <v>45.0</v>
      </c>
      <c r="C9" s="13">
        <v>44.0</v>
      </c>
      <c r="D9" s="13">
        <v>43.0</v>
      </c>
      <c r="E9" s="12">
        <f t="shared" si="2"/>
        <v>44</v>
      </c>
      <c r="F9" s="18">
        <f t="shared" si="3"/>
        <v>1</v>
      </c>
      <c r="G9" s="19">
        <f t="shared" si="4"/>
        <v>0.02272727273</v>
      </c>
      <c r="H9" s="15">
        <f t="shared" ref="H9:J9" si="11">LOG(B9/$B$11)</f>
        <v>0.1346985739</v>
      </c>
      <c r="I9" s="15">
        <f t="shared" si="11"/>
        <v>0.1249387366</v>
      </c>
      <c r="J9" s="15">
        <f t="shared" si="11"/>
        <v>0.1149545157</v>
      </c>
      <c r="K9" s="15">
        <f t="shared" si="6"/>
        <v>0.1248639421</v>
      </c>
      <c r="L9" s="60">
        <f t="shared" si="7"/>
        <v>0.009872241598</v>
      </c>
      <c r="M9" s="17">
        <f t="shared" si="8"/>
        <v>0.07906399105</v>
      </c>
    </row>
    <row r="10" ht="14.25" customHeight="1">
      <c r="A10" s="11">
        <v>2.5</v>
      </c>
      <c r="B10" s="12">
        <v>37.0</v>
      </c>
      <c r="C10" s="13">
        <v>38.0</v>
      </c>
      <c r="D10" s="13">
        <v>37.0</v>
      </c>
      <c r="E10" s="12">
        <f t="shared" si="2"/>
        <v>37.33333333</v>
      </c>
      <c r="F10" s="18">
        <f t="shared" si="3"/>
        <v>0.5773502692</v>
      </c>
      <c r="G10" s="19">
        <f t="shared" si="4"/>
        <v>0.01546473935</v>
      </c>
      <c r="H10" s="15">
        <f t="shared" ref="H10:J10" si="12">LOG(B10/$B$11)</f>
        <v>0.04968778419</v>
      </c>
      <c r="I10" s="15">
        <f t="shared" si="12"/>
        <v>0.06126965674</v>
      </c>
      <c r="J10" s="15">
        <f t="shared" si="12"/>
        <v>0.04968778419</v>
      </c>
      <c r="K10" s="16">
        <f t="shared" si="6"/>
        <v>0.05354840837</v>
      </c>
      <c r="L10" s="60">
        <f t="shared" si="7"/>
        <v>0.006686797234</v>
      </c>
      <c r="M10" s="17">
        <f t="shared" si="8"/>
        <v>0.1248738746</v>
      </c>
    </row>
    <row r="11" ht="14.25" customHeight="1">
      <c r="A11" s="22" t="s">
        <v>8</v>
      </c>
      <c r="B11" s="12">
        <v>33.0</v>
      </c>
      <c r="C11" s="13">
        <v>33.0</v>
      </c>
      <c r="D11" s="13">
        <v>33.0</v>
      </c>
    </row>
    <row r="12" ht="14.25" customHeight="1"/>
    <row r="13" ht="14.25" customHeight="1"/>
    <row r="14" ht="14.25" customHeight="1">
      <c r="A14" s="23" t="s">
        <v>9</v>
      </c>
      <c r="B14" s="3"/>
      <c r="C14" s="3"/>
      <c r="D14" s="3"/>
      <c r="E14" s="3"/>
      <c r="F14" s="3"/>
      <c r="G14" s="4"/>
      <c r="H14" s="48"/>
    </row>
    <row r="15" ht="14.25" customHeight="1">
      <c r="A15" s="5" t="s">
        <v>2</v>
      </c>
      <c r="B15" s="24" t="s">
        <v>10</v>
      </c>
      <c r="C15" s="3"/>
      <c r="D15" s="4"/>
      <c r="E15" s="25" t="s">
        <v>4</v>
      </c>
      <c r="F15" s="25" t="s">
        <v>5</v>
      </c>
      <c r="G15" s="25" t="s">
        <v>6</v>
      </c>
      <c r="H15" s="49"/>
    </row>
    <row r="16" ht="14.25" customHeight="1">
      <c r="A16" s="11">
        <f t="shared" ref="A16:A21" si="13">A5</f>
        <v>25</v>
      </c>
      <c r="B16" s="13">
        <v>0.776</v>
      </c>
      <c r="C16" s="13">
        <v>0.739</v>
      </c>
      <c r="D16" s="13">
        <v>0.773</v>
      </c>
      <c r="E16" s="26">
        <f t="shared" ref="E16:E21" si="14">AVERAGE(B16:D16)</f>
        <v>0.7626666667</v>
      </c>
      <c r="F16" s="26">
        <f t="shared" ref="F16:F21" si="15">_xlfn.STDEV.S(B16:D16)</f>
        <v>0.02055075019</v>
      </c>
      <c r="G16" s="47">
        <f t="shared" ref="G16:G21" si="16">F16/E16</f>
        <v>0.02694591371</v>
      </c>
    </row>
    <row r="17" ht="14.25" customHeight="1">
      <c r="A17" s="11">
        <f t="shared" si="13"/>
        <v>20</v>
      </c>
      <c r="B17" s="13">
        <v>0.601</v>
      </c>
      <c r="C17" s="13">
        <v>0.583</v>
      </c>
      <c r="D17" s="13">
        <v>0.51</v>
      </c>
      <c r="E17" s="26">
        <f t="shared" si="14"/>
        <v>0.5646666667</v>
      </c>
      <c r="F17" s="26">
        <f t="shared" si="15"/>
        <v>0.04819059383</v>
      </c>
      <c r="G17" s="47">
        <f t="shared" si="16"/>
        <v>0.08534343653</v>
      </c>
    </row>
    <row r="18" ht="14.25" customHeight="1">
      <c r="A18" s="11">
        <f t="shared" si="13"/>
        <v>15</v>
      </c>
      <c r="B18" s="13">
        <v>0.398</v>
      </c>
      <c r="C18" s="13">
        <v>0.383</v>
      </c>
      <c r="D18" s="13">
        <v>0.403</v>
      </c>
      <c r="E18" s="26">
        <f t="shared" si="14"/>
        <v>0.3946666667</v>
      </c>
      <c r="F18" s="26">
        <f t="shared" si="15"/>
        <v>0.01040833</v>
      </c>
      <c r="G18" s="47">
        <f t="shared" si="16"/>
        <v>0.02637245776</v>
      </c>
    </row>
    <row r="19" ht="14.25" customHeight="1">
      <c r="A19" s="11">
        <f t="shared" si="13"/>
        <v>10</v>
      </c>
      <c r="B19" s="13">
        <v>0.258</v>
      </c>
      <c r="C19" s="13">
        <v>0.27</v>
      </c>
      <c r="D19" s="13">
        <v>0.299</v>
      </c>
      <c r="E19" s="26">
        <f t="shared" si="14"/>
        <v>0.2756666667</v>
      </c>
      <c r="F19" s="26">
        <f t="shared" si="15"/>
        <v>0.02107921567</v>
      </c>
      <c r="G19" s="47">
        <f t="shared" si="16"/>
        <v>0.07646632045</v>
      </c>
    </row>
    <row r="20" ht="14.25" customHeight="1">
      <c r="A20" s="11">
        <f t="shared" si="13"/>
        <v>5</v>
      </c>
      <c r="B20" s="13">
        <v>0.136</v>
      </c>
      <c r="C20" s="13">
        <v>0.139</v>
      </c>
      <c r="D20" s="13">
        <v>0.145</v>
      </c>
      <c r="E20" s="26">
        <f t="shared" si="14"/>
        <v>0.14</v>
      </c>
      <c r="F20" s="26">
        <f t="shared" si="15"/>
        <v>0.004582575695</v>
      </c>
      <c r="G20" s="47">
        <f t="shared" si="16"/>
        <v>0.03273268354</v>
      </c>
    </row>
    <row r="21" ht="14.25" customHeight="1">
      <c r="A21" s="11">
        <f t="shared" si="13"/>
        <v>2.5</v>
      </c>
      <c r="B21" s="13">
        <v>0.063</v>
      </c>
      <c r="C21" s="13">
        <v>0.052</v>
      </c>
      <c r="D21" s="13">
        <v>0.058</v>
      </c>
      <c r="E21" s="26">
        <f t="shared" si="14"/>
        <v>0.05766666667</v>
      </c>
      <c r="F21" s="26">
        <f t="shared" si="15"/>
        <v>0.005507570547</v>
      </c>
      <c r="G21" s="47">
        <f t="shared" si="16"/>
        <v>0.09550700371</v>
      </c>
    </row>
    <row r="22" ht="14.25" customHeight="1"/>
    <row r="23" ht="14.25" customHeight="1"/>
    <row r="24" ht="14.25" customHeight="1">
      <c r="A24" s="28" t="s">
        <v>11</v>
      </c>
    </row>
    <row r="25" ht="14.25" customHeight="1">
      <c r="A25" s="5" t="s">
        <v>2</v>
      </c>
      <c r="B25" s="10" t="s">
        <v>12</v>
      </c>
      <c r="C25" s="29" t="s">
        <v>13</v>
      </c>
    </row>
    <row r="26" ht="14.25" customHeight="1">
      <c r="A26" s="13">
        <v>25.0</v>
      </c>
      <c r="B26" s="56">
        <v>90.0</v>
      </c>
      <c r="C26" s="56">
        <v>0.43435184178701003</v>
      </c>
    </row>
    <row r="27" ht="14.25" customHeight="1">
      <c r="A27" s="13">
        <v>20.0</v>
      </c>
      <c r="B27" s="56">
        <v>64.66666666666667</v>
      </c>
      <c r="C27" s="56">
        <v>0.29140886828164764</v>
      </c>
    </row>
    <row r="28" ht="14.25" customHeight="1">
      <c r="A28" s="13">
        <v>15.0</v>
      </c>
      <c r="B28" s="56">
        <v>65.33333333333333</v>
      </c>
      <c r="C28" s="56">
        <v>0.2955560651506578</v>
      </c>
    </row>
    <row r="29" ht="14.25" customHeight="1">
      <c r="A29" s="13">
        <v>10.0</v>
      </c>
      <c r="B29" s="56">
        <v>51.0</v>
      </c>
      <c r="C29" s="56">
        <v>0.1875423246676867</v>
      </c>
    </row>
    <row r="30" ht="14.25" customHeight="1">
      <c r="A30" s="13">
        <v>5.0</v>
      </c>
      <c r="B30" s="56">
        <v>43.0</v>
      </c>
      <c r="C30" s="56">
        <v>0.11464100214700108</v>
      </c>
    </row>
    <row r="31" ht="14.25" customHeight="1">
      <c r="A31" s="13">
        <v>2.5</v>
      </c>
      <c r="B31" s="56">
        <v>37.0</v>
      </c>
      <c r="C31" s="56">
        <v>0.048962905603954276</v>
      </c>
    </row>
    <row r="32" ht="14.25" customHeight="1"/>
    <row r="33" ht="14.25" customHeight="1"/>
    <row r="34" ht="14.25" customHeight="1">
      <c r="A34" s="36" t="s">
        <v>62</v>
      </c>
    </row>
    <row r="35" ht="14.25" customHeight="1">
      <c r="J35" s="51"/>
      <c r="K35" s="51"/>
    </row>
    <row r="36" ht="14.25" customHeight="1">
      <c r="A36" s="33" t="s">
        <v>14</v>
      </c>
      <c r="B36" s="34"/>
    </row>
    <row r="37" ht="14.25" customHeight="1">
      <c r="A37" s="35" t="s">
        <v>15</v>
      </c>
      <c r="B37" s="36">
        <v>0.9838982085264106</v>
      </c>
    </row>
    <row r="38" ht="14.25" customHeight="1">
      <c r="A38" s="35" t="s">
        <v>16</v>
      </c>
      <c r="B38" s="36">
        <v>0.9680556847414802</v>
      </c>
    </row>
    <row r="39" ht="14.25" customHeight="1">
      <c r="A39" s="35" t="s">
        <v>17</v>
      </c>
      <c r="B39" s="36">
        <v>0.9600696059268503</v>
      </c>
    </row>
    <row r="40" ht="14.25" customHeight="1">
      <c r="A40" s="35" t="s">
        <v>18</v>
      </c>
      <c r="B40" s="36">
        <v>0.026991725317086872</v>
      </c>
    </row>
    <row r="41" ht="14.25" customHeight="1">
      <c r="A41" s="37" t="s">
        <v>19</v>
      </c>
      <c r="B41" s="38">
        <v>6.0</v>
      </c>
    </row>
    <row r="42" ht="14.25" customHeight="1"/>
    <row r="43" ht="14.25" customHeight="1">
      <c r="A43" s="36" t="s">
        <v>20</v>
      </c>
      <c r="J43" s="51"/>
      <c r="K43" s="51"/>
      <c r="L43" s="51"/>
      <c r="M43" s="51"/>
      <c r="N43" s="51"/>
      <c r="O43" s="51"/>
    </row>
    <row r="44" ht="14.25" customHeight="1">
      <c r="A44" s="39"/>
      <c r="B44" s="33" t="s">
        <v>21</v>
      </c>
      <c r="C44" s="33" t="s">
        <v>22</v>
      </c>
      <c r="D44" s="33" t="s">
        <v>23</v>
      </c>
      <c r="E44" s="39" t="s">
        <v>24</v>
      </c>
      <c r="F44" s="33" t="s">
        <v>25</v>
      </c>
    </row>
    <row r="45" ht="14.25" customHeight="1">
      <c r="A45" s="35" t="s">
        <v>26</v>
      </c>
      <c r="B45" s="36">
        <v>1.0</v>
      </c>
      <c r="C45" s="36">
        <v>0.08831369157798002</v>
      </c>
      <c r="D45" s="36">
        <v>0.08831369157798002</v>
      </c>
      <c r="E45" s="40">
        <v>121.21789769568387</v>
      </c>
      <c r="F45" s="40">
        <v>3.868141958591194E-4</v>
      </c>
    </row>
    <row r="46" ht="14.25" customHeight="1">
      <c r="A46" s="35" t="s">
        <v>27</v>
      </c>
      <c r="B46" s="36">
        <v>4.0</v>
      </c>
      <c r="C46" s="36">
        <v>0.0029142129423722733</v>
      </c>
      <c r="D46" s="36">
        <v>7.285532355930683E-4</v>
      </c>
    </row>
    <row r="47" ht="14.25" customHeight="1">
      <c r="A47" s="38" t="s">
        <v>28</v>
      </c>
      <c r="B47" s="38">
        <v>5.0</v>
      </c>
      <c r="C47" s="38">
        <v>0.0912279045203523</v>
      </c>
      <c r="D47" s="38"/>
      <c r="E47" s="38"/>
      <c r="F47" s="38"/>
    </row>
    <row r="48" ht="14.25" customHeight="1">
      <c r="J48" s="51"/>
      <c r="K48" s="51"/>
      <c r="L48" s="51"/>
      <c r="M48" s="51"/>
      <c r="N48" s="51"/>
      <c r="O48" s="51"/>
      <c r="P48" s="51"/>
      <c r="Q48" s="51"/>
      <c r="R48" s="51"/>
    </row>
    <row r="49" ht="14.25" customHeight="1">
      <c r="A49" s="39"/>
      <c r="B49" s="33" t="s">
        <v>29</v>
      </c>
      <c r="C49" s="33" t="s">
        <v>18</v>
      </c>
      <c r="D49" s="33" t="s">
        <v>30</v>
      </c>
      <c r="E49" s="33" t="s">
        <v>31</v>
      </c>
      <c r="F49" s="33" t="s">
        <v>32</v>
      </c>
      <c r="G49" s="33" t="s">
        <v>33</v>
      </c>
      <c r="H49" s="51"/>
      <c r="I49" s="51"/>
    </row>
    <row r="50" ht="14.25" customHeight="1">
      <c r="A50" s="35" t="s">
        <v>34</v>
      </c>
      <c r="B50" s="36">
        <v>0.026527271497745475</v>
      </c>
      <c r="C50" s="36">
        <v>0.021002952503865704</v>
      </c>
      <c r="D50" s="36">
        <v>1.2630258290048977</v>
      </c>
      <c r="E50" s="36">
        <v>0.27518696512191915</v>
      </c>
      <c r="F50" s="36">
        <v>-0.031786273176314196</v>
      </c>
      <c r="G50" s="36">
        <v>0.08484081617180514</v>
      </c>
    </row>
    <row r="51" ht="14.25" customHeight="1">
      <c r="A51" s="37" t="s">
        <v>35</v>
      </c>
      <c r="B51" s="38">
        <v>0.015240639967404815</v>
      </c>
      <c r="C51" s="38">
        <v>0.0013842668859085174</v>
      </c>
      <c r="D51" s="38">
        <v>11.00989998572575</v>
      </c>
      <c r="E51" s="38">
        <v>3.868141958591191E-4</v>
      </c>
      <c r="F51" s="38">
        <v>0.011397298947736719</v>
      </c>
      <c r="G51" s="38">
        <v>0.01908398098707291</v>
      </c>
      <c r="H51" s="52"/>
      <c r="I51" s="52"/>
    </row>
    <row r="52" ht="14.25" customHeight="1"/>
    <row r="53" ht="14.25" customHeight="1"/>
    <row r="54" ht="14.25" customHeight="1"/>
    <row r="55" ht="14.25" customHeight="1"/>
    <row r="56" ht="14.25" customHeight="1">
      <c r="A56" s="33" t="s">
        <v>42</v>
      </c>
      <c r="B56" s="33" t="s">
        <v>43</v>
      </c>
      <c r="C56" s="33" t="s">
        <v>44</v>
      </c>
      <c r="D56" s="33" t="s">
        <v>45</v>
      </c>
      <c r="J56" s="51"/>
      <c r="K56" s="51"/>
      <c r="L56" s="51"/>
      <c r="M56" s="51"/>
    </row>
    <row r="57" ht="14.25" customHeight="1">
      <c r="A57" s="36">
        <v>1.0</v>
      </c>
      <c r="B57" s="36">
        <v>0.41827520894384596</v>
      </c>
      <c r="C57" s="36">
        <v>0.016076632843164074</v>
      </c>
      <c r="D57" s="36">
        <v>0.5573006083167523</v>
      </c>
    </row>
    <row r="58" ht="14.25" customHeight="1">
      <c r="A58" s="36">
        <v>2.0</v>
      </c>
      <c r="B58" s="36">
        <v>0.33984843335590675</v>
      </c>
      <c r="C58" s="36">
        <v>-0.04843956507425912</v>
      </c>
      <c r="D58" s="36">
        <v>-1.6791699695973463</v>
      </c>
    </row>
    <row r="59" ht="14.25" customHeight="1">
      <c r="A59" s="36">
        <v>3.0</v>
      </c>
      <c r="B59" s="36">
        <v>0.26142165776796755</v>
      </c>
      <c r="C59" s="36">
        <v>0.034134407382690246</v>
      </c>
      <c r="D59" s="36">
        <v>1.1832780025821088</v>
      </c>
    </row>
    <row r="60" ht="14.25" customHeight="1">
      <c r="A60" s="36">
        <v>4.0</v>
      </c>
      <c r="B60" s="36">
        <v>0.18299488218002835</v>
      </c>
      <c r="C60" s="36">
        <v>0.004547442487658343</v>
      </c>
      <c r="D60" s="36">
        <v>0.15763826227673314</v>
      </c>
    </row>
    <row r="61" ht="14.25" customHeight="1">
      <c r="A61" s="36">
        <v>5.0</v>
      </c>
      <c r="B61" s="36">
        <v>0.10456810659208915</v>
      </c>
      <c r="C61" s="36">
        <v>0.010072895554911934</v>
      </c>
      <c r="D61" s="36">
        <v>0.3491795125899449</v>
      </c>
    </row>
    <row r="62" ht="14.25" customHeight="1">
      <c r="A62" s="38">
        <v>6.0</v>
      </c>
      <c r="B62" s="38">
        <v>0.06535471879811955</v>
      </c>
      <c r="C62" s="38">
        <v>-0.016391813194165272</v>
      </c>
      <c r="D62" s="38">
        <v>-0.5682264161681858</v>
      </c>
    </row>
    <row r="63" ht="14.25" customHeight="1"/>
    <row r="64" ht="14.25" customHeight="1"/>
    <row r="65" ht="14.25" customHeight="1">
      <c r="A65" s="42" t="s">
        <v>41</v>
      </c>
    </row>
    <row r="66" ht="14.25" customHeight="1">
      <c r="A66" s="5" t="s">
        <v>2</v>
      </c>
      <c r="B66" s="25" t="s">
        <v>4</v>
      </c>
    </row>
    <row r="67" ht="14.25" customHeight="1">
      <c r="A67" s="13">
        <v>25.0</v>
      </c>
      <c r="B67" s="56">
        <v>0.7626666666666667</v>
      </c>
    </row>
    <row r="68" ht="14.25" customHeight="1">
      <c r="A68" s="13">
        <v>20.0</v>
      </c>
      <c r="B68" s="56">
        <v>0.5646666666666667</v>
      </c>
      <c r="E68" s="33" t="s">
        <v>14</v>
      </c>
      <c r="F68" s="34"/>
    </row>
    <row r="69" ht="14.25" customHeight="1">
      <c r="A69" s="13">
        <v>15.0</v>
      </c>
      <c r="B69" s="56">
        <v>0.3946666666666667</v>
      </c>
      <c r="E69" s="35" t="s">
        <v>15</v>
      </c>
      <c r="F69" s="36">
        <v>0.9962647783987261</v>
      </c>
    </row>
    <row r="70" ht="14.25" customHeight="1">
      <c r="A70" s="13">
        <v>10.0</v>
      </c>
      <c r="B70" s="56">
        <v>0.27566666666666667</v>
      </c>
      <c r="E70" s="35" t="s">
        <v>16</v>
      </c>
      <c r="F70" s="36">
        <v>0.9925435086778628</v>
      </c>
    </row>
    <row r="71" ht="14.25" customHeight="1">
      <c r="A71" s="13">
        <v>5.0</v>
      </c>
      <c r="B71" s="56">
        <v>0.14</v>
      </c>
      <c r="E71" s="35" t="s">
        <v>17</v>
      </c>
      <c r="F71" s="36">
        <v>0.9906793858473284</v>
      </c>
    </row>
    <row r="72" ht="14.25" customHeight="1">
      <c r="A72" s="13">
        <v>2.5</v>
      </c>
      <c r="B72" s="56">
        <v>0.057666666666666665</v>
      </c>
      <c r="E72" s="35" t="s">
        <v>18</v>
      </c>
      <c r="F72" s="36">
        <v>0.025613661689508484</v>
      </c>
    </row>
    <row r="73" ht="14.25" customHeight="1">
      <c r="E73" s="37" t="s">
        <v>19</v>
      </c>
      <c r="F73" s="38">
        <v>6.0</v>
      </c>
    </row>
    <row r="74" ht="14.25" customHeight="1"/>
    <row r="75" ht="14.25" customHeight="1">
      <c r="E75" s="36" t="s">
        <v>20</v>
      </c>
    </row>
    <row r="76" ht="14.25" customHeight="1">
      <c r="E76" s="39"/>
      <c r="F76" s="33" t="s">
        <v>21</v>
      </c>
      <c r="G76" s="33" t="s">
        <v>22</v>
      </c>
      <c r="H76" s="33" t="s">
        <v>23</v>
      </c>
      <c r="I76" s="39" t="s">
        <v>24</v>
      </c>
      <c r="J76" s="33" t="s">
        <v>25</v>
      </c>
    </row>
    <row r="77" ht="14.25" customHeight="1">
      <c r="E77" s="35" t="s">
        <v>26</v>
      </c>
      <c r="F77" s="36">
        <v>1.0</v>
      </c>
      <c r="G77" s="36">
        <v>0.3493159094875698</v>
      </c>
      <c r="H77" s="36">
        <v>0.3493159094875698</v>
      </c>
      <c r="I77" s="40">
        <v>532.4453369810215</v>
      </c>
      <c r="J77" s="40">
        <v>2.0901763933391276E-5</v>
      </c>
    </row>
    <row r="78" ht="14.25" customHeight="1">
      <c r="E78" s="35" t="s">
        <v>27</v>
      </c>
      <c r="F78" s="36">
        <v>4.0</v>
      </c>
      <c r="G78" s="36">
        <v>0.0026242386605783785</v>
      </c>
      <c r="H78" s="36">
        <v>6.560596651445946E-4</v>
      </c>
    </row>
    <row r="79" ht="14.25" customHeight="1">
      <c r="E79" s="38" t="s">
        <v>28</v>
      </c>
      <c r="F79" s="38">
        <v>5.0</v>
      </c>
      <c r="G79" s="38">
        <v>0.35194014814814817</v>
      </c>
      <c r="H79" s="38"/>
      <c r="I79" s="38"/>
      <c r="J79" s="38"/>
    </row>
    <row r="80" ht="14.25" customHeight="1"/>
    <row r="81" ht="14.25" customHeight="1">
      <c r="E81" s="39"/>
      <c r="F81" s="33" t="s">
        <v>29</v>
      </c>
      <c r="G81" s="33" t="s">
        <v>18</v>
      </c>
      <c r="H81" s="33" t="s">
        <v>30</v>
      </c>
      <c r="I81" s="33" t="s">
        <v>31</v>
      </c>
      <c r="J81" s="33" t="s">
        <v>32</v>
      </c>
      <c r="K81" s="33" t="s">
        <v>33</v>
      </c>
      <c r="L81" s="51"/>
      <c r="M81" s="51"/>
    </row>
    <row r="82" ht="14.25" customHeight="1">
      <c r="E82" s="35" t="s">
        <v>34</v>
      </c>
      <c r="F82" s="36">
        <v>-0.025626484018264672</v>
      </c>
      <c r="G82" s="36">
        <v>0.01993064591444545</v>
      </c>
      <c r="H82" s="36">
        <v>-1.2857829158306886</v>
      </c>
      <c r="I82" s="36">
        <v>0.26790577155137735</v>
      </c>
      <c r="J82" s="36">
        <v>-0.08096282831085713</v>
      </c>
      <c r="K82" s="36">
        <v>0.029709860274327794</v>
      </c>
    </row>
    <row r="83" ht="14.25" customHeight="1">
      <c r="E83" s="37" t="s">
        <v>35</v>
      </c>
      <c r="F83" s="38">
        <v>0.030310867579908665</v>
      </c>
      <c r="G83" s="38">
        <v>0.0013135930840702875</v>
      </c>
      <c r="H83" s="38">
        <v>23.074777073268145</v>
      </c>
      <c r="I83" s="38">
        <v>2.0901763933391313E-5</v>
      </c>
      <c r="J83" s="38">
        <v>0.02666374849142004</v>
      </c>
      <c r="K83" s="38">
        <v>0.033957986668397284</v>
      </c>
      <c r="L83" s="52"/>
      <c r="M83" s="52"/>
    </row>
    <row r="84" ht="14.25" customHeight="1"/>
    <row r="85" ht="14.25" customHeight="1"/>
    <row r="86" ht="14.25" customHeight="1"/>
    <row r="87" ht="14.25" customHeight="1"/>
    <row r="88" ht="14.25" customHeight="1"/>
    <row r="89" ht="14.25" customHeight="1">
      <c r="E89" s="33" t="s">
        <v>42</v>
      </c>
      <c r="F89" s="33" t="s">
        <v>43</v>
      </c>
      <c r="G89" s="33" t="s">
        <v>44</v>
      </c>
      <c r="H89" s="33" t="s">
        <v>45</v>
      </c>
    </row>
    <row r="90" ht="14.25" customHeight="1">
      <c r="E90" s="36">
        <v>1.0</v>
      </c>
      <c r="F90" s="36">
        <v>0.7321452054794519</v>
      </c>
      <c r="G90" s="36">
        <v>0.03052146118721477</v>
      </c>
      <c r="H90" s="36">
        <v>1.33225898769461</v>
      </c>
    </row>
    <row r="91" ht="14.25" customHeight="1">
      <c r="E91" s="36">
        <v>2.0</v>
      </c>
      <c r="F91" s="36">
        <v>0.5805908675799085</v>
      </c>
      <c r="G91" s="36">
        <v>-0.01592420091324187</v>
      </c>
      <c r="H91" s="36">
        <v>-0.6950899125828249</v>
      </c>
    </row>
    <row r="92" ht="14.25" customHeight="1">
      <c r="E92" s="36">
        <v>3.0</v>
      </c>
      <c r="F92" s="36">
        <v>0.4290365296803653</v>
      </c>
      <c r="G92" s="36">
        <v>-0.0343698630136986</v>
      </c>
      <c r="H92" s="36">
        <v>-1.50024137523971</v>
      </c>
    </row>
    <row r="93" ht="14.25" customHeight="1">
      <c r="E93" s="36">
        <v>4.0</v>
      </c>
      <c r="F93" s="36">
        <v>0.27748219178082195</v>
      </c>
      <c r="G93" s="36">
        <v>-0.0018155251141552808</v>
      </c>
      <c r="H93" s="36">
        <v>-0.07924750508772671</v>
      </c>
    </row>
    <row r="94" ht="14.25" customHeight="1">
      <c r="E94" s="36">
        <v>5.0</v>
      </c>
      <c r="F94" s="36">
        <v>0.12592785388127864</v>
      </c>
      <c r="G94" s="36">
        <v>0.014072146118721374</v>
      </c>
      <c r="H94" s="36">
        <v>0.6142478902901174</v>
      </c>
    </row>
    <row r="95" ht="14.25" customHeight="1">
      <c r="E95" s="38">
        <v>6.0</v>
      </c>
      <c r="F95" s="38">
        <v>0.050150684931506984</v>
      </c>
      <c r="G95" s="38">
        <v>0.007515981735159681</v>
      </c>
      <c r="H95" s="38">
        <v>0.3280719149255374</v>
      </c>
    </row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36:B36"/>
    <mergeCell ref="E68:F68"/>
    <mergeCell ref="A3:M3"/>
    <mergeCell ref="B4:D4"/>
    <mergeCell ref="H4:J4"/>
    <mergeCell ref="A14:G14"/>
    <mergeCell ref="B15:D15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2.63"/>
    <col customWidth="1" min="3" max="5" width="8.63"/>
    <col customWidth="1" min="6" max="6" width="15.13"/>
    <col customWidth="1" min="7" max="26" width="8.63"/>
  </cols>
  <sheetData>
    <row r="1" ht="14.25" customHeight="1">
      <c r="A1" s="59" t="s">
        <v>64</v>
      </c>
    </row>
    <row r="2" ht="14.25" customHeight="1"/>
    <row r="3" ht="14.25" customHeight="1">
      <c r="A3" s="25" t="s">
        <v>46</v>
      </c>
      <c r="B3" s="10" t="s">
        <v>12</v>
      </c>
    </row>
    <row r="4" ht="14.25" customHeight="1">
      <c r="A4" s="26">
        <v>0.7626666666666667</v>
      </c>
      <c r="B4" s="26">
        <v>0.43435184178701003</v>
      </c>
    </row>
    <row r="5" ht="14.25" customHeight="1">
      <c r="A5" s="26">
        <v>0.5646666666666667</v>
      </c>
      <c r="B5" s="26">
        <v>0.29140886828164764</v>
      </c>
    </row>
    <row r="6" ht="14.25" customHeight="1">
      <c r="A6" s="26">
        <v>0.3946666666666667</v>
      </c>
      <c r="B6" s="26">
        <v>0.2955560651506578</v>
      </c>
    </row>
    <row r="7" ht="14.25" customHeight="1">
      <c r="A7" s="26">
        <v>0.27566666666666667</v>
      </c>
      <c r="B7" s="26">
        <v>0.1875423246676867</v>
      </c>
    </row>
    <row r="8" ht="14.25" customHeight="1">
      <c r="A8" s="26">
        <v>0.14</v>
      </c>
      <c r="B8" s="26">
        <v>0.11464100214700108</v>
      </c>
    </row>
    <row r="9" ht="14.25" customHeight="1">
      <c r="A9" s="26">
        <v>0.057666666666666665</v>
      </c>
      <c r="B9" s="26">
        <v>0.048962905603954276</v>
      </c>
    </row>
    <row r="10" ht="14.25" customHeight="1"/>
    <row r="11" ht="14.25" customHeight="1">
      <c r="A11" s="35" t="s">
        <v>47</v>
      </c>
      <c r="F11" s="35" t="s">
        <v>48</v>
      </c>
    </row>
    <row r="12" ht="14.25" customHeight="1"/>
    <row r="13" ht="14.25" customHeight="1">
      <c r="A13" s="39"/>
      <c r="B13" s="33" t="s">
        <v>49</v>
      </c>
      <c r="C13" s="33" t="s">
        <v>50</v>
      </c>
      <c r="F13" s="39"/>
      <c r="G13" s="33" t="s">
        <v>49</v>
      </c>
      <c r="H13" s="33" t="s">
        <v>50</v>
      </c>
    </row>
    <row r="14" ht="14.25" customHeight="1">
      <c r="A14" s="35" t="s">
        <v>4</v>
      </c>
      <c r="B14" s="36">
        <v>0.3658888888888889</v>
      </c>
      <c r="C14" s="36">
        <v>0.22874383460632622</v>
      </c>
      <c r="F14" s="35" t="s">
        <v>4</v>
      </c>
      <c r="G14" s="36">
        <v>0.3658888888888889</v>
      </c>
      <c r="H14" s="36">
        <v>0.22874383460632622</v>
      </c>
    </row>
    <row r="15" ht="14.25" customHeight="1">
      <c r="A15" s="35" t="s">
        <v>51</v>
      </c>
      <c r="B15" s="36">
        <v>0.07038802962962967</v>
      </c>
      <c r="C15" s="36">
        <v>0.019540727288414172</v>
      </c>
      <c r="F15" s="35" t="s">
        <v>51</v>
      </c>
      <c r="G15" s="36">
        <v>0.07038802962962967</v>
      </c>
      <c r="H15" s="36">
        <v>0.019540727288414172</v>
      </c>
    </row>
    <row r="16" ht="14.25" customHeight="1">
      <c r="A16" s="35" t="s">
        <v>19</v>
      </c>
      <c r="B16" s="36">
        <v>6.0</v>
      </c>
      <c r="C16" s="36">
        <v>6.0</v>
      </c>
      <c r="F16" s="35" t="s">
        <v>19</v>
      </c>
      <c r="G16" s="36">
        <v>6.0</v>
      </c>
      <c r="H16" s="36">
        <v>6.0</v>
      </c>
    </row>
    <row r="17" ht="14.25" customHeight="1">
      <c r="A17" s="35" t="s">
        <v>21</v>
      </c>
      <c r="B17" s="36">
        <v>5.0</v>
      </c>
      <c r="C17" s="36">
        <v>5.0</v>
      </c>
      <c r="F17" s="35" t="s">
        <v>52</v>
      </c>
      <c r="G17" s="36">
        <v>0.04496437845902192</v>
      </c>
    </row>
    <row r="18" ht="14.25" customHeight="1">
      <c r="A18" s="35" t="s">
        <v>24</v>
      </c>
      <c r="B18" s="36">
        <v>3.602119234904998</v>
      </c>
      <c r="F18" s="35" t="s">
        <v>53</v>
      </c>
      <c r="G18" s="36">
        <v>0.0</v>
      </c>
    </row>
    <row r="19" ht="14.25" customHeight="1">
      <c r="A19" s="35" t="s">
        <v>54</v>
      </c>
      <c r="B19" s="40">
        <v>0.09294246923177828</v>
      </c>
      <c r="F19" s="35" t="s">
        <v>21</v>
      </c>
      <c r="G19" s="36">
        <v>10.0</v>
      </c>
    </row>
    <row r="20" ht="14.25" customHeight="1">
      <c r="A20" s="37" t="s">
        <v>55</v>
      </c>
      <c r="B20" s="38">
        <v>5.0503290576326485</v>
      </c>
      <c r="C20" s="38"/>
      <c r="F20" s="35" t="s">
        <v>30</v>
      </c>
      <c r="G20" s="36">
        <v>1.1202281474945732</v>
      </c>
    </row>
    <row r="21" ht="14.25" customHeight="1">
      <c r="F21" s="35" t="s">
        <v>56</v>
      </c>
      <c r="G21" s="36">
        <v>0.14439965823802797</v>
      </c>
    </row>
    <row r="22" ht="14.25" customHeight="1">
      <c r="F22" s="35" t="s">
        <v>57</v>
      </c>
      <c r="G22" s="36">
        <v>1.812461122811676</v>
      </c>
    </row>
    <row r="23" ht="14.25" customHeight="1">
      <c r="F23" s="35" t="s">
        <v>58</v>
      </c>
      <c r="G23" s="40">
        <v>0.28879931647605595</v>
      </c>
    </row>
    <row r="24" ht="14.25" customHeight="1">
      <c r="F24" s="37" t="s">
        <v>59</v>
      </c>
      <c r="G24" s="38">
        <v>2.2281388519862744</v>
      </c>
      <c r="H24" s="38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3.75"/>
    <col customWidth="1" min="3" max="3" width="14.75"/>
    <col customWidth="1" min="4" max="4" width="8.63"/>
    <col customWidth="1" min="5" max="5" width="18.13"/>
    <col customWidth="1" min="6" max="6" width="15.75"/>
    <col customWidth="1" min="7" max="7" width="16.38"/>
    <col customWidth="1" min="8" max="8" width="16.63"/>
    <col customWidth="1" min="9" max="10" width="17.88"/>
    <col customWidth="1" min="11" max="11" width="13.75"/>
    <col customWidth="1" min="12" max="12" width="12.38"/>
    <col customWidth="1" min="13" max="13" width="12.25"/>
    <col customWidth="1" min="14" max="26" width="8.63"/>
  </cols>
  <sheetData>
    <row r="1" ht="14.25" customHeight="1">
      <c r="A1" s="1" t="s">
        <v>65</v>
      </c>
    </row>
    <row r="2" ht="14.25" customHeight="1"/>
    <row r="3" ht="14.25" customHeight="1">
      <c r="A3" s="2" t="s">
        <v>61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6"/>
      <c r="O3" s="46"/>
    </row>
    <row r="4" ht="14.25" customHeight="1">
      <c r="A4" s="5" t="s">
        <v>2</v>
      </c>
      <c r="B4" s="6" t="s">
        <v>3</v>
      </c>
      <c r="C4" s="7"/>
      <c r="D4" s="8"/>
      <c r="E4" s="5" t="s">
        <v>4</v>
      </c>
      <c r="F4" s="5" t="s">
        <v>5</v>
      </c>
      <c r="G4" s="5" t="s">
        <v>6</v>
      </c>
      <c r="H4" s="9" t="s">
        <v>7</v>
      </c>
      <c r="I4" s="3"/>
      <c r="J4" s="4"/>
      <c r="K4" s="10" t="s">
        <v>4</v>
      </c>
      <c r="L4" s="10" t="s">
        <v>5</v>
      </c>
      <c r="M4" s="10" t="s">
        <v>6</v>
      </c>
    </row>
    <row r="5" ht="14.25" customHeight="1">
      <c r="A5" s="11">
        <v>25.0</v>
      </c>
      <c r="B5" s="12">
        <v>87.0</v>
      </c>
      <c r="C5" s="13">
        <v>84.0</v>
      </c>
      <c r="D5" s="13">
        <v>71.0</v>
      </c>
      <c r="E5" s="12">
        <f t="shared" ref="E5:E10" si="2">AVERAGE(B5:D5)</f>
        <v>80.66666667</v>
      </c>
      <c r="F5" s="18">
        <f t="shared" ref="F5:F10" si="3">_xlfn.STDEV.S(B5:D5)</f>
        <v>8.504900548</v>
      </c>
      <c r="G5" s="47">
        <f t="shared" ref="G5:G10" si="4">F5/E5</f>
        <v>0.1054326514</v>
      </c>
      <c r="H5" s="15">
        <f t="shared" ref="H5:J5" si="1">LOG(B5/$B$11)</f>
        <v>0.4210053127</v>
      </c>
      <c r="I5" s="15">
        <f t="shared" si="1"/>
        <v>0.4057653462</v>
      </c>
      <c r="J5" s="15">
        <f t="shared" si="1"/>
        <v>0.3327444088</v>
      </c>
      <c r="K5" s="15">
        <f t="shared" ref="K5:K10" si="6">AVERAGE(H5:J5)</f>
        <v>0.3865050226</v>
      </c>
      <c r="L5" s="16">
        <f t="shared" ref="L5:L10" si="7">_xlfn.STDEV.S(H5:J5)</f>
        <v>0.04717750352</v>
      </c>
      <c r="M5" s="54">
        <f t="shared" ref="M5:M10" si="8">L5/K5</f>
        <v>0.1220618123</v>
      </c>
    </row>
    <row r="6" ht="14.25" customHeight="1">
      <c r="A6" s="11">
        <v>20.0</v>
      </c>
      <c r="B6" s="13">
        <v>69.0</v>
      </c>
      <c r="C6" s="13">
        <v>73.0</v>
      </c>
      <c r="D6" s="13">
        <v>69.0</v>
      </c>
      <c r="E6" s="12">
        <f t="shared" si="2"/>
        <v>70.33333333</v>
      </c>
      <c r="F6" s="18">
        <f t="shared" si="3"/>
        <v>2.309401077</v>
      </c>
      <c r="G6" s="47">
        <f t="shared" si="4"/>
        <v>0.0328350864</v>
      </c>
      <c r="H6" s="15">
        <f t="shared" ref="H6:J6" si="5">LOG(B6/$B$11)</f>
        <v>0.3203351509</v>
      </c>
      <c r="I6" s="15">
        <f t="shared" si="5"/>
        <v>0.3448089202</v>
      </c>
      <c r="J6" s="15">
        <f t="shared" si="5"/>
        <v>0.3203351509</v>
      </c>
      <c r="K6" s="15">
        <f t="shared" si="6"/>
        <v>0.328493074</v>
      </c>
      <c r="L6" s="16">
        <f t="shared" si="7"/>
        <v>0.01412993734</v>
      </c>
      <c r="M6" s="17">
        <f t="shared" si="8"/>
        <v>0.04301441479</v>
      </c>
    </row>
    <row r="7" ht="14.25" customHeight="1">
      <c r="A7" s="11">
        <v>15.0</v>
      </c>
      <c r="B7" s="12">
        <v>58.0</v>
      </c>
      <c r="C7" s="13">
        <v>65.0</v>
      </c>
      <c r="D7" s="13">
        <v>65.0</v>
      </c>
      <c r="E7" s="12">
        <f t="shared" si="2"/>
        <v>62.66666667</v>
      </c>
      <c r="F7" s="18">
        <f t="shared" si="3"/>
        <v>4.041451884</v>
      </c>
      <c r="G7" s="47">
        <f t="shared" si="4"/>
        <v>0.06449125347</v>
      </c>
      <c r="H7" s="15">
        <f t="shared" ref="H7:J7" si="9">LOG(B7/$B$11)</f>
        <v>0.2449140537</v>
      </c>
      <c r="I7" s="15">
        <f t="shared" si="9"/>
        <v>0.2943994168</v>
      </c>
      <c r="J7" s="15">
        <f t="shared" si="9"/>
        <v>0.2943994168</v>
      </c>
      <c r="K7" s="15">
        <f t="shared" si="6"/>
        <v>0.2779042957</v>
      </c>
      <c r="L7" s="16">
        <f t="shared" si="7"/>
        <v>0.0285703877</v>
      </c>
      <c r="M7" s="54">
        <f t="shared" si="8"/>
        <v>0.1028065709</v>
      </c>
    </row>
    <row r="8" ht="14.25" customHeight="1">
      <c r="A8" s="11">
        <v>10.0</v>
      </c>
      <c r="B8" s="12">
        <v>54.0</v>
      </c>
      <c r="C8" s="13">
        <v>50.0</v>
      </c>
      <c r="D8" s="13">
        <v>51.0</v>
      </c>
      <c r="E8" s="12">
        <f t="shared" si="2"/>
        <v>51.66666667</v>
      </c>
      <c r="F8" s="18">
        <f t="shared" si="3"/>
        <v>2.081665999</v>
      </c>
      <c r="G8" s="47">
        <f t="shared" si="4"/>
        <v>0.04029030967</v>
      </c>
      <c r="H8" s="15">
        <f t="shared" ref="H8:J8" si="10">LOG(B8/$B$11)</f>
        <v>0.2138798199</v>
      </c>
      <c r="I8" s="15">
        <f t="shared" si="10"/>
        <v>0.1804560645</v>
      </c>
      <c r="J8" s="15">
        <f t="shared" si="10"/>
        <v>0.1890562362</v>
      </c>
      <c r="K8" s="15">
        <f t="shared" si="6"/>
        <v>0.1944640402</v>
      </c>
      <c r="L8" s="16">
        <f t="shared" si="7"/>
        <v>0.01735569404</v>
      </c>
      <c r="M8" s="17">
        <f t="shared" si="8"/>
        <v>0.08924886073</v>
      </c>
    </row>
    <row r="9" ht="14.25" customHeight="1">
      <c r="A9" s="11">
        <v>5.0</v>
      </c>
      <c r="B9" s="12">
        <v>46.0</v>
      </c>
      <c r="C9" s="13">
        <v>45.0</v>
      </c>
      <c r="D9" s="13">
        <v>43.0</v>
      </c>
      <c r="E9" s="12">
        <f t="shared" si="2"/>
        <v>44.66666667</v>
      </c>
      <c r="F9" s="18">
        <f t="shared" si="3"/>
        <v>1.527525232</v>
      </c>
      <c r="G9" s="14">
        <f t="shared" si="4"/>
        <v>0.03419832608</v>
      </c>
      <c r="H9" s="15">
        <f t="shared" ref="H9:J9" si="11">LOG(B9/$B$11)</f>
        <v>0.1442438918</v>
      </c>
      <c r="I9" s="15">
        <f t="shared" si="11"/>
        <v>0.1346985739</v>
      </c>
      <c r="J9" s="15">
        <f t="shared" si="11"/>
        <v>0.1149545157</v>
      </c>
      <c r="K9" s="15">
        <f t="shared" si="6"/>
        <v>0.1312989938</v>
      </c>
      <c r="L9" s="16">
        <f t="shared" si="7"/>
        <v>0.0149376955</v>
      </c>
      <c r="M9" s="54">
        <f t="shared" si="8"/>
        <v>0.1137685451</v>
      </c>
    </row>
    <row r="10" ht="14.25" customHeight="1">
      <c r="A10" s="11">
        <v>2.5</v>
      </c>
      <c r="B10" s="12">
        <v>41.0</v>
      </c>
      <c r="C10" s="13">
        <v>42.0</v>
      </c>
      <c r="D10" s="13">
        <v>44.0</v>
      </c>
      <c r="E10" s="12">
        <f t="shared" si="2"/>
        <v>42.33333333</v>
      </c>
      <c r="F10" s="18">
        <f t="shared" si="3"/>
        <v>1.527525232</v>
      </c>
      <c r="G10" s="14">
        <f t="shared" si="4"/>
        <v>0.03608327319</v>
      </c>
      <c r="H10" s="15">
        <f t="shared" ref="H10:J10" si="12">LOG(B10/$B$11)</f>
        <v>0.09426991684</v>
      </c>
      <c r="I10" s="15">
        <f t="shared" si="12"/>
        <v>0.1047353505</v>
      </c>
      <c r="J10" s="15">
        <f t="shared" si="12"/>
        <v>0.1249387366</v>
      </c>
      <c r="K10" s="15">
        <f t="shared" si="6"/>
        <v>0.1079813347</v>
      </c>
      <c r="L10" s="16">
        <f t="shared" si="7"/>
        <v>0.01558994664</v>
      </c>
      <c r="M10" s="54">
        <f t="shared" si="8"/>
        <v>0.1443763099</v>
      </c>
    </row>
    <row r="11" ht="14.25" customHeight="1">
      <c r="A11" s="22" t="s">
        <v>8</v>
      </c>
      <c r="B11" s="12">
        <v>33.0</v>
      </c>
      <c r="C11" s="13">
        <v>33.0</v>
      </c>
      <c r="D11" s="13">
        <v>33.0</v>
      </c>
    </row>
    <row r="12" ht="14.25" customHeight="1"/>
    <row r="13" ht="14.25" customHeight="1"/>
    <row r="14" ht="14.25" customHeight="1">
      <c r="A14" s="23" t="s">
        <v>9</v>
      </c>
      <c r="B14" s="3"/>
      <c r="C14" s="3"/>
      <c r="D14" s="3"/>
      <c r="E14" s="3"/>
      <c r="F14" s="3"/>
      <c r="G14" s="4"/>
      <c r="H14" s="48"/>
    </row>
    <row r="15" ht="14.25" customHeight="1">
      <c r="A15" s="5" t="s">
        <v>2</v>
      </c>
      <c r="B15" s="24" t="s">
        <v>10</v>
      </c>
      <c r="C15" s="3"/>
      <c r="D15" s="4"/>
      <c r="E15" s="25" t="s">
        <v>4</v>
      </c>
      <c r="F15" s="25" t="s">
        <v>5</v>
      </c>
      <c r="G15" s="25" t="s">
        <v>6</v>
      </c>
      <c r="H15" s="49"/>
    </row>
    <row r="16" ht="14.25" customHeight="1">
      <c r="A16" s="11">
        <f t="shared" ref="A16:A21" si="13">A5</f>
        <v>25</v>
      </c>
      <c r="B16" s="13">
        <v>0.724</v>
      </c>
      <c r="C16" s="13">
        <v>0.871</v>
      </c>
      <c r="D16" s="13">
        <v>0.781</v>
      </c>
      <c r="E16" s="27">
        <f t="shared" ref="E16:E21" si="14">AVERAGE(B16:D16)</f>
        <v>0.792</v>
      </c>
      <c r="F16" s="27">
        <f t="shared" ref="F16:F21" si="15">_xlfn.STDEV.S(B16:D16)</f>
        <v>0.07411477585</v>
      </c>
      <c r="G16" s="19">
        <f t="shared" ref="G16:G21" si="16">F16/E16</f>
        <v>0.09357926244</v>
      </c>
    </row>
    <row r="17" ht="14.25" customHeight="1">
      <c r="A17" s="11">
        <f t="shared" si="13"/>
        <v>20</v>
      </c>
      <c r="B17" s="13">
        <v>0.682</v>
      </c>
      <c r="C17" s="13">
        <v>0.75</v>
      </c>
      <c r="D17" s="13">
        <v>0.637</v>
      </c>
      <c r="E17" s="27">
        <f t="shared" si="14"/>
        <v>0.6896666667</v>
      </c>
      <c r="F17" s="27">
        <f t="shared" si="15"/>
        <v>0.05688878038</v>
      </c>
      <c r="G17" s="19">
        <f t="shared" si="16"/>
        <v>0.08248735676</v>
      </c>
    </row>
    <row r="18" ht="14.25" customHeight="1">
      <c r="A18" s="11">
        <f t="shared" si="13"/>
        <v>15</v>
      </c>
      <c r="B18" s="13">
        <v>0.535</v>
      </c>
      <c r="C18" s="13">
        <v>0.508</v>
      </c>
      <c r="D18" s="13">
        <v>0.396</v>
      </c>
      <c r="E18" s="27">
        <f t="shared" si="14"/>
        <v>0.4796666667</v>
      </c>
      <c r="F18" s="27">
        <f t="shared" si="15"/>
        <v>0.07370436441</v>
      </c>
      <c r="G18" s="19">
        <f t="shared" si="16"/>
        <v>0.1536574658</v>
      </c>
    </row>
    <row r="19" ht="14.25" customHeight="1">
      <c r="A19" s="11">
        <f t="shared" si="13"/>
        <v>10</v>
      </c>
      <c r="B19" s="13">
        <v>0.328</v>
      </c>
      <c r="C19" s="13">
        <v>0.329</v>
      </c>
      <c r="D19" s="13">
        <v>0.305</v>
      </c>
      <c r="E19" s="27">
        <f t="shared" si="14"/>
        <v>0.3206666667</v>
      </c>
      <c r="F19" s="27">
        <f t="shared" si="15"/>
        <v>0.01357694124</v>
      </c>
      <c r="G19" s="19">
        <f t="shared" si="16"/>
        <v>0.04233973359</v>
      </c>
    </row>
    <row r="20" ht="14.25" customHeight="1">
      <c r="A20" s="11">
        <f t="shared" si="13"/>
        <v>5</v>
      </c>
      <c r="B20" s="13">
        <v>0.166</v>
      </c>
      <c r="C20" s="13">
        <v>0.154</v>
      </c>
      <c r="D20" s="13">
        <v>0.179</v>
      </c>
      <c r="E20" s="27">
        <f t="shared" si="14"/>
        <v>0.1663333333</v>
      </c>
      <c r="F20" s="27">
        <f t="shared" si="15"/>
        <v>0.01250333289</v>
      </c>
      <c r="G20" s="19">
        <f t="shared" si="16"/>
        <v>0.07517033801</v>
      </c>
    </row>
    <row r="21" ht="14.25" customHeight="1">
      <c r="A21" s="11">
        <f t="shared" si="13"/>
        <v>2.5</v>
      </c>
      <c r="B21" s="13">
        <v>0.081</v>
      </c>
      <c r="C21" s="13">
        <v>0.097</v>
      </c>
      <c r="D21" s="13">
        <v>0.074</v>
      </c>
      <c r="E21" s="27">
        <f t="shared" si="14"/>
        <v>0.084</v>
      </c>
      <c r="F21" s="27">
        <f t="shared" si="15"/>
        <v>0.01178982612</v>
      </c>
      <c r="G21" s="19">
        <f t="shared" si="16"/>
        <v>0.1403550729</v>
      </c>
    </row>
    <row r="22" ht="14.25" customHeight="1"/>
    <row r="23" ht="14.25" customHeight="1"/>
    <row r="24" ht="14.25" customHeight="1">
      <c r="A24" s="28" t="s">
        <v>11</v>
      </c>
    </row>
    <row r="25" ht="14.25" customHeight="1">
      <c r="A25" s="5" t="s">
        <v>2</v>
      </c>
      <c r="B25" s="10" t="s">
        <v>12</v>
      </c>
      <c r="C25" s="29" t="s">
        <v>13</v>
      </c>
    </row>
    <row r="26" ht="14.25" customHeight="1">
      <c r="A26" s="56">
        <v>25.0</v>
      </c>
      <c r="B26" s="56">
        <v>76.33333333333333</v>
      </c>
      <c r="C26" s="56">
        <v>0.36204979461422243</v>
      </c>
    </row>
    <row r="27" ht="14.25" customHeight="1">
      <c r="A27" s="56">
        <v>20.0</v>
      </c>
      <c r="B27" s="56">
        <v>74.66666666666667</v>
      </c>
      <c r="C27" s="56">
        <v>0.35294830196151655</v>
      </c>
    </row>
    <row r="28" ht="14.25" customHeight="1">
      <c r="A28" s="56">
        <v>15.0</v>
      </c>
      <c r="B28" s="56">
        <v>59.666666666666664</v>
      </c>
      <c r="C28" s="56">
        <v>0.2534936578935208</v>
      </c>
    </row>
    <row r="29" ht="14.25" customHeight="1">
      <c r="A29" s="56">
        <v>10.0</v>
      </c>
      <c r="B29" s="56">
        <v>53.666666666666664</v>
      </c>
      <c r="C29" s="56">
        <v>0.2097165370613121</v>
      </c>
    </row>
    <row r="30" ht="14.25" customHeight="1">
      <c r="A30" s="56">
        <v>5.0</v>
      </c>
      <c r="B30" s="56">
        <v>43.0</v>
      </c>
      <c r="C30" s="56">
        <v>0.11464100214700108</v>
      </c>
    </row>
    <row r="31" ht="14.25" customHeight="1">
      <c r="A31" s="56">
        <v>2.5</v>
      </c>
      <c r="B31" s="56">
        <v>41.333333333333336</v>
      </c>
      <c r="C31" s="56">
        <v>0.09725310686625323</v>
      </c>
    </row>
    <row r="32" ht="14.25" customHeight="1"/>
    <row r="33" ht="14.25" customHeight="1"/>
    <row r="34" ht="14.25" customHeight="1"/>
    <row r="35" ht="14.25" customHeight="1"/>
    <row r="36" ht="14.25" customHeight="1">
      <c r="A36" s="33" t="s">
        <v>14</v>
      </c>
      <c r="B36" s="34"/>
      <c r="J36" s="51"/>
      <c r="K36" s="51"/>
    </row>
    <row r="37" ht="14.25" customHeight="1">
      <c r="A37" s="35" t="s">
        <v>15</v>
      </c>
      <c r="B37" s="36">
        <v>0.9828451587732083</v>
      </c>
    </row>
    <row r="38" ht="14.25" customHeight="1">
      <c r="A38" s="35" t="s">
        <v>16</v>
      </c>
      <c r="B38" s="36">
        <v>0.9659846061239331</v>
      </c>
    </row>
    <row r="39" ht="14.25" customHeight="1">
      <c r="A39" s="35" t="s">
        <v>17</v>
      </c>
      <c r="B39" s="36">
        <v>0.9574807576549165</v>
      </c>
    </row>
    <row r="40" ht="14.25" customHeight="1">
      <c r="A40" s="35" t="s">
        <v>18</v>
      </c>
      <c r="B40" s="36">
        <v>0.023357761379521752</v>
      </c>
    </row>
    <row r="41" ht="14.25" customHeight="1">
      <c r="A41" s="37" t="s">
        <v>19</v>
      </c>
      <c r="B41" s="38">
        <v>6.0</v>
      </c>
    </row>
    <row r="42" ht="14.25" customHeight="1"/>
    <row r="43" ht="14.25" customHeight="1">
      <c r="A43" s="36" t="s">
        <v>20</v>
      </c>
    </row>
    <row r="44" ht="14.25" customHeight="1">
      <c r="A44" s="39"/>
      <c r="B44" s="33" t="s">
        <v>21</v>
      </c>
      <c r="C44" s="33" t="s">
        <v>22</v>
      </c>
      <c r="D44" s="33" t="s">
        <v>23</v>
      </c>
      <c r="E44" s="39" t="s">
        <v>24</v>
      </c>
      <c r="F44" s="33" t="s">
        <v>25</v>
      </c>
      <c r="J44" s="51"/>
      <c r="K44" s="51"/>
      <c r="L44" s="51"/>
      <c r="M44" s="51"/>
      <c r="N44" s="51"/>
      <c r="O44" s="51"/>
    </row>
    <row r="45" ht="14.25" customHeight="1">
      <c r="A45" s="35" t="s">
        <v>26</v>
      </c>
      <c r="B45" s="36">
        <v>1.0</v>
      </c>
      <c r="C45" s="36">
        <v>0.061975084498295994</v>
      </c>
      <c r="D45" s="36">
        <v>0.061975084498295994</v>
      </c>
      <c r="E45" s="58">
        <v>113.59381692223725</v>
      </c>
      <c r="F45" s="58">
        <v>4.389086293635699E-4</v>
      </c>
    </row>
    <row r="46" ht="14.25" customHeight="1">
      <c r="A46" s="35" t="s">
        <v>27</v>
      </c>
      <c r="B46" s="36">
        <v>4.0</v>
      </c>
      <c r="C46" s="36">
        <v>0.0021823400666507115</v>
      </c>
      <c r="D46" s="36">
        <v>5.455850166626779E-4</v>
      </c>
    </row>
    <row r="47" ht="14.25" customHeight="1">
      <c r="A47" s="38" t="s">
        <v>28</v>
      </c>
      <c r="B47" s="38">
        <v>5.0</v>
      </c>
      <c r="C47" s="38">
        <v>0.0641574245649467</v>
      </c>
      <c r="D47" s="38"/>
      <c r="E47" s="38"/>
      <c r="F47" s="38"/>
    </row>
    <row r="48" ht="14.25" customHeight="1"/>
    <row r="49" ht="14.25" customHeight="1">
      <c r="A49" s="39"/>
      <c r="B49" s="33" t="s">
        <v>29</v>
      </c>
      <c r="C49" s="33" t="s">
        <v>18</v>
      </c>
      <c r="D49" s="33" t="s">
        <v>30</v>
      </c>
      <c r="E49" s="33" t="s">
        <v>31</v>
      </c>
      <c r="F49" s="33" t="s">
        <v>32</v>
      </c>
      <c r="G49" s="33" t="s">
        <v>33</v>
      </c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</row>
    <row r="50" ht="14.25" customHeight="1">
      <c r="A50" s="35" t="s">
        <v>34</v>
      </c>
      <c r="B50" s="36">
        <v>0.07008766932470384</v>
      </c>
      <c r="C50" s="36">
        <v>0.018175272128312804</v>
      </c>
      <c r="D50" s="36">
        <v>3.8562101755562557</v>
      </c>
      <c r="E50" s="36">
        <v>0.01820593891673858</v>
      </c>
      <c r="F50" s="36">
        <v>0.01962502398841187</v>
      </c>
      <c r="G50" s="36">
        <v>0.1205503146609958</v>
      </c>
    </row>
    <row r="51" ht="14.25" customHeight="1">
      <c r="A51" s="37" t="s">
        <v>35</v>
      </c>
      <c r="B51" s="38">
        <v>0.012767261333900898</v>
      </c>
      <c r="C51" s="38">
        <v>0.0011978995498356103</v>
      </c>
      <c r="D51" s="38">
        <v>10.65804001316552</v>
      </c>
      <c r="E51" s="38">
        <v>4.3890862936356946E-4</v>
      </c>
      <c r="F51" s="38">
        <v>0.009441358992241178</v>
      </c>
      <c r="G51" s="38">
        <v>0.01609316367556062</v>
      </c>
      <c r="H51" s="52"/>
      <c r="I51" s="52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>
      <c r="A57" s="51"/>
      <c r="B57" s="51"/>
      <c r="C57" s="51"/>
      <c r="D57" s="51"/>
      <c r="J57" s="51"/>
      <c r="K57" s="51"/>
      <c r="L57" s="51"/>
      <c r="M57" s="51"/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>
      <c r="A66" s="42" t="s">
        <v>41</v>
      </c>
    </row>
    <row r="67" ht="14.25" customHeight="1">
      <c r="A67" s="5" t="s">
        <v>2</v>
      </c>
      <c r="B67" s="25" t="s">
        <v>4</v>
      </c>
    </row>
    <row r="68" ht="14.25" customHeight="1">
      <c r="A68" s="56">
        <v>25.0</v>
      </c>
      <c r="B68" s="56">
        <v>0.7919999999999999</v>
      </c>
    </row>
    <row r="69" ht="14.25" customHeight="1">
      <c r="A69" s="56">
        <v>20.0</v>
      </c>
      <c r="B69" s="56">
        <v>0.6896666666666667</v>
      </c>
      <c r="E69" s="33" t="s">
        <v>14</v>
      </c>
      <c r="F69" s="34"/>
    </row>
    <row r="70" ht="14.25" customHeight="1">
      <c r="A70" s="56">
        <v>15.0</v>
      </c>
      <c r="B70" s="56">
        <v>0.4796666666666667</v>
      </c>
      <c r="E70" s="35" t="s">
        <v>15</v>
      </c>
      <c r="F70" s="36">
        <v>0.9974290902297481</v>
      </c>
    </row>
    <row r="71" ht="14.25" customHeight="1">
      <c r="A71" s="56">
        <v>10.0</v>
      </c>
      <c r="B71" s="56">
        <v>0.32066666666666666</v>
      </c>
      <c r="E71" s="35" t="s">
        <v>16</v>
      </c>
      <c r="F71" s="36">
        <v>0.9948647900365429</v>
      </c>
    </row>
    <row r="72" ht="14.25" customHeight="1">
      <c r="A72" s="56">
        <v>5.0</v>
      </c>
      <c r="B72" s="56">
        <v>0.16633333333333333</v>
      </c>
      <c r="E72" s="35" t="s">
        <v>17</v>
      </c>
      <c r="F72" s="36">
        <v>0.9935809875456787</v>
      </c>
    </row>
    <row r="73" ht="14.25" customHeight="1">
      <c r="A73" s="56">
        <v>2.5</v>
      </c>
      <c r="B73" s="56">
        <v>0.084</v>
      </c>
      <c r="E73" s="35" t="s">
        <v>18</v>
      </c>
      <c r="F73" s="36">
        <v>0.02271048343471934</v>
      </c>
    </row>
    <row r="74" ht="14.25" customHeight="1">
      <c r="E74" s="37" t="s">
        <v>19</v>
      </c>
      <c r="F74" s="38">
        <v>6.0</v>
      </c>
    </row>
    <row r="75" ht="14.25" customHeight="1"/>
    <row r="76" ht="14.25" customHeight="1">
      <c r="E76" s="36" t="s">
        <v>20</v>
      </c>
    </row>
    <row r="77" ht="14.25" customHeight="1">
      <c r="E77" s="39"/>
      <c r="F77" s="33" t="s">
        <v>21</v>
      </c>
      <c r="G77" s="33" t="s">
        <v>22</v>
      </c>
      <c r="H77" s="33" t="s">
        <v>23</v>
      </c>
      <c r="I77" s="39" t="s">
        <v>24</v>
      </c>
      <c r="J77" s="33" t="s">
        <v>25</v>
      </c>
    </row>
    <row r="78" ht="14.25" customHeight="1">
      <c r="E78" s="35" t="s">
        <v>26</v>
      </c>
      <c r="F78" s="36">
        <v>1.0</v>
      </c>
      <c r="G78" s="36">
        <v>0.3996856950279045</v>
      </c>
      <c r="H78" s="36">
        <v>0.3996856950279045</v>
      </c>
      <c r="I78" s="40">
        <v>774.936017896958</v>
      </c>
      <c r="J78" s="40">
        <v>9.905869257061648E-6</v>
      </c>
    </row>
    <row r="79" ht="14.25" customHeight="1">
      <c r="E79" s="35" t="s">
        <v>27</v>
      </c>
      <c r="F79" s="36">
        <v>4.0</v>
      </c>
      <c r="G79" s="36">
        <v>0.0020630642313546462</v>
      </c>
      <c r="H79" s="36">
        <v>5.157660578386616E-4</v>
      </c>
    </row>
    <row r="80" ht="14.25" customHeight="1">
      <c r="E80" s="38" t="s">
        <v>28</v>
      </c>
      <c r="F80" s="38">
        <v>5.0</v>
      </c>
      <c r="G80" s="38">
        <v>0.4017487592592592</v>
      </c>
      <c r="H80" s="38"/>
      <c r="I80" s="38"/>
      <c r="J80" s="38"/>
    </row>
    <row r="81" ht="14.25" customHeight="1"/>
    <row r="82" ht="14.25" customHeight="1">
      <c r="E82" s="39"/>
      <c r="F82" s="33" t="s">
        <v>29</v>
      </c>
      <c r="G82" s="33" t="s">
        <v>18</v>
      </c>
      <c r="H82" s="33" t="s">
        <v>30</v>
      </c>
      <c r="I82" s="33" t="s">
        <v>31</v>
      </c>
      <c r="J82" s="33" t="s">
        <v>32</v>
      </c>
      <c r="K82" s="33" t="s">
        <v>33</v>
      </c>
      <c r="L82" s="51"/>
      <c r="M82" s="51"/>
    </row>
    <row r="83" ht="14.25" customHeight="1">
      <c r="E83" s="35" t="s">
        <v>34</v>
      </c>
      <c r="F83" s="36">
        <v>0.0032630136986304126</v>
      </c>
      <c r="G83" s="36">
        <v>0.017671608588032225</v>
      </c>
      <c r="H83" s="36">
        <v>0.18464723697197713</v>
      </c>
      <c r="I83" s="36">
        <v>0.862489516105791</v>
      </c>
      <c r="J83" s="36">
        <v>-0.04580123746658295</v>
      </c>
      <c r="K83" s="36">
        <v>0.05232726486384377</v>
      </c>
    </row>
    <row r="84" ht="14.25" customHeight="1">
      <c r="E84" s="37" t="s">
        <v>35</v>
      </c>
      <c r="F84" s="38">
        <v>0.032422648401826466</v>
      </c>
      <c r="G84" s="38">
        <v>0.0011647039902912305</v>
      </c>
      <c r="H84" s="38">
        <v>27.837672637937203</v>
      </c>
      <c r="I84" s="38">
        <v>9.905869257061648E-6</v>
      </c>
      <c r="J84" s="38">
        <v>0.02918891170897804</v>
      </c>
      <c r="K84" s="38">
        <v>0.03565638509467489</v>
      </c>
      <c r="L84" s="52"/>
      <c r="M84" s="52"/>
    </row>
    <row r="85" ht="14.25" customHeight="1"/>
    <row r="86" ht="14.25" customHeight="1"/>
    <row r="87" ht="14.25" customHeight="1"/>
    <row r="88" ht="14.25" customHeight="1"/>
    <row r="89" ht="14.25" customHeight="1"/>
    <row r="90" ht="14.25" customHeight="1">
      <c r="E90" s="33" t="s">
        <v>42</v>
      </c>
      <c r="F90" s="33" t="s">
        <v>43</v>
      </c>
      <c r="G90" s="33" t="s">
        <v>44</v>
      </c>
      <c r="H90" s="33" t="s">
        <v>45</v>
      </c>
    </row>
    <row r="91" ht="14.25" customHeight="1">
      <c r="E91" s="36">
        <v>1.0</v>
      </c>
      <c r="F91" s="36">
        <v>0.8138292237442921</v>
      </c>
      <c r="G91" s="36">
        <v>-0.021829223744292192</v>
      </c>
      <c r="H91" s="36">
        <v>-1.074649694899658</v>
      </c>
    </row>
    <row r="92" ht="14.25" customHeight="1">
      <c r="E92" s="36">
        <v>2.0</v>
      </c>
      <c r="F92" s="36">
        <v>0.6517159817351597</v>
      </c>
      <c r="G92" s="36">
        <v>0.037950684931506995</v>
      </c>
      <c r="H92" s="36">
        <v>1.868307020928354</v>
      </c>
    </row>
    <row r="93" ht="14.25" customHeight="1">
      <c r="E93" s="36">
        <v>3.0</v>
      </c>
      <c r="F93" s="36">
        <v>0.4896027397260274</v>
      </c>
      <c r="G93" s="36">
        <v>-0.009936073059360728</v>
      </c>
      <c r="H93" s="36">
        <v>-0.4891515157305903</v>
      </c>
    </row>
    <row r="94" ht="14.25" customHeight="1">
      <c r="E94" s="36">
        <v>4.0</v>
      </c>
      <c r="F94" s="36">
        <v>0.32748949771689506</v>
      </c>
      <c r="G94" s="36">
        <v>-0.006822831050228406</v>
      </c>
      <c r="H94" s="36">
        <v>-0.3358870380536114</v>
      </c>
    </row>
    <row r="95" ht="14.25" customHeight="1">
      <c r="E95" s="36">
        <v>5.0</v>
      </c>
      <c r="F95" s="36">
        <v>0.16537625570776274</v>
      </c>
      <c r="G95" s="36">
        <v>9.57077625570596E-4</v>
      </c>
      <c r="H95" s="36">
        <v>0.047116800412275936</v>
      </c>
    </row>
    <row r="96" ht="14.25" customHeight="1">
      <c r="E96" s="38">
        <v>6.0</v>
      </c>
      <c r="F96" s="38">
        <v>0.08431963470319657</v>
      </c>
      <c r="G96" s="38">
        <v>-3.196347031965696E-4</v>
      </c>
      <c r="H96" s="38">
        <v>-0.015735572656785466</v>
      </c>
    </row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36:B36"/>
    <mergeCell ref="E69:F69"/>
    <mergeCell ref="A3:M3"/>
    <mergeCell ref="B4:D4"/>
    <mergeCell ref="H4:J4"/>
    <mergeCell ref="A14:G14"/>
    <mergeCell ref="B15:D15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2024-06-26T17:05:36Z</dcterms:created>
  <dc:creator>Juliana Casanova Pinho</dc:creator>
</cp:coreProperties>
</file>