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  <c r="N11" i="1"/>
  <c r="O11" i="1" s="1"/>
  <c r="N12" i="1"/>
  <c r="O12" i="1" s="1"/>
  <c r="N13" i="1"/>
  <c r="N14" i="1"/>
  <c r="N15" i="1"/>
  <c r="N16" i="1"/>
  <c r="N17" i="1"/>
  <c r="N18" i="1"/>
  <c r="N19" i="1"/>
  <c r="O19" i="1" s="1"/>
  <c r="N20" i="1"/>
  <c r="N21" i="1"/>
  <c r="N22" i="1"/>
  <c r="N23" i="1"/>
  <c r="N24" i="1"/>
  <c r="N25" i="1"/>
  <c r="N26" i="1"/>
  <c r="N27" i="1"/>
  <c r="O27" i="1" s="1"/>
  <c r="N28" i="1"/>
  <c r="N29" i="1"/>
  <c r="N30" i="1"/>
  <c r="N31" i="1"/>
  <c r="N32" i="1"/>
  <c r="N33" i="1"/>
  <c r="N34" i="1"/>
  <c r="N35" i="1"/>
  <c r="O35" i="1" s="1"/>
  <c r="N36" i="1"/>
  <c r="N37" i="1"/>
  <c r="N38" i="1"/>
  <c r="N4" i="1"/>
  <c r="N5" i="1"/>
  <c r="N6" i="1"/>
  <c r="N7" i="1"/>
  <c r="O7" i="1" s="1"/>
  <c r="N8" i="1"/>
  <c r="N9" i="1"/>
  <c r="N10" i="1"/>
  <c r="N3" i="1"/>
  <c r="O3" i="1" s="1"/>
  <c r="H3" i="1"/>
  <c r="E4" i="1"/>
  <c r="H4" i="1" s="1"/>
  <c r="O36" i="1" l="1"/>
  <c r="O24" i="1"/>
  <c r="O16" i="1"/>
  <c r="O4" i="1"/>
  <c r="O31" i="1"/>
  <c r="O23" i="1"/>
  <c r="O15" i="1"/>
  <c r="O38" i="1"/>
  <c r="O34" i="1"/>
  <c r="O30" i="1"/>
  <c r="O26" i="1"/>
  <c r="O22" i="1"/>
  <c r="O18" i="1"/>
  <c r="O14" i="1"/>
  <c r="O10" i="1"/>
  <c r="O6" i="1"/>
  <c r="O32" i="1"/>
  <c r="O28" i="1"/>
  <c r="O20" i="1"/>
  <c r="O8" i="1"/>
  <c r="O37" i="1"/>
  <c r="O33" i="1"/>
  <c r="O29" i="1"/>
  <c r="O25" i="1"/>
  <c r="O21" i="1"/>
  <c r="O17" i="1"/>
  <c r="O13" i="1"/>
  <c r="O9" i="1"/>
  <c r="O5" i="1"/>
  <c r="E5" i="1"/>
  <c r="H5" i="1" l="1"/>
  <c r="E6" i="1"/>
  <c r="E7" i="1" l="1"/>
  <c r="H6" i="1"/>
  <c r="E8" i="1" l="1"/>
  <c r="H7" i="1"/>
  <c r="E9" i="1" l="1"/>
  <c r="H8" i="1"/>
  <c r="E10" i="1" l="1"/>
  <c r="H10" i="1" s="1"/>
  <c r="H9" i="1"/>
</calcChain>
</file>

<file path=xl/sharedStrings.xml><?xml version="1.0" encoding="utf-8"?>
<sst xmlns="http://schemas.openxmlformats.org/spreadsheetml/2006/main" count="83" uniqueCount="47">
  <si>
    <r>
      <rPr>
        <i/>
        <sz val="10"/>
        <rFont val="Times New Roman"/>
        <family val="1"/>
      </rPr>
      <t>Laborator 9 - Watchdog. Calculul timpului, frecvenţa oscilatorului.</t>
    </r>
  </si>
  <si>
    <r>
      <rPr>
        <b/>
        <sz val="9"/>
        <rFont val="Times New Roman"/>
        <family val="1"/>
      </rPr>
      <t>WDP2</t>
    </r>
  </si>
  <si>
    <r>
      <rPr>
        <b/>
        <sz val="9"/>
        <rFont val="Times New Roman"/>
        <family val="1"/>
      </rPr>
      <t>WDP1</t>
    </r>
  </si>
  <si>
    <r>
      <rPr>
        <b/>
        <sz val="9"/>
        <rFont val="Times New Roman"/>
        <family val="1"/>
      </rPr>
      <t>WDP0</t>
    </r>
  </si>
  <si>
    <r>
      <rPr>
        <b/>
        <sz val="9"/>
        <rFont val="Times New Roman"/>
        <family val="1"/>
      </rPr>
      <t>Numărul de cicli ai WDT</t>
    </r>
  </si>
  <si>
    <r>
      <rPr>
        <b/>
        <sz val="9"/>
        <rFont val="Times New Roman"/>
        <family val="1"/>
      </rPr>
      <t>Timpul de expirare pentru VCC = 3.0V</t>
    </r>
  </si>
  <si>
    <r>
      <rPr>
        <sz val="9"/>
        <rFont val="Times New Roman"/>
        <family val="1"/>
      </rPr>
      <t>16K(16,384)</t>
    </r>
  </si>
  <si>
    <r>
      <rPr>
        <sz val="9"/>
        <rFont val="Times New Roman"/>
        <family val="1"/>
      </rPr>
      <t>17.1 ms</t>
    </r>
  </si>
  <si>
    <r>
      <rPr>
        <sz val="9"/>
        <rFont val="Times New Roman"/>
        <family val="1"/>
      </rPr>
      <t>16.3 ms</t>
    </r>
  </si>
  <si>
    <r>
      <rPr>
        <sz val="9"/>
        <rFont val="Times New Roman"/>
        <family val="1"/>
      </rPr>
      <t>32K(32,768)</t>
    </r>
  </si>
  <si>
    <r>
      <rPr>
        <sz val="9"/>
        <rFont val="Times New Roman"/>
        <family val="1"/>
      </rPr>
      <t>34.3 ms</t>
    </r>
  </si>
  <si>
    <r>
      <rPr>
        <sz val="9"/>
        <rFont val="Times New Roman"/>
        <family val="1"/>
      </rPr>
      <t>32.5 ms</t>
    </r>
  </si>
  <si>
    <r>
      <rPr>
        <sz val="9"/>
        <rFont val="Times New Roman"/>
        <family val="1"/>
      </rPr>
      <t>64K(65536)</t>
    </r>
  </si>
  <si>
    <r>
      <rPr>
        <sz val="9"/>
        <rFont val="Times New Roman"/>
        <family val="1"/>
      </rPr>
      <t>68.5 ms</t>
    </r>
  </si>
  <si>
    <r>
      <rPr>
        <sz val="9"/>
        <rFont val="Times New Roman"/>
        <family val="1"/>
      </rPr>
      <t>65 ms</t>
    </r>
  </si>
  <si>
    <r>
      <rPr>
        <sz val="9"/>
        <rFont val="Times New Roman"/>
        <family val="1"/>
      </rPr>
      <t>128K(131,072)</t>
    </r>
  </si>
  <si>
    <r>
      <rPr>
        <sz val="9"/>
        <rFont val="Times New Roman"/>
        <family val="1"/>
      </rPr>
      <t>0.14 s</t>
    </r>
  </si>
  <si>
    <r>
      <rPr>
        <sz val="9"/>
        <rFont val="Times New Roman"/>
        <family val="1"/>
      </rPr>
      <t>0.13 s</t>
    </r>
  </si>
  <si>
    <r>
      <rPr>
        <sz val="9"/>
        <rFont val="Times New Roman"/>
        <family val="1"/>
      </rPr>
      <t>256K(262,144)</t>
    </r>
  </si>
  <si>
    <r>
      <rPr>
        <sz val="9"/>
        <rFont val="Times New Roman"/>
        <family val="1"/>
      </rPr>
      <t>0.27 s</t>
    </r>
  </si>
  <si>
    <r>
      <rPr>
        <sz val="9"/>
        <rFont val="Times New Roman"/>
        <family val="1"/>
      </rPr>
      <t>0.26 s</t>
    </r>
  </si>
  <si>
    <r>
      <rPr>
        <sz val="9"/>
        <rFont val="Times New Roman"/>
        <family val="1"/>
      </rPr>
      <t>512K(524,288)</t>
    </r>
  </si>
  <si>
    <r>
      <rPr>
        <sz val="9"/>
        <rFont val="Times New Roman"/>
        <family val="1"/>
      </rPr>
      <t>0.55 s</t>
    </r>
  </si>
  <si>
    <r>
      <rPr>
        <sz val="9"/>
        <rFont val="Times New Roman"/>
        <family val="1"/>
      </rPr>
      <t>0.52 s</t>
    </r>
  </si>
  <si>
    <r>
      <rPr>
        <sz val="9"/>
        <rFont val="Times New Roman"/>
        <family val="1"/>
      </rPr>
      <t>1024K(1,048,576)</t>
    </r>
  </si>
  <si>
    <r>
      <rPr>
        <sz val="9"/>
        <rFont val="Times New Roman"/>
        <family val="1"/>
      </rPr>
      <t>1.1 s</t>
    </r>
  </si>
  <si>
    <r>
      <rPr>
        <sz val="9"/>
        <rFont val="Times New Roman"/>
        <family val="1"/>
      </rPr>
      <t>1.0 s</t>
    </r>
  </si>
  <si>
    <r>
      <rPr>
        <sz val="9"/>
        <rFont val="Times New Roman"/>
        <family val="1"/>
      </rPr>
      <t>2048K(2,097,152)</t>
    </r>
  </si>
  <si>
    <r>
      <rPr>
        <sz val="9"/>
        <rFont val="Times New Roman"/>
        <family val="1"/>
      </rPr>
      <t>2.2 s</t>
    </r>
  </si>
  <si>
    <r>
      <rPr>
        <sz val="9"/>
        <rFont val="Times New Roman"/>
        <family val="1"/>
      </rPr>
      <t>2.1 s</t>
    </r>
  </si>
  <si>
    <t>Timpul de expirare pentru VCC = 5.0V; f(WDT_OSC) = 1MHz</t>
  </si>
  <si>
    <t xml:space="preserve">DC = T_ON / T * 100 </t>
  </si>
  <si>
    <t>WDP[2:0]a</t>
  </si>
  <si>
    <t>WDP[2:0]b</t>
  </si>
  <si>
    <t>f(Hz)</t>
  </si>
  <si>
    <t>T_OFF = time-out pt. WDP[2:0]b (ms)</t>
  </si>
  <si>
    <t>T_ON = time-out pt. WDP[2:0]a (ms)</t>
  </si>
  <si>
    <t>T = T_ON + T_OFF (ms)</t>
  </si>
  <si>
    <t>000</t>
  </si>
  <si>
    <t>001</t>
  </si>
  <si>
    <t>010</t>
  </si>
  <si>
    <t>011</t>
  </si>
  <si>
    <t>100</t>
  </si>
  <si>
    <t>101</t>
  </si>
  <si>
    <t>110</t>
  </si>
  <si>
    <t>111</t>
  </si>
  <si>
    <t>DC' = T_OFF / T * 100 = 100 -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</si>
</sst>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3" x14ac:knownFonts="1">
    <font>
      <sz val="10"/>
      <color rgb="FF000000"/>
      <name val="Times New Roman"/>
      <charset val="204"/>
    </font>
    <font>
      <b/>
      <sz val="9"/>
      <name val="Times New Roman"/>
    </font>
    <font>
      <sz val="9"/>
      <color rgb="FF000000"/>
      <name val="Times New Roman"/>
      <family val="2"/>
    </font>
    <font>
      <sz val="9"/>
      <name val="Times New Roman"/>
    </font>
    <font>
      <sz val="10"/>
      <name val="Times New Roman"/>
    </font>
    <font>
      <b/>
      <sz val="10"/>
      <name val="Times New Roman"/>
    </font>
    <font>
      <sz val="10"/>
      <color rgb="FF000000"/>
      <name val="Times New Roman"/>
      <family val="2"/>
    </font>
    <font>
      <i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vertical="top" wrapText="1"/>
    </xf>
    <xf numFmtId="49" fontId="0" fillId="0" borderId="0" xfId="0" applyNumberForma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left" vertical="top"/>
    </xf>
    <xf numFmtId="10" fontId="11" fillId="0" borderId="6" xfId="1" applyNumberFormat="1" applyFont="1" applyFill="1" applyBorder="1" applyAlignment="1">
      <alignment horizontal="right" vertical="top"/>
    </xf>
    <xf numFmtId="10" fontId="11" fillId="0" borderId="6" xfId="0" applyNumberFormat="1" applyFont="1" applyFill="1" applyBorder="1" applyAlignment="1">
      <alignment horizontal="right" vertical="top"/>
    </xf>
    <xf numFmtId="49" fontId="11" fillId="0" borderId="6" xfId="0" applyNumberFormat="1" applyFont="1" applyFill="1" applyBorder="1" applyAlignment="1">
      <alignment horizontal="center" vertical="top"/>
    </xf>
    <xf numFmtId="49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 wrapText="1"/>
    </xf>
    <xf numFmtId="2" fontId="11" fillId="0" borderId="6" xfId="0" applyNumberFormat="1" applyFont="1" applyFill="1" applyBorder="1" applyAlignment="1">
      <alignment horizontal="right" vertical="top"/>
    </xf>
    <xf numFmtId="49" fontId="11" fillId="0" borderId="6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F1" zoomScaleNormal="100" workbookViewId="0">
      <selection activeCell="G19" sqref="G19"/>
    </sheetView>
  </sheetViews>
  <sheetFormatPr defaultRowHeight="12.75" x14ac:dyDescent="0.2"/>
  <cols>
    <col min="1" max="3" width="9.33203125" customWidth="1"/>
    <col min="4" max="6" width="20.83203125" customWidth="1"/>
    <col min="7" max="7" width="18.6640625" customWidth="1"/>
    <col min="8" max="8" width="17.33203125" customWidth="1"/>
    <col min="9" max="9" width="9.33203125" customWidth="1"/>
    <col min="10" max="10" width="10.83203125" style="12" bestFit="1" customWidth="1"/>
    <col min="11" max="11" width="11.5" bestFit="1" customWidth="1"/>
    <col min="12" max="12" width="16.5" customWidth="1"/>
    <col min="13" max="13" width="17.5" customWidth="1"/>
    <col min="14" max="14" width="19.33203125" customWidth="1"/>
    <col min="15" max="15" width="9.33203125" style="9"/>
    <col min="16" max="16" width="21.1640625" customWidth="1"/>
    <col min="17" max="17" width="23.1640625" style="9" customWidth="1"/>
  </cols>
  <sheetData>
    <row r="1" spans="1:18" ht="14.1" customHeight="1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18" ht="38.25" x14ac:dyDescent="0.2">
      <c r="A2" s="1" t="s">
        <v>1</v>
      </c>
      <c r="B2" s="1" t="s">
        <v>2</v>
      </c>
      <c r="C2" s="1" t="s">
        <v>3</v>
      </c>
      <c r="D2" s="25" t="s">
        <v>4</v>
      </c>
      <c r="E2" s="26"/>
      <c r="F2" s="11" t="s">
        <v>5</v>
      </c>
      <c r="G2" s="27" t="s">
        <v>30</v>
      </c>
      <c r="H2" s="28"/>
      <c r="J2" s="17" t="s">
        <v>32</v>
      </c>
      <c r="K2" s="18" t="s">
        <v>33</v>
      </c>
      <c r="L2" s="19" t="s">
        <v>36</v>
      </c>
      <c r="M2" s="19" t="s">
        <v>35</v>
      </c>
      <c r="N2" s="19" t="s">
        <v>37</v>
      </c>
      <c r="O2" s="20" t="s">
        <v>34</v>
      </c>
      <c r="P2" s="21" t="s">
        <v>31</v>
      </c>
      <c r="Q2" s="19" t="s">
        <v>46</v>
      </c>
    </row>
    <row r="3" spans="1:18" ht="15.95" customHeight="1" x14ac:dyDescent="0.2">
      <c r="A3" s="2">
        <v>0</v>
      </c>
      <c r="B3" s="2">
        <v>0</v>
      </c>
      <c r="C3" s="2">
        <v>0</v>
      </c>
      <c r="D3" s="8" t="s">
        <v>6</v>
      </c>
      <c r="E3" s="7">
        <v>16384</v>
      </c>
      <c r="F3" s="8" t="s">
        <v>7</v>
      </c>
      <c r="G3" s="8" t="s">
        <v>8</v>
      </c>
      <c r="H3" s="9">
        <f>E3*0.001</f>
        <v>16.384</v>
      </c>
      <c r="J3" s="23" t="s">
        <v>38</v>
      </c>
      <c r="K3" s="13" t="s">
        <v>38</v>
      </c>
      <c r="L3" s="22">
        <v>16.384</v>
      </c>
      <c r="M3" s="22">
        <v>16.384</v>
      </c>
      <c r="N3" s="22">
        <f>L3+M3</f>
        <v>32.768000000000001</v>
      </c>
      <c r="O3" s="22">
        <f>1/N3*1000</f>
        <v>30.517578125</v>
      </c>
      <c r="P3" s="14">
        <f>L3/N3</f>
        <v>0.5</v>
      </c>
      <c r="Q3" s="15">
        <f>1-P3</f>
        <v>0.5</v>
      </c>
      <c r="R3">
        <v>0.2384185791015625</v>
      </c>
    </row>
    <row r="4" spans="1:18" ht="17.100000000000001" customHeight="1" x14ac:dyDescent="0.2">
      <c r="A4" s="3">
        <v>0</v>
      </c>
      <c r="B4" s="3">
        <v>0</v>
      </c>
      <c r="C4" s="3">
        <v>1</v>
      </c>
      <c r="D4" s="10" t="s">
        <v>9</v>
      </c>
      <c r="E4" s="7">
        <f>2*E3</f>
        <v>32768</v>
      </c>
      <c r="F4" s="10" t="s">
        <v>10</v>
      </c>
      <c r="G4" s="10" t="s">
        <v>11</v>
      </c>
      <c r="H4" s="9">
        <f t="shared" ref="H4:H10" si="0">E4*0.001</f>
        <v>32.768000000000001</v>
      </c>
      <c r="J4" s="23"/>
      <c r="K4" s="13" t="s">
        <v>39</v>
      </c>
      <c r="L4" s="22">
        <v>16.384</v>
      </c>
      <c r="M4" s="22">
        <v>32.768000000000001</v>
      </c>
      <c r="N4" s="22">
        <f t="shared" ref="N4:N38" si="1">L4+M4</f>
        <v>49.152000000000001</v>
      </c>
      <c r="O4" s="22">
        <f t="shared" ref="O4:O38" si="2">1/N4*1000</f>
        <v>20.345052083333332</v>
      </c>
      <c r="P4" s="14">
        <f t="shared" ref="P4:P38" si="3">L4/N4</f>
        <v>0.33333333333333331</v>
      </c>
      <c r="Q4" s="15">
        <f t="shared" ref="Q4:Q38" si="4">1-P4</f>
        <v>0.66666666666666674</v>
      </c>
      <c r="R4">
        <v>0.31789143880208331</v>
      </c>
    </row>
    <row r="5" spans="1:18" ht="15.95" customHeight="1" x14ac:dyDescent="0.2">
      <c r="A5" s="2">
        <v>0</v>
      </c>
      <c r="B5" s="2">
        <v>1</v>
      </c>
      <c r="C5" s="2">
        <v>0</v>
      </c>
      <c r="D5" s="8" t="s">
        <v>12</v>
      </c>
      <c r="E5" s="7">
        <f t="shared" ref="E5:E10" si="5">2*E4</f>
        <v>65536</v>
      </c>
      <c r="F5" s="8" t="s">
        <v>13</v>
      </c>
      <c r="G5" s="8" t="s">
        <v>14</v>
      </c>
      <c r="H5" s="9">
        <f t="shared" si="0"/>
        <v>65.536000000000001</v>
      </c>
      <c r="J5" s="23"/>
      <c r="K5" s="13" t="s">
        <v>40</v>
      </c>
      <c r="L5" s="22">
        <v>16.384</v>
      </c>
      <c r="M5" s="22">
        <v>65.536000000000001</v>
      </c>
      <c r="N5" s="22">
        <f t="shared" si="1"/>
        <v>81.92</v>
      </c>
      <c r="O5" s="22">
        <f t="shared" si="2"/>
        <v>12.20703125</v>
      </c>
      <c r="P5" s="14">
        <f t="shared" si="3"/>
        <v>0.2</v>
      </c>
      <c r="Q5" s="15">
        <f t="shared" si="4"/>
        <v>0.8</v>
      </c>
      <c r="R5">
        <v>0.3814697265625</v>
      </c>
    </row>
    <row r="6" spans="1:18" ht="15.95" customHeight="1" x14ac:dyDescent="0.2">
      <c r="A6" s="3">
        <v>0</v>
      </c>
      <c r="B6" s="3">
        <v>1</v>
      </c>
      <c r="C6" s="3">
        <v>1</v>
      </c>
      <c r="D6" s="10" t="s">
        <v>15</v>
      </c>
      <c r="E6" s="7">
        <f t="shared" si="5"/>
        <v>131072</v>
      </c>
      <c r="F6" s="10" t="s">
        <v>16</v>
      </c>
      <c r="G6" s="10" t="s">
        <v>17</v>
      </c>
      <c r="H6" s="9">
        <f t="shared" si="0"/>
        <v>131.072</v>
      </c>
      <c r="J6" s="23"/>
      <c r="K6" s="13" t="s">
        <v>41</v>
      </c>
      <c r="L6" s="22">
        <v>16.384</v>
      </c>
      <c r="M6" s="22">
        <v>131.072</v>
      </c>
      <c r="N6" s="22">
        <f t="shared" si="1"/>
        <v>147.45600000000002</v>
      </c>
      <c r="O6" s="22">
        <f t="shared" si="2"/>
        <v>6.7816840277777768</v>
      </c>
      <c r="P6" s="14">
        <f t="shared" si="3"/>
        <v>0.1111111111111111</v>
      </c>
      <c r="Q6" s="15">
        <f t="shared" si="4"/>
        <v>0.88888888888888884</v>
      </c>
      <c r="R6">
        <v>0.42385525173611105</v>
      </c>
    </row>
    <row r="7" spans="1:18" ht="15.95" customHeight="1" x14ac:dyDescent="0.2">
      <c r="A7" s="2">
        <v>1</v>
      </c>
      <c r="B7" s="2">
        <v>0</v>
      </c>
      <c r="C7" s="2">
        <v>0</v>
      </c>
      <c r="D7" s="8" t="s">
        <v>18</v>
      </c>
      <c r="E7" s="7">
        <f t="shared" si="5"/>
        <v>262144</v>
      </c>
      <c r="F7" s="8" t="s">
        <v>19</v>
      </c>
      <c r="G7" s="8" t="s">
        <v>20</v>
      </c>
      <c r="H7" s="9">
        <f t="shared" si="0"/>
        <v>262.14400000000001</v>
      </c>
      <c r="J7" s="23"/>
      <c r="K7" s="13" t="s">
        <v>42</v>
      </c>
      <c r="L7" s="22">
        <v>16.384</v>
      </c>
      <c r="M7" s="22">
        <v>262.14400000000001</v>
      </c>
      <c r="N7" s="22">
        <f t="shared" si="1"/>
        <v>278.52800000000002</v>
      </c>
      <c r="O7" s="22">
        <f t="shared" si="2"/>
        <v>3.5903033088235294</v>
      </c>
      <c r="P7" s="14">
        <f t="shared" si="3"/>
        <v>5.8823529411764705E-2</v>
      </c>
      <c r="Q7" s="15">
        <f t="shared" si="4"/>
        <v>0.94117647058823528</v>
      </c>
      <c r="R7">
        <v>0.44878791360294118</v>
      </c>
    </row>
    <row r="8" spans="1:18" ht="17.100000000000001" customHeight="1" x14ac:dyDescent="0.2">
      <c r="A8" s="3">
        <v>1</v>
      </c>
      <c r="B8" s="3">
        <v>0</v>
      </c>
      <c r="C8" s="3">
        <v>1</v>
      </c>
      <c r="D8" s="10" t="s">
        <v>21</v>
      </c>
      <c r="E8" s="7">
        <f t="shared" si="5"/>
        <v>524288</v>
      </c>
      <c r="F8" s="10" t="s">
        <v>22</v>
      </c>
      <c r="G8" s="10" t="s">
        <v>23</v>
      </c>
      <c r="H8" s="9">
        <f t="shared" si="0"/>
        <v>524.28800000000001</v>
      </c>
      <c r="J8" s="23"/>
      <c r="K8" s="13" t="s">
        <v>43</v>
      </c>
      <c r="L8" s="22">
        <v>16.384</v>
      </c>
      <c r="M8" s="22">
        <v>524.28800000000001</v>
      </c>
      <c r="N8" s="22">
        <f t="shared" si="1"/>
        <v>540.67200000000003</v>
      </c>
      <c r="O8" s="22">
        <f t="shared" si="2"/>
        <v>1.8495501893939392</v>
      </c>
      <c r="P8" s="14">
        <f t="shared" si="3"/>
        <v>3.0303030303030304E-2</v>
      </c>
      <c r="Q8" s="15">
        <f t="shared" si="4"/>
        <v>0.96969696969696972</v>
      </c>
      <c r="R8">
        <v>0.46238754734848481</v>
      </c>
    </row>
    <row r="9" spans="1:18" ht="15.95" customHeight="1" x14ac:dyDescent="0.2">
      <c r="A9" s="2">
        <v>1</v>
      </c>
      <c r="B9" s="2">
        <v>1</v>
      </c>
      <c r="C9" s="2">
        <v>0</v>
      </c>
      <c r="D9" s="8" t="s">
        <v>24</v>
      </c>
      <c r="E9" s="7">
        <f t="shared" si="5"/>
        <v>1048576</v>
      </c>
      <c r="F9" s="8" t="s">
        <v>25</v>
      </c>
      <c r="G9" s="8" t="s">
        <v>26</v>
      </c>
      <c r="H9" s="9">
        <f t="shared" si="0"/>
        <v>1048.576</v>
      </c>
      <c r="J9" s="23"/>
      <c r="K9" s="13" t="s">
        <v>44</v>
      </c>
      <c r="L9" s="22">
        <v>16.384</v>
      </c>
      <c r="M9" s="22">
        <v>1048.576</v>
      </c>
      <c r="N9" s="22">
        <f t="shared" si="1"/>
        <v>1064.96</v>
      </c>
      <c r="O9" s="22">
        <f t="shared" si="2"/>
        <v>0.93900240384615374</v>
      </c>
      <c r="P9" s="14">
        <f t="shared" si="3"/>
        <v>1.5384615384615384E-2</v>
      </c>
      <c r="Q9" s="15">
        <f t="shared" si="4"/>
        <v>0.98461538461538467</v>
      </c>
      <c r="R9">
        <v>0.46950120192307687</v>
      </c>
    </row>
    <row r="10" spans="1:18" ht="15.95" customHeight="1" x14ac:dyDescent="0.2">
      <c r="A10" s="3">
        <v>1</v>
      </c>
      <c r="B10" s="3">
        <v>1</v>
      </c>
      <c r="C10" s="3">
        <v>1</v>
      </c>
      <c r="D10" s="10" t="s">
        <v>27</v>
      </c>
      <c r="E10" s="7">
        <f t="shared" si="5"/>
        <v>2097152</v>
      </c>
      <c r="F10" s="10" t="s">
        <v>28</v>
      </c>
      <c r="G10" s="10" t="s">
        <v>29</v>
      </c>
      <c r="H10" s="9">
        <f t="shared" si="0"/>
        <v>2097.152</v>
      </c>
      <c r="J10" s="23"/>
      <c r="K10" s="13" t="s">
        <v>45</v>
      </c>
      <c r="L10" s="22">
        <v>16.384</v>
      </c>
      <c r="M10" s="22">
        <v>2097.152</v>
      </c>
      <c r="N10" s="22">
        <f t="shared" si="1"/>
        <v>2113.5360000000001</v>
      </c>
      <c r="O10" s="22">
        <f t="shared" si="2"/>
        <v>0.47314074612403101</v>
      </c>
      <c r="P10" s="14">
        <f t="shared" si="3"/>
        <v>7.7519379844961239E-3</v>
      </c>
      <c r="Q10" s="15">
        <f t="shared" si="4"/>
        <v>0.99224806201550386</v>
      </c>
      <c r="R10">
        <v>0.47314074612403101</v>
      </c>
    </row>
    <row r="11" spans="1:18" ht="14.1" customHeight="1" x14ac:dyDescent="0.2">
      <c r="J11" s="23" t="s">
        <v>39</v>
      </c>
      <c r="K11" s="13" t="s">
        <v>39</v>
      </c>
      <c r="L11" s="22">
        <v>32.768000000000001</v>
      </c>
      <c r="M11" s="22">
        <v>32.768000000000001</v>
      </c>
      <c r="N11" s="22">
        <f t="shared" si="1"/>
        <v>65.536000000000001</v>
      </c>
      <c r="O11" s="22">
        <f t="shared" si="2"/>
        <v>15.2587890625</v>
      </c>
      <c r="P11" s="14">
        <f t="shared" si="3"/>
        <v>0.5</v>
      </c>
      <c r="Q11" s="15">
        <f t="shared" si="4"/>
        <v>0.5</v>
      </c>
      <c r="R11">
        <v>0.476837158203125</v>
      </c>
    </row>
    <row r="12" spans="1:18" ht="17.100000000000001" customHeight="1" x14ac:dyDescent="0.2">
      <c r="J12" s="23"/>
      <c r="K12" s="13" t="s">
        <v>40</v>
      </c>
      <c r="L12" s="22">
        <v>32.768000000000001</v>
      </c>
      <c r="M12" s="22">
        <v>65.536000000000001</v>
      </c>
      <c r="N12" s="22">
        <f t="shared" si="1"/>
        <v>98.304000000000002</v>
      </c>
      <c r="O12" s="22">
        <f t="shared" si="2"/>
        <v>10.172526041666666</v>
      </c>
      <c r="P12" s="14">
        <f t="shared" si="3"/>
        <v>0.33333333333333331</v>
      </c>
      <c r="Q12" s="15">
        <f t="shared" si="4"/>
        <v>0.66666666666666674</v>
      </c>
      <c r="R12">
        <v>0.63578287760416663</v>
      </c>
    </row>
    <row r="13" spans="1:18" ht="14.1" customHeight="1" x14ac:dyDescent="0.2">
      <c r="J13" s="23"/>
      <c r="K13" s="13" t="s">
        <v>41</v>
      </c>
      <c r="L13" s="22">
        <v>32.768000000000001</v>
      </c>
      <c r="M13" s="22">
        <v>131.072</v>
      </c>
      <c r="N13" s="22">
        <f t="shared" si="1"/>
        <v>163.84</v>
      </c>
      <c r="O13" s="22">
        <f t="shared" si="2"/>
        <v>6.103515625</v>
      </c>
      <c r="P13" s="14">
        <f t="shared" si="3"/>
        <v>0.2</v>
      </c>
      <c r="Q13" s="15">
        <f t="shared" si="4"/>
        <v>0.8</v>
      </c>
      <c r="R13">
        <v>0.762939453125</v>
      </c>
    </row>
    <row r="14" spans="1:18" ht="14.1" customHeight="1" x14ac:dyDescent="0.2">
      <c r="J14" s="23"/>
      <c r="K14" s="13" t="s">
        <v>42</v>
      </c>
      <c r="L14" s="22">
        <v>32.768000000000001</v>
      </c>
      <c r="M14" s="22">
        <v>262.14400000000001</v>
      </c>
      <c r="N14" s="22">
        <f t="shared" si="1"/>
        <v>294.91200000000003</v>
      </c>
      <c r="O14" s="22">
        <f t="shared" si="2"/>
        <v>3.3908420138888884</v>
      </c>
      <c r="P14" s="14">
        <f t="shared" si="3"/>
        <v>0.1111111111111111</v>
      </c>
      <c r="Q14" s="15">
        <f t="shared" si="4"/>
        <v>0.88888888888888884</v>
      </c>
      <c r="R14">
        <v>0.8477105034722221</v>
      </c>
    </row>
    <row r="15" spans="1:18" ht="14.1" customHeight="1" x14ac:dyDescent="0.2">
      <c r="A15" s="4"/>
      <c r="J15" s="23"/>
      <c r="K15" s="13" t="s">
        <v>43</v>
      </c>
      <c r="L15" s="22">
        <v>32.768000000000001</v>
      </c>
      <c r="M15" s="22">
        <v>524.28800000000001</v>
      </c>
      <c r="N15" s="22">
        <f t="shared" si="1"/>
        <v>557.05600000000004</v>
      </c>
      <c r="O15" s="22">
        <f t="shared" si="2"/>
        <v>1.7951516544117647</v>
      </c>
      <c r="P15" s="14">
        <f t="shared" si="3"/>
        <v>5.8823529411764705E-2</v>
      </c>
      <c r="Q15" s="15">
        <f t="shared" si="4"/>
        <v>0.94117647058823528</v>
      </c>
      <c r="R15">
        <v>0.89757582720588236</v>
      </c>
    </row>
    <row r="16" spans="1:18" ht="14.1" customHeight="1" x14ac:dyDescent="0.2">
      <c r="J16" s="23"/>
      <c r="K16" s="13" t="s">
        <v>44</v>
      </c>
      <c r="L16" s="22">
        <v>32.768000000000001</v>
      </c>
      <c r="M16" s="22">
        <v>1048.576</v>
      </c>
      <c r="N16" s="22">
        <f t="shared" si="1"/>
        <v>1081.3440000000001</v>
      </c>
      <c r="O16" s="22">
        <f t="shared" si="2"/>
        <v>0.92477509469696961</v>
      </c>
      <c r="P16" s="14">
        <f t="shared" si="3"/>
        <v>3.0303030303030304E-2</v>
      </c>
      <c r="Q16" s="15">
        <f t="shared" si="4"/>
        <v>0.96969696969696972</v>
      </c>
      <c r="R16">
        <v>0.92477509469696961</v>
      </c>
    </row>
    <row r="17" spans="1:18" ht="14.1" customHeight="1" x14ac:dyDescent="0.2">
      <c r="A17" s="5"/>
      <c r="J17" s="23"/>
      <c r="K17" s="13" t="s">
        <v>45</v>
      </c>
      <c r="L17" s="22">
        <v>32.768000000000001</v>
      </c>
      <c r="M17" s="22">
        <v>2097.152</v>
      </c>
      <c r="N17" s="22">
        <f t="shared" si="1"/>
        <v>2129.92</v>
      </c>
      <c r="O17" s="22">
        <f t="shared" si="2"/>
        <v>0.46950120192307687</v>
      </c>
      <c r="P17" s="14">
        <f t="shared" si="3"/>
        <v>1.5384615384615384E-2</v>
      </c>
      <c r="Q17" s="15">
        <f t="shared" si="4"/>
        <v>0.98461538461538467</v>
      </c>
      <c r="R17">
        <v>0.93900240384615374</v>
      </c>
    </row>
    <row r="18" spans="1:18" ht="14.1" customHeight="1" x14ac:dyDescent="0.2">
      <c r="J18" s="23" t="s">
        <v>40</v>
      </c>
      <c r="K18" s="13" t="s">
        <v>40</v>
      </c>
      <c r="L18" s="22">
        <v>65.536000000000001</v>
      </c>
      <c r="M18" s="22">
        <v>65.536000000000001</v>
      </c>
      <c r="N18" s="22">
        <f t="shared" si="1"/>
        <v>131.072</v>
      </c>
      <c r="O18" s="22">
        <f t="shared" si="2"/>
        <v>7.62939453125</v>
      </c>
      <c r="P18" s="14">
        <f t="shared" si="3"/>
        <v>0.5</v>
      </c>
      <c r="Q18" s="15">
        <f t="shared" si="4"/>
        <v>0.5</v>
      </c>
      <c r="R18">
        <v>0.95367431640625</v>
      </c>
    </row>
    <row r="19" spans="1:18" ht="14.1" customHeight="1" x14ac:dyDescent="0.2">
      <c r="J19" s="23"/>
      <c r="K19" s="13" t="s">
        <v>41</v>
      </c>
      <c r="L19" s="22">
        <v>65.536000000000001</v>
      </c>
      <c r="M19" s="22">
        <v>131.072</v>
      </c>
      <c r="N19" s="22">
        <f t="shared" si="1"/>
        <v>196.608</v>
      </c>
      <c r="O19" s="22">
        <f t="shared" si="2"/>
        <v>5.086263020833333</v>
      </c>
      <c r="P19" s="14">
        <f t="shared" si="3"/>
        <v>0.33333333333333331</v>
      </c>
      <c r="Q19" s="15">
        <f t="shared" si="4"/>
        <v>0.66666666666666674</v>
      </c>
      <c r="R19">
        <v>1.2715657552083333</v>
      </c>
    </row>
    <row r="20" spans="1:18" ht="14.1" customHeight="1" x14ac:dyDescent="0.2">
      <c r="J20" s="23"/>
      <c r="K20" s="13" t="s">
        <v>42</v>
      </c>
      <c r="L20" s="22">
        <v>65.536000000000001</v>
      </c>
      <c r="M20" s="22">
        <v>262.14400000000001</v>
      </c>
      <c r="N20" s="22">
        <f t="shared" si="1"/>
        <v>327.68</v>
      </c>
      <c r="O20" s="22">
        <f t="shared" si="2"/>
        <v>3.0517578125</v>
      </c>
      <c r="P20" s="14">
        <f t="shared" si="3"/>
        <v>0.2</v>
      </c>
      <c r="Q20" s="15">
        <f t="shared" si="4"/>
        <v>0.8</v>
      </c>
      <c r="R20">
        <v>1.52587890625</v>
      </c>
    </row>
    <row r="21" spans="1:18" ht="14.1" customHeight="1" x14ac:dyDescent="0.2">
      <c r="A21" s="4"/>
      <c r="J21" s="23"/>
      <c r="K21" s="13" t="s">
        <v>43</v>
      </c>
      <c r="L21" s="22">
        <v>65.536000000000001</v>
      </c>
      <c r="M21" s="22">
        <v>524.28800000000001</v>
      </c>
      <c r="N21" s="22">
        <f t="shared" si="1"/>
        <v>589.82400000000007</v>
      </c>
      <c r="O21" s="22">
        <f t="shared" si="2"/>
        <v>1.6954210069444442</v>
      </c>
      <c r="P21" s="14">
        <f t="shared" si="3"/>
        <v>0.1111111111111111</v>
      </c>
      <c r="Q21" s="15">
        <f t="shared" si="4"/>
        <v>0.88888888888888884</v>
      </c>
      <c r="R21">
        <v>1.6954210069444442</v>
      </c>
    </row>
    <row r="22" spans="1:18" ht="14.1" customHeight="1" x14ac:dyDescent="0.2">
      <c r="J22" s="23"/>
      <c r="K22" s="13" t="s">
        <v>44</v>
      </c>
      <c r="L22" s="22">
        <v>65.536000000000001</v>
      </c>
      <c r="M22" s="22">
        <v>1048.576</v>
      </c>
      <c r="N22" s="22">
        <f t="shared" si="1"/>
        <v>1114.1120000000001</v>
      </c>
      <c r="O22" s="22">
        <f t="shared" si="2"/>
        <v>0.89757582720588236</v>
      </c>
      <c r="P22" s="14">
        <f t="shared" si="3"/>
        <v>5.8823529411764705E-2</v>
      </c>
      <c r="Q22" s="15">
        <f t="shared" si="4"/>
        <v>0.94117647058823528</v>
      </c>
      <c r="R22">
        <v>1.7951516544117647</v>
      </c>
    </row>
    <row r="23" spans="1:18" ht="14.1" customHeight="1" x14ac:dyDescent="0.2">
      <c r="A23" s="6"/>
      <c r="J23" s="23"/>
      <c r="K23" s="13" t="s">
        <v>45</v>
      </c>
      <c r="L23" s="22">
        <v>65.536000000000001</v>
      </c>
      <c r="M23" s="22">
        <v>2097.152</v>
      </c>
      <c r="N23" s="22">
        <f t="shared" si="1"/>
        <v>2162.6880000000001</v>
      </c>
      <c r="O23" s="22">
        <f t="shared" si="2"/>
        <v>0.46238754734848481</v>
      </c>
      <c r="P23" s="14">
        <f t="shared" si="3"/>
        <v>3.0303030303030304E-2</v>
      </c>
      <c r="Q23" s="15">
        <f t="shared" si="4"/>
        <v>0.96969696969696972</v>
      </c>
      <c r="R23">
        <v>1.8495501893939392</v>
      </c>
    </row>
    <row r="24" spans="1:18" ht="15" x14ac:dyDescent="0.2">
      <c r="J24" s="23" t="s">
        <v>41</v>
      </c>
      <c r="K24" s="13" t="s">
        <v>41</v>
      </c>
      <c r="L24" s="22">
        <v>131.072</v>
      </c>
      <c r="M24" s="22">
        <v>131.072</v>
      </c>
      <c r="N24" s="22">
        <f t="shared" si="1"/>
        <v>262.14400000000001</v>
      </c>
      <c r="O24" s="22">
        <f t="shared" si="2"/>
        <v>3.814697265625</v>
      </c>
      <c r="P24" s="14">
        <f t="shared" si="3"/>
        <v>0.5</v>
      </c>
      <c r="Q24" s="15">
        <f t="shared" si="4"/>
        <v>0.5</v>
      </c>
      <c r="R24">
        <v>1.9073486328125</v>
      </c>
    </row>
    <row r="25" spans="1:18" ht="15" x14ac:dyDescent="0.2">
      <c r="J25" s="23"/>
      <c r="K25" s="13" t="s">
        <v>42</v>
      </c>
      <c r="L25" s="22">
        <v>131.072</v>
      </c>
      <c r="M25" s="22">
        <v>262.14400000000001</v>
      </c>
      <c r="N25" s="22">
        <f t="shared" si="1"/>
        <v>393.21600000000001</v>
      </c>
      <c r="O25" s="22">
        <f t="shared" si="2"/>
        <v>2.5431315104166665</v>
      </c>
      <c r="P25" s="14">
        <f t="shared" si="3"/>
        <v>0.33333333333333331</v>
      </c>
      <c r="Q25" s="15">
        <f t="shared" si="4"/>
        <v>0.66666666666666674</v>
      </c>
      <c r="R25">
        <v>2.5431315104166665</v>
      </c>
    </row>
    <row r="26" spans="1:18" ht="15" x14ac:dyDescent="0.2">
      <c r="J26" s="23"/>
      <c r="K26" s="13" t="s">
        <v>43</v>
      </c>
      <c r="L26" s="22">
        <v>131.072</v>
      </c>
      <c r="M26" s="22">
        <v>524.28800000000001</v>
      </c>
      <c r="N26" s="22">
        <f t="shared" si="1"/>
        <v>655.36</v>
      </c>
      <c r="O26" s="22">
        <f t="shared" si="2"/>
        <v>1.52587890625</v>
      </c>
      <c r="P26" s="14">
        <f t="shared" si="3"/>
        <v>0.2</v>
      </c>
      <c r="Q26" s="15">
        <f t="shared" si="4"/>
        <v>0.8</v>
      </c>
      <c r="R26">
        <v>3.0517578125</v>
      </c>
    </row>
    <row r="27" spans="1:18" ht="15" x14ac:dyDescent="0.2">
      <c r="J27" s="23"/>
      <c r="K27" s="13" t="s">
        <v>44</v>
      </c>
      <c r="L27" s="22">
        <v>131.072</v>
      </c>
      <c r="M27" s="22">
        <v>1048.576</v>
      </c>
      <c r="N27" s="22">
        <f t="shared" si="1"/>
        <v>1179.6480000000001</v>
      </c>
      <c r="O27" s="22">
        <f t="shared" si="2"/>
        <v>0.8477105034722221</v>
      </c>
      <c r="P27" s="14">
        <f t="shared" si="3"/>
        <v>0.1111111111111111</v>
      </c>
      <c r="Q27" s="15">
        <f t="shared" si="4"/>
        <v>0.88888888888888884</v>
      </c>
      <c r="R27">
        <v>3.3908420138888884</v>
      </c>
    </row>
    <row r="28" spans="1:18" ht="15" x14ac:dyDescent="0.2">
      <c r="J28" s="23"/>
      <c r="K28" s="13" t="s">
        <v>45</v>
      </c>
      <c r="L28" s="22">
        <v>131.072</v>
      </c>
      <c r="M28" s="22">
        <v>2097.152</v>
      </c>
      <c r="N28" s="22">
        <f t="shared" si="1"/>
        <v>2228.2240000000002</v>
      </c>
      <c r="O28" s="22">
        <f t="shared" si="2"/>
        <v>0.44878791360294118</v>
      </c>
      <c r="P28" s="14">
        <f t="shared" si="3"/>
        <v>5.8823529411764705E-2</v>
      </c>
      <c r="Q28" s="15">
        <f t="shared" si="4"/>
        <v>0.94117647058823528</v>
      </c>
      <c r="R28">
        <v>3.5903033088235294</v>
      </c>
    </row>
    <row r="29" spans="1:18" ht="15" x14ac:dyDescent="0.2">
      <c r="J29" s="23" t="s">
        <v>42</v>
      </c>
      <c r="K29" s="13" t="s">
        <v>42</v>
      </c>
      <c r="L29" s="22">
        <v>262.14400000000001</v>
      </c>
      <c r="M29" s="22">
        <v>262.14400000000001</v>
      </c>
      <c r="N29" s="22">
        <f t="shared" si="1"/>
        <v>524.28800000000001</v>
      </c>
      <c r="O29" s="22">
        <f t="shared" si="2"/>
        <v>1.9073486328125</v>
      </c>
      <c r="P29" s="14">
        <f t="shared" si="3"/>
        <v>0.5</v>
      </c>
      <c r="Q29" s="15">
        <f t="shared" si="4"/>
        <v>0.5</v>
      </c>
      <c r="R29">
        <v>3.814697265625</v>
      </c>
    </row>
    <row r="30" spans="1:18" ht="15" x14ac:dyDescent="0.2">
      <c r="J30" s="23"/>
      <c r="K30" s="13" t="s">
        <v>43</v>
      </c>
      <c r="L30" s="22">
        <v>262.14400000000001</v>
      </c>
      <c r="M30" s="22">
        <v>524.28800000000001</v>
      </c>
      <c r="N30" s="22">
        <f t="shared" si="1"/>
        <v>786.43200000000002</v>
      </c>
      <c r="O30" s="22">
        <f t="shared" si="2"/>
        <v>1.2715657552083333</v>
      </c>
      <c r="P30" s="14">
        <f t="shared" si="3"/>
        <v>0.33333333333333331</v>
      </c>
      <c r="Q30" s="15">
        <f t="shared" si="4"/>
        <v>0.66666666666666674</v>
      </c>
      <c r="R30">
        <v>5.086263020833333</v>
      </c>
    </row>
    <row r="31" spans="1:18" ht="15" x14ac:dyDescent="0.2">
      <c r="J31" s="23"/>
      <c r="K31" s="13" t="s">
        <v>44</v>
      </c>
      <c r="L31" s="22">
        <v>262.14400000000001</v>
      </c>
      <c r="M31" s="22">
        <v>1048.576</v>
      </c>
      <c r="N31" s="22">
        <f t="shared" si="1"/>
        <v>1310.72</v>
      </c>
      <c r="O31" s="22">
        <f t="shared" si="2"/>
        <v>0.762939453125</v>
      </c>
      <c r="P31" s="14">
        <f t="shared" si="3"/>
        <v>0.2</v>
      </c>
      <c r="Q31" s="15">
        <f t="shared" si="4"/>
        <v>0.8</v>
      </c>
      <c r="R31">
        <v>6.103515625</v>
      </c>
    </row>
    <row r="32" spans="1:18" ht="15" x14ac:dyDescent="0.2">
      <c r="J32" s="23"/>
      <c r="K32" s="13" t="s">
        <v>45</v>
      </c>
      <c r="L32" s="22">
        <v>262.14400000000001</v>
      </c>
      <c r="M32" s="22">
        <v>2097.152</v>
      </c>
      <c r="N32" s="22">
        <f t="shared" si="1"/>
        <v>2359.2960000000003</v>
      </c>
      <c r="O32" s="22">
        <f t="shared" si="2"/>
        <v>0.42385525173611105</v>
      </c>
      <c r="P32" s="14">
        <f t="shared" si="3"/>
        <v>0.1111111111111111</v>
      </c>
      <c r="Q32" s="15">
        <f t="shared" si="4"/>
        <v>0.88888888888888884</v>
      </c>
      <c r="R32">
        <v>6.7816840277777768</v>
      </c>
    </row>
    <row r="33" spans="10:18" ht="15" x14ac:dyDescent="0.2">
      <c r="J33" s="23" t="s">
        <v>43</v>
      </c>
      <c r="K33" s="13" t="s">
        <v>43</v>
      </c>
      <c r="L33" s="22">
        <v>524.28800000000001</v>
      </c>
      <c r="M33" s="22">
        <v>524.28800000000001</v>
      </c>
      <c r="N33" s="22">
        <f t="shared" si="1"/>
        <v>1048.576</v>
      </c>
      <c r="O33" s="22">
        <f t="shared" si="2"/>
        <v>0.95367431640625</v>
      </c>
      <c r="P33" s="14">
        <f t="shared" si="3"/>
        <v>0.5</v>
      </c>
      <c r="Q33" s="15">
        <f t="shared" si="4"/>
        <v>0.5</v>
      </c>
      <c r="R33">
        <v>7.62939453125</v>
      </c>
    </row>
    <row r="34" spans="10:18" ht="15" x14ac:dyDescent="0.2">
      <c r="J34" s="23"/>
      <c r="K34" s="13" t="s">
        <v>44</v>
      </c>
      <c r="L34" s="22">
        <v>524.28800000000001</v>
      </c>
      <c r="M34" s="22">
        <v>1048.576</v>
      </c>
      <c r="N34" s="22">
        <f t="shared" si="1"/>
        <v>1572.864</v>
      </c>
      <c r="O34" s="22">
        <f t="shared" si="2"/>
        <v>0.63578287760416663</v>
      </c>
      <c r="P34" s="14">
        <f t="shared" si="3"/>
        <v>0.33333333333333331</v>
      </c>
      <c r="Q34" s="15">
        <f t="shared" si="4"/>
        <v>0.66666666666666674</v>
      </c>
      <c r="R34">
        <v>10.172526041666666</v>
      </c>
    </row>
    <row r="35" spans="10:18" ht="15" x14ac:dyDescent="0.2">
      <c r="J35" s="23"/>
      <c r="K35" s="13" t="s">
        <v>45</v>
      </c>
      <c r="L35" s="22">
        <v>524.28800000000001</v>
      </c>
      <c r="M35" s="22">
        <v>2097.152</v>
      </c>
      <c r="N35" s="22">
        <f t="shared" si="1"/>
        <v>2621.44</v>
      </c>
      <c r="O35" s="22">
        <f t="shared" si="2"/>
        <v>0.3814697265625</v>
      </c>
      <c r="P35" s="14">
        <f t="shared" si="3"/>
        <v>0.2</v>
      </c>
      <c r="Q35" s="15">
        <f t="shared" si="4"/>
        <v>0.8</v>
      </c>
      <c r="R35">
        <v>12.20703125</v>
      </c>
    </row>
    <row r="36" spans="10:18" ht="15" x14ac:dyDescent="0.2">
      <c r="J36" s="23" t="s">
        <v>44</v>
      </c>
      <c r="K36" s="13" t="s">
        <v>44</v>
      </c>
      <c r="L36" s="22">
        <v>1048.576</v>
      </c>
      <c r="M36" s="22">
        <v>1048.576</v>
      </c>
      <c r="N36" s="22">
        <f t="shared" si="1"/>
        <v>2097.152</v>
      </c>
      <c r="O36" s="22">
        <f t="shared" si="2"/>
        <v>0.476837158203125</v>
      </c>
      <c r="P36" s="14">
        <f t="shared" si="3"/>
        <v>0.5</v>
      </c>
      <c r="Q36" s="15">
        <f t="shared" si="4"/>
        <v>0.5</v>
      </c>
      <c r="R36">
        <v>15.2587890625</v>
      </c>
    </row>
    <row r="37" spans="10:18" ht="15" x14ac:dyDescent="0.2">
      <c r="J37" s="23"/>
      <c r="K37" s="13" t="s">
        <v>45</v>
      </c>
      <c r="L37" s="22">
        <v>1048.576</v>
      </c>
      <c r="M37" s="22">
        <v>2097.152</v>
      </c>
      <c r="N37" s="22">
        <f t="shared" si="1"/>
        <v>3145.7280000000001</v>
      </c>
      <c r="O37" s="22">
        <f t="shared" si="2"/>
        <v>0.31789143880208331</v>
      </c>
      <c r="P37" s="14">
        <f t="shared" si="3"/>
        <v>0.33333333333333331</v>
      </c>
      <c r="Q37" s="15">
        <f t="shared" si="4"/>
        <v>0.66666666666666674</v>
      </c>
      <c r="R37">
        <v>20.345052083333332</v>
      </c>
    </row>
    <row r="38" spans="10:18" ht="15" x14ac:dyDescent="0.2">
      <c r="J38" s="16" t="s">
        <v>45</v>
      </c>
      <c r="K38" s="13" t="s">
        <v>45</v>
      </c>
      <c r="L38" s="22">
        <v>2097.152</v>
      </c>
      <c r="M38" s="22">
        <v>2097.152</v>
      </c>
      <c r="N38" s="22">
        <f t="shared" si="1"/>
        <v>4194.3040000000001</v>
      </c>
      <c r="O38" s="22">
        <f t="shared" si="2"/>
        <v>0.2384185791015625</v>
      </c>
      <c r="P38" s="14">
        <f t="shared" si="3"/>
        <v>0.5</v>
      </c>
      <c r="Q38" s="15">
        <f t="shared" si="4"/>
        <v>0.5</v>
      </c>
      <c r="R38">
        <v>30.517578125</v>
      </c>
    </row>
  </sheetData>
  <sortState ref="R3:R38">
    <sortCondition ref="R3"/>
  </sortState>
  <mergeCells count="10">
    <mergeCell ref="A1:H1"/>
    <mergeCell ref="D2:E2"/>
    <mergeCell ref="G2:H2"/>
    <mergeCell ref="J3:J10"/>
    <mergeCell ref="J11:J17"/>
    <mergeCell ref="J18:J23"/>
    <mergeCell ref="J24:J28"/>
    <mergeCell ref="J29:J32"/>
    <mergeCell ref="J33:J35"/>
    <mergeCell ref="J36:J37"/>
  </mergeCells>
  <pageMargins left="0.7" right="0.7" top="0.75" bottom="0.75" header="0.3" footer="0.3"/>
  <pageSetup orientation="portrait" horizontalDpi="1200" verticalDpi="1200" r:id="rId1"/>
  <ignoredErrors>
    <ignoredError sqref="K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</dc:creator>
  <cp:lastModifiedBy>student</cp:lastModifiedBy>
  <dcterms:created xsi:type="dcterms:W3CDTF">2017-01-28T12:31:09Z</dcterms:created>
  <dcterms:modified xsi:type="dcterms:W3CDTF">2017-01-28T15:57:07Z</dcterms:modified>
</cp:coreProperties>
</file>